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harts/chart121.xml" ContentType="application/vnd.openxmlformats-officedocument.drawingml.chart+xml"/>
  <Override PartName="/xl/charts/style121.xml" ContentType="application/vnd.ms-office.chartstyle+xml"/>
  <Override PartName="/xl/charts/colors121.xml" ContentType="application/vnd.ms-office.chartcolorstyle+xml"/>
  <Override PartName="/xl/charts/chart122.xml" ContentType="application/vnd.openxmlformats-officedocument.drawingml.chart+xml"/>
  <Override PartName="/xl/charts/style122.xml" ContentType="application/vnd.ms-office.chartstyle+xml"/>
  <Override PartName="/xl/charts/colors122.xml" ContentType="application/vnd.ms-office.chartcolorstyle+xml"/>
  <Override PartName="/xl/charts/chart123.xml" ContentType="application/vnd.openxmlformats-officedocument.drawingml.chart+xml"/>
  <Override PartName="/xl/charts/style123.xml" ContentType="application/vnd.ms-office.chartstyle+xml"/>
  <Override PartName="/xl/charts/colors123.xml" ContentType="application/vnd.ms-office.chartcolorstyle+xml"/>
  <Override PartName="/xl/charts/chart124.xml" ContentType="application/vnd.openxmlformats-officedocument.drawingml.chart+xml"/>
  <Override PartName="/xl/charts/style124.xml" ContentType="application/vnd.ms-office.chartstyle+xml"/>
  <Override PartName="/xl/charts/colors124.xml" ContentType="application/vnd.ms-office.chartcolorstyle+xml"/>
  <Override PartName="/xl/charts/chart125.xml" ContentType="application/vnd.openxmlformats-officedocument.drawingml.chart+xml"/>
  <Override PartName="/xl/charts/style125.xml" ContentType="application/vnd.ms-office.chartstyle+xml"/>
  <Override PartName="/xl/charts/colors125.xml" ContentType="application/vnd.ms-office.chartcolorstyle+xml"/>
  <Override PartName="/xl/charts/chart126.xml" ContentType="application/vnd.openxmlformats-officedocument.drawingml.chart+xml"/>
  <Override PartName="/xl/charts/style126.xml" ContentType="application/vnd.ms-office.chartstyle+xml"/>
  <Override PartName="/xl/charts/colors126.xml" ContentType="application/vnd.ms-office.chartcolorstyle+xml"/>
  <Override PartName="/xl/charts/chart127.xml" ContentType="application/vnd.openxmlformats-officedocument.drawingml.chart+xml"/>
  <Override PartName="/xl/charts/style127.xml" ContentType="application/vnd.ms-office.chartstyle+xml"/>
  <Override PartName="/xl/charts/colors127.xml" ContentType="application/vnd.ms-office.chartcolorstyle+xml"/>
  <Override PartName="/xl/charts/chart128.xml" ContentType="application/vnd.openxmlformats-officedocument.drawingml.chart+xml"/>
  <Override PartName="/xl/charts/style128.xml" ContentType="application/vnd.ms-office.chartstyle+xml"/>
  <Override PartName="/xl/charts/colors128.xml" ContentType="application/vnd.ms-office.chartcolorstyle+xml"/>
  <Override PartName="/xl/charts/chart129.xml" ContentType="application/vnd.openxmlformats-officedocument.drawingml.chart+xml"/>
  <Override PartName="/xl/charts/style129.xml" ContentType="application/vnd.ms-office.chartstyle+xml"/>
  <Override PartName="/xl/charts/colors129.xml" ContentType="application/vnd.ms-office.chartcolorstyle+xml"/>
  <Override PartName="/xl/charts/chart130.xml" ContentType="application/vnd.openxmlformats-officedocument.drawingml.chart+xml"/>
  <Override PartName="/xl/charts/style130.xml" ContentType="application/vnd.ms-office.chartstyle+xml"/>
  <Override PartName="/xl/charts/colors130.xml" ContentType="application/vnd.ms-office.chartcolorstyle+xml"/>
  <Override PartName="/xl/charts/chart131.xml" ContentType="application/vnd.openxmlformats-officedocument.drawingml.chart+xml"/>
  <Override PartName="/xl/charts/style131.xml" ContentType="application/vnd.ms-office.chartstyle+xml"/>
  <Override PartName="/xl/charts/colors131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32.xml" ContentType="application/vnd.openxmlformats-officedocument.drawingml.chart+xml"/>
  <Override PartName="/xl/charts/style132.xml" ContentType="application/vnd.ms-office.chartstyle+xml"/>
  <Override PartName="/xl/charts/colors132.xml" ContentType="application/vnd.ms-office.chartcolorstyle+xml"/>
  <Override PartName="/xl/charts/chart133.xml" ContentType="application/vnd.openxmlformats-officedocument.drawingml.chart+xml"/>
  <Override PartName="/xl/charts/style133.xml" ContentType="application/vnd.ms-office.chartstyle+xml"/>
  <Override PartName="/xl/charts/colors133.xml" ContentType="application/vnd.ms-office.chartcolorstyle+xml"/>
  <Override PartName="/xl/charts/chart134.xml" ContentType="application/vnd.openxmlformats-officedocument.drawingml.chart+xml"/>
  <Override PartName="/xl/charts/style134.xml" ContentType="application/vnd.ms-office.chartstyle+xml"/>
  <Override PartName="/xl/charts/colors134.xml" ContentType="application/vnd.ms-office.chartcolorstyle+xml"/>
  <Override PartName="/xl/charts/chart135.xml" ContentType="application/vnd.openxmlformats-officedocument.drawingml.chart+xml"/>
  <Override PartName="/xl/charts/style135.xml" ContentType="application/vnd.ms-office.chartstyle+xml"/>
  <Override PartName="/xl/charts/colors135.xml" ContentType="application/vnd.ms-office.chartcolorstyle+xml"/>
  <Override PartName="/xl/charts/chart136.xml" ContentType="application/vnd.openxmlformats-officedocument.drawingml.chart+xml"/>
  <Override PartName="/xl/charts/style136.xml" ContentType="application/vnd.ms-office.chartstyle+xml"/>
  <Override PartName="/xl/charts/colors136.xml" ContentType="application/vnd.ms-office.chartcolorstyle+xml"/>
  <Override PartName="/xl/charts/chart137.xml" ContentType="application/vnd.openxmlformats-officedocument.drawingml.chart+xml"/>
  <Override PartName="/xl/charts/style137.xml" ContentType="application/vnd.ms-office.chartstyle+xml"/>
  <Override PartName="/xl/charts/colors137.xml" ContentType="application/vnd.ms-office.chartcolorstyle+xml"/>
  <Override PartName="/xl/charts/chart138.xml" ContentType="application/vnd.openxmlformats-officedocument.drawingml.chart+xml"/>
  <Override PartName="/xl/charts/style138.xml" ContentType="application/vnd.ms-office.chartstyle+xml"/>
  <Override PartName="/xl/charts/colors138.xml" ContentType="application/vnd.ms-office.chartcolorstyle+xml"/>
  <Override PartName="/xl/charts/chart139.xml" ContentType="application/vnd.openxmlformats-officedocument.drawingml.chart+xml"/>
  <Override PartName="/xl/charts/style139.xml" ContentType="application/vnd.ms-office.chartstyle+xml"/>
  <Override PartName="/xl/charts/colors139.xml" ContentType="application/vnd.ms-office.chartcolorstyle+xml"/>
  <Override PartName="/xl/charts/chart140.xml" ContentType="application/vnd.openxmlformats-officedocument.drawingml.chart+xml"/>
  <Override PartName="/xl/charts/style140.xml" ContentType="application/vnd.ms-office.chartstyle+xml"/>
  <Override PartName="/xl/charts/colors140.xml" ContentType="application/vnd.ms-office.chartcolorstyle+xml"/>
  <Override PartName="/xl/charts/chart141.xml" ContentType="application/vnd.openxmlformats-officedocument.drawingml.chart+xml"/>
  <Override PartName="/xl/charts/style141.xml" ContentType="application/vnd.ms-office.chartstyle+xml"/>
  <Override PartName="/xl/charts/colors141.xml" ContentType="application/vnd.ms-office.chartcolorstyle+xml"/>
  <Override PartName="/xl/charts/chart142.xml" ContentType="application/vnd.openxmlformats-officedocument.drawingml.chart+xml"/>
  <Override PartName="/xl/charts/style142.xml" ContentType="application/vnd.ms-office.chartstyle+xml"/>
  <Override PartName="/xl/charts/colors142.xml" ContentType="application/vnd.ms-office.chartcolorstyle+xml"/>
  <Override PartName="/xl/charts/chart143.xml" ContentType="application/vnd.openxmlformats-officedocument.drawingml.chart+xml"/>
  <Override PartName="/xl/charts/style143.xml" ContentType="application/vnd.ms-office.chartstyle+xml"/>
  <Override PartName="/xl/charts/colors143.xml" ContentType="application/vnd.ms-office.chartcolorstyle+xml"/>
  <Override PartName="/xl/charts/chart144.xml" ContentType="application/vnd.openxmlformats-officedocument.drawingml.chart+xml"/>
  <Override PartName="/xl/charts/style144.xml" ContentType="application/vnd.ms-office.chartstyle+xml"/>
  <Override PartName="/xl/charts/colors144.xml" ContentType="application/vnd.ms-office.chartcolorstyle+xml"/>
  <Override PartName="/xl/charts/chart145.xml" ContentType="application/vnd.openxmlformats-officedocument.drawingml.chart+xml"/>
  <Override PartName="/xl/charts/style145.xml" ContentType="application/vnd.ms-office.chartstyle+xml"/>
  <Override PartName="/xl/charts/colors145.xml" ContentType="application/vnd.ms-office.chartcolorstyle+xml"/>
  <Override PartName="/xl/charts/chart146.xml" ContentType="application/vnd.openxmlformats-officedocument.drawingml.chart+xml"/>
  <Override PartName="/xl/charts/style146.xml" ContentType="application/vnd.ms-office.chartstyle+xml"/>
  <Override PartName="/xl/charts/colors146.xml" ContentType="application/vnd.ms-office.chartcolorstyle+xml"/>
  <Override PartName="/xl/charts/chart147.xml" ContentType="application/vnd.openxmlformats-officedocument.drawingml.chart+xml"/>
  <Override PartName="/xl/charts/style147.xml" ContentType="application/vnd.ms-office.chartstyle+xml"/>
  <Override PartName="/xl/charts/colors147.xml" ContentType="application/vnd.ms-office.chartcolorstyle+xml"/>
  <Override PartName="/xl/charts/chart148.xml" ContentType="application/vnd.openxmlformats-officedocument.drawingml.chart+xml"/>
  <Override PartName="/xl/charts/style148.xml" ContentType="application/vnd.ms-office.chartstyle+xml"/>
  <Override PartName="/xl/charts/colors148.xml" ContentType="application/vnd.ms-office.chartcolorstyle+xml"/>
  <Override PartName="/xl/charts/chart149.xml" ContentType="application/vnd.openxmlformats-officedocument.drawingml.chart+xml"/>
  <Override PartName="/xl/charts/style149.xml" ContentType="application/vnd.ms-office.chartstyle+xml"/>
  <Override PartName="/xl/charts/colors149.xml" ContentType="application/vnd.ms-office.chartcolorstyle+xml"/>
  <Override PartName="/xl/charts/chart150.xml" ContentType="application/vnd.openxmlformats-officedocument.drawingml.chart+xml"/>
  <Override PartName="/xl/charts/style150.xml" ContentType="application/vnd.ms-office.chartstyle+xml"/>
  <Override PartName="/xl/charts/colors150.xml" ContentType="application/vnd.ms-office.chartcolorstyle+xml"/>
  <Override PartName="/xl/charts/chart151.xml" ContentType="application/vnd.openxmlformats-officedocument.drawingml.chart+xml"/>
  <Override PartName="/xl/charts/style151.xml" ContentType="application/vnd.ms-office.chartstyle+xml"/>
  <Override PartName="/xl/charts/colors151.xml" ContentType="application/vnd.ms-office.chartcolorstyle+xml"/>
  <Override PartName="/xl/charts/chart152.xml" ContentType="application/vnd.openxmlformats-officedocument.drawingml.chart+xml"/>
  <Override PartName="/xl/charts/style152.xml" ContentType="application/vnd.ms-office.chartstyle+xml"/>
  <Override PartName="/xl/charts/colors152.xml" ContentType="application/vnd.ms-office.chartcolorstyle+xml"/>
  <Override PartName="/xl/charts/chart153.xml" ContentType="application/vnd.openxmlformats-officedocument.drawingml.chart+xml"/>
  <Override PartName="/xl/charts/style153.xml" ContentType="application/vnd.ms-office.chartstyle+xml"/>
  <Override PartName="/xl/charts/colors153.xml" ContentType="application/vnd.ms-office.chartcolorstyle+xml"/>
  <Override PartName="/xl/charts/chart154.xml" ContentType="application/vnd.openxmlformats-officedocument.drawingml.chart+xml"/>
  <Override PartName="/xl/charts/style154.xml" ContentType="application/vnd.ms-office.chartstyle+xml"/>
  <Override PartName="/xl/charts/colors154.xml" ContentType="application/vnd.ms-office.chartcolorstyle+xml"/>
  <Override PartName="/xl/charts/chart155.xml" ContentType="application/vnd.openxmlformats-officedocument.drawingml.chart+xml"/>
  <Override PartName="/xl/charts/style155.xml" ContentType="application/vnd.ms-office.chartstyle+xml"/>
  <Override PartName="/xl/charts/colors155.xml" ContentType="application/vnd.ms-office.chartcolorstyle+xml"/>
  <Override PartName="/xl/charts/chart156.xml" ContentType="application/vnd.openxmlformats-officedocument.drawingml.chart+xml"/>
  <Override PartName="/xl/charts/style156.xml" ContentType="application/vnd.ms-office.chartstyle+xml"/>
  <Override PartName="/xl/charts/colors156.xml" ContentType="application/vnd.ms-office.chartcolorstyle+xml"/>
  <Override PartName="/xl/drawings/drawing13.xml" ContentType="application/vnd.openxmlformats-officedocument.drawing+xml"/>
  <Override PartName="/xl/charts/chart157.xml" ContentType="application/vnd.openxmlformats-officedocument.drawingml.chart+xml"/>
  <Override PartName="/xl/charts/style157.xml" ContentType="application/vnd.ms-office.chartstyle+xml"/>
  <Override PartName="/xl/charts/colors157.xml" ContentType="application/vnd.ms-office.chartcolorstyle+xml"/>
  <Override PartName="/xl/charts/chart158.xml" ContentType="application/vnd.openxmlformats-officedocument.drawingml.chart+xml"/>
  <Override PartName="/xl/charts/style158.xml" ContentType="application/vnd.ms-office.chartstyle+xml"/>
  <Override PartName="/xl/charts/colors158.xml" ContentType="application/vnd.ms-office.chartcolorstyle+xml"/>
  <Override PartName="/xl/charts/chart159.xml" ContentType="application/vnd.openxmlformats-officedocument.drawingml.chart+xml"/>
  <Override PartName="/xl/charts/style159.xml" ContentType="application/vnd.ms-office.chartstyle+xml"/>
  <Override PartName="/xl/charts/colors159.xml" ContentType="application/vnd.ms-office.chartcolorstyle+xml"/>
  <Override PartName="/xl/charts/chart160.xml" ContentType="application/vnd.openxmlformats-officedocument.drawingml.chart+xml"/>
  <Override PartName="/xl/charts/style160.xml" ContentType="application/vnd.ms-office.chartstyle+xml"/>
  <Override PartName="/xl/charts/colors160.xml" ContentType="application/vnd.ms-office.chartcolorstyle+xml"/>
  <Override PartName="/xl/charts/chart161.xml" ContentType="application/vnd.openxmlformats-officedocument.drawingml.chart+xml"/>
  <Override PartName="/xl/charts/style161.xml" ContentType="application/vnd.ms-office.chartstyle+xml"/>
  <Override PartName="/xl/charts/colors161.xml" ContentType="application/vnd.ms-office.chartcolorstyle+xml"/>
  <Override PartName="/xl/charts/chart162.xml" ContentType="application/vnd.openxmlformats-officedocument.drawingml.chart+xml"/>
  <Override PartName="/xl/charts/style162.xml" ContentType="application/vnd.ms-office.chartstyle+xml"/>
  <Override PartName="/xl/charts/colors162.xml" ContentType="application/vnd.ms-office.chartcolorstyle+xml"/>
  <Override PartName="/xl/charts/chart163.xml" ContentType="application/vnd.openxmlformats-officedocument.drawingml.chart+xml"/>
  <Override PartName="/xl/charts/style163.xml" ContentType="application/vnd.ms-office.chartstyle+xml"/>
  <Override PartName="/xl/charts/colors163.xml" ContentType="application/vnd.ms-office.chartcolorstyle+xml"/>
  <Override PartName="/xl/charts/chart164.xml" ContentType="application/vnd.openxmlformats-officedocument.drawingml.chart+xml"/>
  <Override PartName="/xl/charts/style164.xml" ContentType="application/vnd.ms-office.chartstyle+xml"/>
  <Override PartName="/xl/charts/colors164.xml" ContentType="application/vnd.ms-office.chartcolorstyle+xml"/>
  <Override PartName="/xl/charts/chart165.xml" ContentType="application/vnd.openxmlformats-officedocument.drawingml.chart+xml"/>
  <Override PartName="/xl/charts/style165.xml" ContentType="application/vnd.ms-office.chartstyle+xml"/>
  <Override PartName="/xl/charts/colors165.xml" ContentType="application/vnd.ms-office.chartcolorstyle+xml"/>
  <Override PartName="/xl/charts/chart166.xml" ContentType="application/vnd.openxmlformats-officedocument.drawingml.chart+xml"/>
  <Override PartName="/xl/charts/style166.xml" ContentType="application/vnd.ms-office.chartstyle+xml"/>
  <Override PartName="/xl/charts/colors166.xml" ContentType="application/vnd.ms-office.chartcolorstyle+xml"/>
  <Override PartName="/xl/charts/chart167.xml" ContentType="application/vnd.openxmlformats-officedocument.drawingml.chart+xml"/>
  <Override PartName="/xl/charts/style167.xml" ContentType="application/vnd.ms-office.chartstyle+xml"/>
  <Override PartName="/xl/charts/colors167.xml" ContentType="application/vnd.ms-office.chartcolorstyle+xml"/>
  <Override PartName="/xl/charts/chart168.xml" ContentType="application/vnd.openxmlformats-officedocument.drawingml.chart+xml"/>
  <Override PartName="/xl/charts/style168.xml" ContentType="application/vnd.ms-office.chartstyle+xml"/>
  <Override PartName="/xl/charts/colors168.xml" ContentType="application/vnd.ms-office.chartcolorstyle+xml"/>
  <Override PartName="/xl/charts/chart169.xml" ContentType="application/vnd.openxmlformats-officedocument.drawingml.chart+xml"/>
  <Override PartName="/xl/charts/style169.xml" ContentType="application/vnd.ms-office.chartstyle+xml"/>
  <Override PartName="/xl/charts/colors169.xml" ContentType="application/vnd.ms-office.chartcolorstyle+xml"/>
  <Override PartName="/xl/charts/chart170.xml" ContentType="application/vnd.openxmlformats-officedocument.drawingml.chart+xml"/>
  <Override PartName="/xl/charts/style170.xml" ContentType="application/vnd.ms-office.chartstyle+xml"/>
  <Override PartName="/xl/charts/colors170.xml" ContentType="application/vnd.ms-office.chartcolorstyle+xml"/>
  <Override PartName="/xl/charts/chart171.xml" ContentType="application/vnd.openxmlformats-officedocument.drawingml.chart+xml"/>
  <Override PartName="/xl/charts/style171.xml" ContentType="application/vnd.ms-office.chartstyle+xml"/>
  <Override PartName="/xl/charts/colors17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gorocica\Documents\@COPLADEM\@TRIMESTRAL Y SED 2023\MARZO\LISTOS\"/>
    </mc:Choice>
  </mc:AlternateContent>
  <xr:revisionPtr revIDLastSave="0" documentId="13_ncr:1_{D59C5DC7-83D5-4EC6-80BB-95CD41CE077F}" xr6:coauthVersionLast="47" xr6:coauthVersionMax="47" xr10:uidLastSave="{00000000-0000-0000-0000-000000000000}"/>
  <bookViews>
    <workbookView xWindow="-120" yWindow="-120" windowWidth="21840" windowHeight="13140" tabRatio="800" xr2:uid="{00000000-000D-0000-FFFF-FFFF00000000}"/>
  </bookViews>
  <sheets>
    <sheet name="BORDAMOS" sheetId="20" r:id="rId1"/>
    <sheet name="GR BORD" sheetId="35" r:id="rId2"/>
    <sheet name="CENDIS" sheetId="22" r:id="rId3"/>
    <sheet name="GR CEN" sheetId="29" r:id="rId4"/>
    <sheet name="DISCAPACIDAD" sheetId="14" r:id="rId5"/>
    <sheet name="GR DISC" sheetId="30" r:id="rId6"/>
    <sheet name="JURÍDICO" sheetId="23" r:id="rId7"/>
    <sheet name="GR JUR" sheetId="31" r:id="rId8"/>
    <sheet name="TRABAJO SOCIAL" sheetId="27" r:id="rId9"/>
    <sheet name="GR TRAB SOC" sheetId="34" r:id="rId10"/>
    <sheet name="PERS MAYORES" sheetId="28" r:id="rId11"/>
    <sheet name="GR APM" sheetId="39" r:id="rId12"/>
    <sheet name="TOTALES" sheetId="41" r:id="rId1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63" i="14" l="1"/>
  <c r="BG63" i="14"/>
  <c r="BF63" i="14"/>
  <c r="BI63" i="14" s="1"/>
  <c r="BH62" i="14"/>
  <c r="BG62" i="14"/>
  <c r="BF62" i="14"/>
  <c r="BH61" i="14"/>
  <c r="BG61" i="14"/>
  <c r="BF61" i="14"/>
  <c r="BH60" i="14"/>
  <c r="BG60" i="14"/>
  <c r="BF60" i="14"/>
  <c r="BI60" i="14" s="1"/>
  <c r="BH58" i="14"/>
  <c r="BG58" i="14"/>
  <c r="BF58" i="14"/>
  <c r="BH57" i="14"/>
  <c r="BG57" i="14"/>
  <c r="BF57" i="14"/>
  <c r="BH56" i="14"/>
  <c r="BG56" i="14"/>
  <c r="BF56" i="14"/>
  <c r="BH55" i="14"/>
  <c r="BG55" i="14"/>
  <c r="BF55" i="14"/>
  <c r="BH54" i="14"/>
  <c r="BG54" i="14"/>
  <c r="BF54" i="14"/>
  <c r="BH53" i="14"/>
  <c r="BG53" i="14"/>
  <c r="BF53" i="14"/>
  <c r="BH52" i="14"/>
  <c r="BG52" i="14"/>
  <c r="BF52" i="14"/>
  <c r="BH51" i="14"/>
  <c r="BG51" i="14"/>
  <c r="BF51" i="14"/>
  <c r="BH50" i="14"/>
  <c r="BG50" i="14"/>
  <c r="BF50" i="14"/>
  <c r="BH48" i="14"/>
  <c r="BG48" i="14"/>
  <c r="BF48" i="14"/>
  <c r="BI48" i="14" s="1"/>
  <c r="BH47" i="14"/>
  <c r="BG47" i="14"/>
  <c r="BF47" i="14"/>
  <c r="BH46" i="14"/>
  <c r="BG46" i="14"/>
  <c r="BF46" i="14"/>
  <c r="BH45" i="14"/>
  <c r="BG45" i="14"/>
  <c r="BF45" i="14"/>
  <c r="BH44" i="14"/>
  <c r="BG44" i="14"/>
  <c r="BF44" i="14"/>
  <c r="BI44" i="14" s="1"/>
  <c r="BH43" i="14"/>
  <c r="BG43" i="14"/>
  <c r="BF43" i="14"/>
  <c r="BH42" i="14"/>
  <c r="BG42" i="14"/>
  <c r="BF42" i="14"/>
  <c r="BH41" i="14"/>
  <c r="BG41" i="14"/>
  <c r="BF41" i="14"/>
  <c r="BH40" i="14"/>
  <c r="BG40" i="14"/>
  <c r="BF40" i="14"/>
  <c r="BH38" i="14"/>
  <c r="BG38" i="14"/>
  <c r="BF38" i="14"/>
  <c r="BH37" i="14"/>
  <c r="BG37" i="14"/>
  <c r="BF37" i="14"/>
  <c r="BH36" i="14"/>
  <c r="BG36" i="14"/>
  <c r="BF36" i="14"/>
  <c r="BH35" i="14"/>
  <c r="BG35" i="14"/>
  <c r="BF35" i="14"/>
  <c r="BH34" i="14"/>
  <c r="BG34" i="14"/>
  <c r="BF34" i="14"/>
  <c r="BH33" i="14"/>
  <c r="BG33" i="14"/>
  <c r="BF33" i="14"/>
  <c r="BH32" i="14"/>
  <c r="BG32" i="14"/>
  <c r="BF32" i="14"/>
  <c r="BH31" i="14"/>
  <c r="BG31" i="14"/>
  <c r="BF31" i="14"/>
  <c r="BI31" i="14" s="1"/>
  <c r="BH30" i="14"/>
  <c r="BG30" i="14"/>
  <c r="BF30" i="14"/>
  <c r="BH28" i="14"/>
  <c r="BG28" i="14"/>
  <c r="BF28" i="14"/>
  <c r="BH27" i="14"/>
  <c r="BG27" i="14"/>
  <c r="BF27" i="14"/>
  <c r="BH26" i="14"/>
  <c r="BG26" i="14"/>
  <c r="BF26" i="14"/>
  <c r="BH25" i="14"/>
  <c r="BG25" i="14"/>
  <c r="BF25" i="14"/>
  <c r="BH24" i="14"/>
  <c r="BG24" i="14"/>
  <c r="BF24" i="14"/>
  <c r="BH23" i="14"/>
  <c r="BG23" i="14"/>
  <c r="BF23" i="14"/>
  <c r="BH22" i="14"/>
  <c r="BG22" i="14"/>
  <c r="BF22" i="14"/>
  <c r="BH21" i="14"/>
  <c r="BG21" i="14"/>
  <c r="BF21" i="14"/>
  <c r="BH20" i="14"/>
  <c r="BG20" i="14"/>
  <c r="BF20" i="14"/>
  <c r="BH18" i="14"/>
  <c r="BG18" i="14"/>
  <c r="BF18" i="14"/>
  <c r="BH17" i="14"/>
  <c r="BG17" i="14"/>
  <c r="BF17" i="14"/>
  <c r="BH16" i="14"/>
  <c r="BG16" i="14"/>
  <c r="BF16" i="14"/>
  <c r="BH15" i="14"/>
  <c r="BG15" i="14"/>
  <c r="BF15" i="14"/>
  <c r="BH14" i="14"/>
  <c r="BG14" i="14"/>
  <c r="BF14" i="14"/>
  <c r="BI20" i="14" l="1"/>
  <c r="BI33" i="14"/>
  <c r="BI37" i="14"/>
  <c r="BI40" i="14"/>
  <c r="BI46" i="14"/>
  <c r="BI53" i="14"/>
  <c r="BI32" i="14"/>
  <c r="BI36" i="14"/>
  <c r="BI57" i="14"/>
  <c r="BI30" i="14"/>
  <c r="BI62" i="14"/>
  <c r="BI61" i="14"/>
  <c r="BI55" i="14"/>
  <c r="BI54" i="14"/>
  <c r="BI58" i="14"/>
  <c r="BI56" i="14"/>
  <c r="BI52" i="14"/>
  <c r="BI51" i="14"/>
  <c r="BI50" i="14"/>
  <c r="BI45" i="14"/>
  <c r="BI47" i="14"/>
  <c r="BI43" i="14"/>
  <c r="BI42" i="14"/>
  <c r="BI41" i="14"/>
  <c r="BI35" i="14"/>
  <c r="BI34" i="14"/>
  <c r="BI38" i="14"/>
  <c r="BI18" i="14"/>
  <c r="BI21" i="14"/>
  <c r="BI23" i="14"/>
  <c r="BI22" i="14"/>
  <c r="BI17" i="14"/>
  <c r="BI14" i="14"/>
  <c r="BI16" i="14"/>
  <c r="BI15" i="14"/>
  <c r="P19" i="22"/>
  <c r="O19" i="22"/>
  <c r="N19" i="22"/>
  <c r="M36" i="28" l="1"/>
  <c r="BH31" i="23" l="1"/>
  <c r="BH32" i="23"/>
  <c r="BH33" i="23"/>
  <c r="BG31" i="23"/>
  <c r="BG32" i="23"/>
  <c r="BG33" i="23"/>
  <c r="BF31" i="23"/>
  <c r="BF32" i="23"/>
  <c r="BF33" i="23"/>
  <c r="BG30" i="23"/>
  <c r="BH30" i="23"/>
  <c r="BF30" i="23"/>
  <c r="BH25" i="23"/>
  <c r="BH26" i="23"/>
  <c r="BH27" i="23"/>
  <c r="BH28" i="23"/>
  <c r="BG25" i="23"/>
  <c r="BG26" i="23"/>
  <c r="BG27" i="23"/>
  <c r="BG28" i="23"/>
  <c r="BG24" i="23"/>
  <c r="BH24" i="23"/>
  <c r="BF26" i="23"/>
  <c r="BF27" i="23"/>
  <c r="BF28" i="23"/>
  <c r="BF25" i="23"/>
  <c r="BF24" i="23"/>
  <c r="BF21" i="23" l="1"/>
  <c r="BG21" i="23"/>
  <c r="BH21" i="23"/>
  <c r="BF22" i="23"/>
  <c r="BG22" i="23"/>
  <c r="BH22" i="23"/>
  <c r="BF23" i="23"/>
  <c r="BG23" i="23"/>
  <c r="BH23" i="23"/>
  <c r="BG20" i="23"/>
  <c r="BH20" i="23"/>
  <c r="BF20" i="23"/>
  <c r="BH15" i="23"/>
  <c r="BH16" i="23"/>
  <c r="BH17" i="23"/>
  <c r="BH18" i="23"/>
  <c r="BG15" i="23"/>
  <c r="BG16" i="23"/>
  <c r="BG17" i="23"/>
  <c r="BG18" i="23"/>
  <c r="BF15" i="23"/>
  <c r="BF16" i="23"/>
  <c r="BF17" i="23"/>
  <c r="BF18" i="23"/>
  <c r="BH14" i="23"/>
  <c r="BG14" i="23"/>
  <c r="BF14" i="23"/>
  <c r="M24" i="23"/>
  <c r="Q24" i="23"/>
  <c r="U24" i="23"/>
  <c r="Y24" i="23"/>
  <c r="AC24" i="23"/>
  <c r="AG24" i="23"/>
  <c r="AK24" i="23"/>
  <c r="AO24" i="23"/>
  <c r="AS24" i="23"/>
  <c r="AW24" i="23"/>
  <c r="BA24" i="23"/>
  <c r="BE24" i="23"/>
  <c r="M25" i="23"/>
  <c r="Q25" i="23"/>
  <c r="U25" i="23"/>
  <c r="Y25" i="23"/>
  <c r="AC25" i="23"/>
  <c r="AG25" i="23"/>
  <c r="AK25" i="23"/>
  <c r="AO25" i="23"/>
  <c r="AS25" i="23"/>
  <c r="AW25" i="23"/>
  <c r="BA25" i="23"/>
  <c r="BE25" i="23"/>
  <c r="M26" i="23"/>
  <c r="Q26" i="23"/>
  <c r="U26" i="23"/>
  <c r="Y26" i="23"/>
  <c r="AC26" i="23"/>
  <c r="AG26" i="23"/>
  <c r="AK26" i="23"/>
  <c r="AO26" i="23"/>
  <c r="AS26" i="23"/>
  <c r="AW26" i="23"/>
  <c r="BA26" i="23"/>
  <c r="BE26" i="23"/>
  <c r="BH29" i="23"/>
  <c r="M27" i="23"/>
  <c r="Q27" i="23"/>
  <c r="U27" i="23"/>
  <c r="Y27" i="23"/>
  <c r="AC27" i="23"/>
  <c r="AG27" i="23"/>
  <c r="AK27" i="23"/>
  <c r="AO27" i="23"/>
  <c r="AS27" i="23"/>
  <c r="AW27" i="23"/>
  <c r="BA27" i="23"/>
  <c r="BE27" i="23"/>
  <c r="M28" i="23"/>
  <c r="Q28" i="23"/>
  <c r="U28" i="23"/>
  <c r="Y28" i="23"/>
  <c r="AC28" i="23"/>
  <c r="AG28" i="23"/>
  <c r="AK28" i="23"/>
  <c r="AO28" i="23"/>
  <c r="AS28" i="23"/>
  <c r="AW28" i="23"/>
  <c r="BA28" i="23"/>
  <c r="BE28" i="23"/>
  <c r="BI28" i="23"/>
  <c r="J29" i="23"/>
  <c r="K29" i="23"/>
  <c r="L29" i="23"/>
  <c r="N29" i="23"/>
  <c r="O29" i="23"/>
  <c r="P29" i="23"/>
  <c r="R29" i="23"/>
  <c r="S29" i="23"/>
  <c r="T29" i="23"/>
  <c r="V29" i="23"/>
  <c r="W29" i="23"/>
  <c r="X29" i="23"/>
  <c r="Z29" i="23"/>
  <c r="AA29" i="23"/>
  <c r="AB29" i="23"/>
  <c r="AD29" i="23"/>
  <c r="AE29" i="23"/>
  <c r="AF29" i="23"/>
  <c r="AH29" i="23"/>
  <c r="AI29" i="23"/>
  <c r="AJ29" i="23"/>
  <c r="AL29" i="23"/>
  <c r="AM29" i="23"/>
  <c r="AN29" i="23"/>
  <c r="AP29" i="23"/>
  <c r="AQ29" i="23"/>
  <c r="AR29" i="23"/>
  <c r="AT29" i="23"/>
  <c r="AU29" i="23"/>
  <c r="AV29" i="23"/>
  <c r="AX29" i="23"/>
  <c r="AY29" i="23"/>
  <c r="AZ29" i="23"/>
  <c r="BB29" i="23"/>
  <c r="BC29" i="23"/>
  <c r="BD29" i="23"/>
  <c r="M30" i="23"/>
  <c r="Q30" i="23"/>
  <c r="U30" i="23"/>
  <c r="Y30" i="23"/>
  <c r="AC30" i="23"/>
  <c r="AG30" i="23"/>
  <c r="AK30" i="23"/>
  <c r="AO30" i="23"/>
  <c r="AS30" i="23"/>
  <c r="AW30" i="23"/>
  <c r="BA30" i="23"/>
  <c r="BE30" i="23"/>
  <c r="M31" i="23"/>
  <c r="Q31" i="23"/>
  <c r="U31" i="23"/>
  <c r="Y31" i="23"/>
  <c r="AC31" i="23"/>
  <c r="AG31" i="23"/>
  <c r="AK31" i="23"/>
  <c r="AO31" i="23"/>
  <c r="AS31" i="23"/>
  <c r="AW31" i="23"/>
  <c r="BA31" i="23"/>
  <c r="BE31" i="23"/>
  <c r="M32" i="23"/>
  <c r="Q32" i="23"/>
  <c r="U32" i="23"/>
  <c r="Y32" i="23"/>
  <c r="AC32" i="23"/>
  <c r="AG32" i="23"/>
  <c r="AK32" i="23"/>
  <c r="AO32" i="23"/>
  <c r="AS32" i="23"/>
  <c r="AW32" i="23"/>
  <c r="BA32" i="23"/>
  <c r="BE32" i="23"/>
  <c r="M33" i="23"/>
  <c r="Q33" i="23"/>
  <c r="U33" i="23"/>
  <c r="Y33" i="23"/>
  <c r="AC33" i="23"/>
  <c r="AG33" i="23"/>
  <c r="AK33" i="23"/>
  <c r="AO33" i="23"/>
  <c r="AS33" i="23"/>
  <c r="AW33" i="23"/>
  <c r="BA33" i="23"/>
  <c r="BE33" i="23"/>
  <c r="AK29" i="23" l="1"/>
  <c r="AW29" i="23"/>
  <c r="BE29" i="23"/>
  <c r="AS29" i="23"/>
  <c r="M29" i="23"/>
  <c r="BA29" i="23"/>
  <c r="U29" i="23"/>
  <c r="AO29" i="23"/>
  <c r="AG29" i="23"/>
  <c r="BI30" i="23"/>
  <c r="AC29" i="23"/>
  <c r="BI33" i="23"/>
  <c r="Y29" i="23"/>
  <c r="BI25" i="23"/>
  <c r="BI32" i="23"/>
  <c r="BI31" i="23"/>
  <c r="BI27" i="23"/>
  <c r="BG29" i="23"/>
  <c r="BI26" i="23"/>
  <c r="Q29" i="23"/>
  <c r="BF29" i="23"/>
  <c r="BI24" i="23"/>
  <c r="BI29" i="23" l="1"/>
  <c r="BH63" i="27"/>
  <c r="BG63" i="27"/>
  <c r="BF63" i="27"/>
  <c r="BE63" i="27"/>
  <c r="BA63" i="27"/>
  <c r="AW63" i="27"/>
  <c r="AS63" i="27"/>
  <c r="AO63" i="27"/>
  <c r="AK63" i="27"/>
  <c r="AG63" i="27"/>
  <c r="AC63" i="27"/>
  <c r="Y63" i="27"/>
  <c r="U63" i="27"/>
  <c r="Q63" i="27"/>
  <c r="M63" i="27"/>
  <c r="BH62" i="27"/>
  <c r="BG62" i="27"/>
  <c r="BF62" i="27"/>
  <c r="BE62" i="27"/>
  <c r="BA62" i="27"/>
  <c r="AW62" i="27"/>
  <c r="AS62" i="27"/>
  <c r="AO62" i="27"/>
  <c r="AK62" i="27"/>
  <c r="AG62" i="27"/>
  <c r="AC62" i="27"/>
  <c r="Y62" i="27"/>
  <c r="U62" i="27"/>
  <c r="Q62" i="27"/>
  <c r="M62" i="27"/>
  <c r="BH61" i="27"/>
  <c r="BG61" i="27"/>
  <c r="BF61" i="27"/>
  <c r="BE61" i="27"/>
  <c r="BA61" i="27"/>
  <c r="AW61" i="27"/>
  <c r="AS61" i="27"/>
  <c r="AO61" i="27"/>
  <c r="AK61" i="27"/>
  <c r="AG61" i="27"/>
  <c r="AC61" i="27"/>
  <c r="Y61" i="27"/>
  <c r="U61" i="27"/>
  <c r="Q61" i="27"/>
  <c r="M61" i="27"/>
  <c r="BH60" i="27"/>
  <c r="BG60" i="27"/>
  <c r="BF60" i="27"/>
  <c r="BE60" i="27"/>
  <c r="BA60" i="27"/>
  <c r="AW60" i="27"/>
  <c r="AS60" i="27"/>
  <c r="AO60" i="27"/>
  <c r="AK60" i="27"/>
  <c r="AG60" i="27"/>
  <c r="AC60" i="27"/>
  <c r="Y60" i="27"/>
  <c r="U60" i="27"/>
  <c r="Q60" i="27"/>
  <c r="M60" i="27"/>
  <c r="BD59" i="27"/>
  <c r="BC59" i="27"/>
  <c r="BB59" i="27"/>
  <c r="AZ59" i="27"/>
  <c r="AY59" i="27"/>
  <c r="AX59" i="27"/>
  <c r="AV59" i="27"/>
  <c r="AU59" i="27"/>
  <c r="AT59" i="27"/>
  <c r="AR59" i="27"/>
  <c r="AQ59" i="27"/>
  <c r="AP59" i="27"/>
  <c r="AN59" i="27"/>
  <c r="AM59" i="27"/>
  <c r="AL59" i="27"/>
  <c r="AJ59" i="27"/>
  <c r="AI59" i="27"/>
  <c r="AH59" i="27"/>
  <c r="AF59" i="27"/>
  <c r="AE59" i="27"/>
  <c r="AD59" i="27"/>
  <c r="AB59" i="27"/>
  <c r="AA59" i="27"/>
  <c r="Z59" i="27"/>
  <c r="X59" i="27"/>
  <c r="W59" i="27"/>
  <c r="V59" i="27"/>
  <c r="T59" i="27"/>
  <c r="S59" i="27"/>
  <c r="R59" i="27"/>
  <c r="P59" i="27"/>
  <c r="O59" i="27"/>
  <c r="N59" i="27"/>
  <c r="L59" i="27"/>
  <c r="K59" i="27"/>
  <c r="J59" i="27"/>
  <c r="BH58" i="27"/>
  <c r="BG58" i="27"/>
  <c r="BF58" i="27"/>
  <c r="BE58" i="27"/>
  <c r="BA58" i="27"/>
  <c r="AW58" i="27"/>
  <c r="AS58" i="27"/>
  <c r="AO58" i="27"/>
  <c r="AK58" i="27"/>
  <c r="AG58" i="27"/>
  <c r="AC58" i="27"/>
  <c r="Y58" i="27"/>
  <c r="U58" i="27"/>
  <c r="Q58" i="27"/>
  <c r="M58" i="27"/>
  <c r="BH57" i="27"/>
  <c r="BG57" i="27"/>
  <c r="BF57" i="27"/>
  <c r="BE57" i="27"/>
  <c r="BA57" i="27"/>
  <c r="AW57" i="27"/>
  <c r="AS57" i="27"/>
  <c r="AO57" i="27"/>
  <c r="AK57" i="27"/>
  <c r="AG57" i="27"/>
  <c r="AC57" i="27"/>
  <c r="Y57" i="27"/>
  <c r="U57" i="27"/>
  <c r="Q57" i="27"/>
  <c r="M57" i="27"/>
  <c r="BH56" i="27"/>
  <c r="BG56" i="27"/>
  <c r="BF56" i="27"/>
  <c r="BE56" i="27"/>
  <c r="BA56" i="27"/>
  <c r="AW56" i="27"/>
  <c r="AS56" i="27"/>
  <c r="AO56" i="27"/>
  <c r="AK56" i="27"/>
  <c r="AG56" i="27"/>
  <c r="AC56" i="27"/>
  <c r="Y56" i="27"/>
  <c r="U56" i="27"/>
  <c r="Q56" i="27"/>
  <c r="M56" i="27"/>
  <c r="BH55" i="27"/>
  <c r="BG55" i="27"/>
  <c r="BF55" i="27"/>
  <c r="BE55" i="27"/>
  <c r="BA55" i="27"/>
  <c r="AW55" i="27"/>
  <c r="AS55" i="27"/>
  <c r="AO55" i="27"/>
  <c r="AK55" i="27"/>
  <c r="AG55" i="27"/>
  <c r="AC55" i="27"/>
  <c r="Y55" i="27"/>
  <c r="U55" i="27"/>
  <c r="Q55" i="27"/>
  <c r="M55" i="27"/>
  <c r="BH54" i="27"/>
  <c r="BG54" i="27"/>
  <c r="BF54" i="27"/>
  <c r="BE54" i="27"/>
  <c r="BA54" i="27"/>
  <c r="AW54" i="27"/>
  <c r="AS54" i="27"/>
  <c r="AO54" i="27"/>
  <c r="AK54" i="27"/>
  <c r="AG54" i="27"/>
  <c r="AC54" i="27"/>
  <c r="Y54" i="27"/>
  <c r="U54" i="27"/>
  <c r="Q54" i="27"/>
  <c r="M54" i="27"/>
  <c r="BE134" i="27" l="1"/>
  <c r="M134" i="27"/>
  <c r="Q134" i="27"/>
  <c r="AW134" i="27"/>
  <c r="AS59" i="27"/>
  <c r="U134" i="27"/>
  <c r="AS134" i="27"/>
  <c r="M59" i="27"/>
  <c r="BA134" i="27"/>
  <c r="AO134" i="27"/>
  <c r="AK134" i="27"/>
  <c r="BI54" i="27"/>
  <c r="AG134" i="27"/>
  <c r="BI63" i="27"/>
  <c r="AC134" i="27"/>
  <c r="AC59" i="27"/>
  <c r="BI62" i="27"/>
  <c r="Y134" i="27"/>
  <c r="BI58" i="27"/>
  <c r="BI57" i="27"/>
  <c r="Q59" i="27"/>
  <c r="AG59" i="27"/>
  <c r="AW59" i="27"/>
  <c r="U59" i="27"/>
  <c r="BA59" i="27"/>
  <c r="BH59" i="27"/>
  <c r="BI56" i="27"/>
  <c r="BI61" i="27"/>
  <c r="BG59" i="27"/>
  <c r="AK59" i="27"/>
  <c r="Y59" i="27"/>
  <c r="AO59" i="27"/>
  <c r="BE59" i="27"/>
  <c r="BI55" i="27"/>
  <c r="BI60" i="27"/>
  <c r="BF59" i="27"/>
  <c r="BG37" i="28"/>
  <c r="BH37" i="28"/>
  <c r="BF37" i="28"/>
  <c r="BG36" i="28"/>
  <c r="BH36" i="28"/>
  <c r="BG43" i="28"/>
  <c r="BH43" i="28"/>
  <c r="BG42" i="28"/>
  <c r="BH42" i="28"/>
  <c r="BG41" i="28"/>
  <c r="BH41" i="28"/>
  <c r="BG40" i="28"/>
  <c r="BH40" i="28"/>
  <c r="BF43" i="28"/>
  <c r="BF42" i="28"/>
  <c r="BF41" i="28"/>
  <c r="BF40" i="28"/>
  <c r="BG38" i="28"/>
  <c r="BH38" i="28"/>
  <c r="BF38" i="28"/>
  <c r="BF36" i="28"/>
  <c r="BG35" i="28"/>
  <c r="BH35" i="28"/>
  <c r="BF35" i="28"/>
  <c r="BH34" i="28"/>
  <c r="BG34" i="28"/>
  <c r="BF34" i="28"/>
  <c r="BI134" i="27" l="1"/>
  <c r="BI59" i="27"/>
  <c r="P19" i="20"/>
  <c r="O19" i="20"/>
  <c r="N19" i="20"/>
  <c r="BG41" i="23" l="1"/>
  <c r="K40" i="41" s="1"/>
  <c r="BH20" i="22" l="1"/>
  <c r="BH18" i="22"/>
  <c r="BH16" i="22"/>
  <c r="M30" i="22" l="1"/>
  <c r="M14" i="23" l="1"/>
  <c r="Q14" i="23"/>
  <c r="U14" i="23"/>
  <c r="Y14" i="23"/>
  <c r="AC14" i="23"/>
  <c r="AG14" i="23"/>
  <c r="AK14" i="23"/>
  <c r="AO14" i="23"/>
  <c r="AS14" i="23"/>
  <c r="AW14" i="23"/>
  <c r="BA14" i="23"/>
  <c r="BE14" i="23"/>
  <c r="M15" i="23"/>
  <c r="Q15" i="23"/>
  <c r="U15" i="23"/>
  <c r="Y15" i="23"/>
  <c r="AC15" i="23"/>
  <c r="AG15" i="23"/>
  <c r="AK15" i="23"/>
  <c r="AO15" i="23"/>
  <c r="AS15" i="23"/>
  <c r="AW15" i="23"/>
  <c r="BA15" i="23"/>
  <c r="BE15" i="23"/>
  <c r="M16" i="23"/>
  <c r="Q16" i="23"/>
  <c r="U16" i="23"/>
  <c r="Y16" i="23"/>
  <c r="AC16" i="23"/>
  <c r="AG16" i="23"/>
  <c r="AK16" i="23"/>
  <c r="AO16" i="23"/>
  <c r="AS16" i="23"/>
  <c r="AW16" i="23"/>
  <c r="BA16" i="23"/>
  <c r="BE16" i="23"/>
  <c r="M17" i="23"/>
  <c r="Q17" i="23"/>
  <c r="U17" i="23"/>
  <c r="Y17" i="23"/>
  <c r="AC17" i="23"/>
  <c r="AG17" i="23"/>
  <c r="AK17" i="23"/>
  <c r="AO17" i="23"/>
  <c r="AS17" i="23"/>
  <c r="AW17" i="23"/>
  <c r="BA17" i="23"/>
  <c r="BE17" i="23"/>
  <c r="M18" i="23"/>
  <c r="Q18" i="23"/>
  <c r="U18" i="23"/>
  <c r="Y18" i="23"/>
  <c r="AC18" i="23"/>
  <c r="AG18" i="23"/>
  <c r="AK18" i="23"/>
  <c r="AO18" i="23"/>
  <c r="AS18" i="23"/>
  <c r="AW18" i="23"/>
  <c r="BA18" i="23"/>
  <c r="BE18" i="23"/>
  <c r="J19" i="23"/>
  <c r="K19" i="23"/>
  <c r="L19" i="23"/>
  <c r="N19" i="23"/>
  <c r="O19" i="23"/>
  <c r="P19" i="23"/>
  <c r="R19" i="23"/>
  <c r="S19" i="23"/>
  <c r="T19" i="23"/>
  <c r="V19" i="23"/>
  <c r="W19" i="23"/>
  <c r="X19" i="23"/>
  <c r="Z19" i="23"/>
  <c r="AA19" i="23"/>
  <c r="AB19" i="23"/>
  <c r="AD19" i="23"/>
  <c r="AE19" i="23"/>
  <c r="AF19" i="23"/>
  <c r="AH19" i="23"/>
  <c r="AI19" i="23"/>
  <c r="AJ19" i="23"/>
  <c r="AL19" i="23"/>
  <c r="AM19" i="23"/>
  <c r="AN19" i="23"/>
  <c r="AP19" i="23"/>
  <c r="AQ19" i="23"/>
  <c r="AR19" i="23"/>
  <c r="AT19" i="23"/>
  <c r="AU19" i="23"/>
  <c r="AV19" i="23"/>
  <c r="AX19" i="23"/>
  <c r="AY19" i="23"/>
  <c r="AZ19" i="23"/>
  <c r="BB19" i="23"/>
  <c r="BC19" i="23"/>
  <c r="BD19" i="23"/>
  <c r="M20" i="23"/>
  <c r="Q20" i="23"/>
  <c r="U20" i="23"/>
  <c r="Y20" i="23"/>
  <c r="AC20" i="23"/>
  <c r="AG20" i="23"/>
  <c r="AK20" i="23"/>
  <c r="AO20" i="23"/>
  <c r="AS20" i="23"/>
  <c r="AW20" i="23"/>
  <c r="BA20" i="23"/>
  <c r="BE20" i="23"/>
  <c r="M21" i="23"/>
  <c r="Q21" i="23"/>
  <c r="U21" i="23"/>
  <c r="Y21" i="23"/>
  <c r="AC21" i="23"/>
  <c r="AG21" i="23"/>
  <c r="AK21" i="23"/>
  <c r="AO21" i="23"/>
  <c r="AS21" i="23"/>
  <c r="AW21" i="23"/>
  <c r="BA21" i="23"/>
  <c r="BE21" i="23"/>
  <c r="M22" i="23"/>
  <c r="Q22" i="23"/>
  <c r="U22" i="23"/>
  <c r="Y22" i="23"/>
  <c r="AC22" i="23"/>
  <c r="AG22" i="23"/>
  <c r="AK22" i="23"/>
  <c r="AO22" i="23"/>
  <c r="AS22" i="23"/>
  <c r="AW22" i="23"/>
  <c r="BA22" i="23"/>
  <c r="BE22" i="23"/>
  <c r="M23" i="23"/>
  <c r="Q23" i="23"/>
  <c r="U23" i="23"/>
  <c r="Y23" i="23"/>
  <c r="AC23" i="23"/>
  <c r="AG23" i="23"/>
  <c r="AK23" i="23"/>
  <c r="AO23" i="23"/>
  <c r="AS23" i="23"/>
  <c r="AW23" i="23"/>
  <c r="BA23" i="23"/>
  <c r="BE23" i="23"/>
  <c r="M111" i="23"/>
  <c r="M34" i="23"/>
  <c r="Q34" i="23"/>
  <c r="U34" i="23"/>
  <c r="Y34" i="23"/>
  <c r="AC34" i="23"/>
  <c r="AG34" i="23"/>
  <c r="AK34" i="23"/>
  <c r="AO34" i="23"/>
  <c r="AS34" i="23"/>
  <c r="AW34" i="23"/>
  <c r="BA34" i="23"/>
  <c r="BE34" i="23"/>
  <c r="M35" i="23"/>
  <c r="Q35" i="23"/>
  <c r="U35" i="23"/>
  <c r="Y35" i="23"/>
  <c r="AC35" i="23"/>
  <c r="AG35" i="23"/>
  <c r="AK35" i="23"/>
  <c r="AO35" i="23"/>
  <c r="AS35" i="23"/>
  <c r="AW35" i="23"/>
  <c r="BA35" i="23"/>
  <c r="BE35" i="23"/>
  <c r="M36" i="23"/>
  <c r="Q36" i="23"/>
  <c r="U36" i="23"/>
  <c r="Y36" i="23"/>
  <c r="AC36" i="23"/>
  <c r="AG36" i="23"/>
  <c r="AK36" i="23"/>
  <c r="AO36" i="23"/>
  <c r="AS36" i="23"/>
  <c r="AW36" i="23"/>
  <c r="BA36" i="23"/>
  <c r="BE36" i="23"/>
  <c r="M37" i="23"/>
  <c r="Q37" i="23"/>
  <c r="U37" i="23"/>
  <c r="Y37" i="23"/>
  <c r="AC37" i="23"/>
  <c r="AG37" i="23"/>
  <c r="AK37" i="23"/>
  <c r="AO37" i="23"/>
  <c r="AS37" i="23"/>
  <c r="AW37" i="23"/>
  <c r="BA37" i="23"/>
  <c r="BE37" i="23"/>
  <c r="M38" i="23"/>
  <c r="M39" i="23" s="1"/>
  <c r="Q38" i="23"/>
  <c r="U38" i="23"/>
  <c r="Y38" i="23"/>
  <c r="AC38" i="23"/>
  <c r="AG38" i="23"/>
  <c r="AK38" i="23"/>
  <c r="AO38" i="23"/>
  <c r="AS38" i="23"/>
  <c r="AW38" i="23"/>
  <c r="BA38" i="23"/>
  <c r="BE38" i="23"/>
  <c r="J39" i="23"/>
  <c r="K39" i="23"/>
  <c r="L39" i="23"/>
  <c r="N39" i="23"/>
  <c r="O39" i="23"/>
  <c r="P39" i="23"/>
  <c r="R39" i="23"/>
  <c r="S39" i="23"/>
  <c r="T39" i="23"/>
  <c r="V39" i="23"/>
  <c r="W39" i="23"/>
  <c r="X39" i="23"/>
  <c r="Z39" i="23"/>
  <c r="AA39" i="23"/>
  <c r="AB39" i="23"/>
  <c r="AD39" i="23"/>
  <c r="AE39" i="23"/>
  <c r="AF39" i="23"/>
  <c r="AH39" i="23"/>
  <c r="AI39" i="23"/>
  <c r="AJ39" i="23"/>
  <c r="AL39" i="23"/>
  <c r="AM39" i="23"/>
  <c r="AN39" i="23"/>
  <c r="AP39" i="23"/>
  <c r="AQ39" i="23"/>
  <c r="AR39" i="23"/>
  <c r="AT39" i="23"/>
  <c r="AU39" i="23"/>
  <c r="AV39" i="23"/>
  <c r="AX39" i="23"/>
  <c r="AY39" i="23"/>
  <c r="AZ39" i="23"/>
  <c r="BB39" i="23"/>
  <c r="BC39" i="23"/>
  <c r="BD39" i="23"/>
  <c r="M40" i="23"/>
  <c r="Q40" i="23"/>
  <c r="U40" i="23"/>
  <c r="Y40" i="23"/>
  <c r="AC40" i="23"/>
  <c r="AG40" i="23"/>
  <c r="AK40" i="23"/>
  <c r="AO40" i="23"/>
  <c r="AS40" i="23"/>
  <c r="AW40" i="23"/>
  <c r="BA40" i="23"/>
  <c r="BE40" i="23"/>
  <c r="M41" i="23"/>
  <c r="Q41" i="23"/>
  <c r="U41" i="23"/>
  <c r="Y41" i="23"/>
  <c r="AC41" i="23"/>
  <c r="AG41" i="23"/>
  <c r="AK41" i="23"/>
  <c r="AO41" i="23"/>
  <c r="AS41" i="23"/>
  <c r="AW41" i="23"/>
  <c r="BA41" i="23"/>
  <c r="BE41" i="23"/>
  <c r="M42" i="23"/>
  <c r="Q42" i="23"/>
  <c r="U42" i="23"/>
  <c r="Y42" i="23"/>
  <c r="AC42" i="23"/>
  <c r="AG42" i="23"/>
  <c r="AK42" i="23"/>
  <c r="AO42" i="23"/>
  <c r="AS42" i="23"/>
  <c r="AW42" i="23"/>
  <c r="BA42" i="23"/>
  <c r="BE42" i="23"/>
  <c r="M43" i="23"/>
  <c r="Q43" i="23"/>
  <c r="U43" i="23"/>
  <c r="Y43" i="23"/>
  <c r="AC43" i="23"/>
  <c r="AG43" i="23"/>
  <c r="AK43" i="23"/>
  <c r="AO43" i="23"/>
  <c r="AS43" i="23"/>
  <c r="AW43" i="23"/>
  <c r="BA43" i="23"/>
  <c r="BE43" i="23"/>
  <c r="AK19" i="23" l="1"/>
  <c r="AG19" i="23"/>
  <c r="Q19" i="23"/>
  <c r="AW19" i="23"/>
  <c r="BE39" i="23"/>
  <c r="AC39" i="23"/>
  <c r="BA19" i="23"/>
  <c r="U19" i="23"/>
  <c r="BA39" i="23"/>
  <c r="AW39" i="23"/>
  <c r="AK39" i="23"/>
  <c r="AO19" i="23"/>
  <c r="Y19" i="23"/>
  <c r="AG39" i="23"/>
  <c r="AO39" i="23"/>
  <c r="Y39" i="23"/>
  <c r="AS19" i="23"/>
  <c r="AC19" i="23"/>
  <c r="M19" i="23"/>
  <c r="BE19" i="23"/>
  <c r="AS39" i="23"/>
  <c r="U39" i="23"/>
  <c r="Q39" i="23"/>
  <c r="BF20" i="28" l="1"/>
  <c r="BF21" i="28"/>
  <c r="BF14" i="28"/>
  <c r="BG14" i="28"/>
  <c r="BH14" i="28"/>
  <c r="BG15" i="28"/>
  <c r="BH15" i="28"/>
  <c r="BF16" i="28"/>
  <c r="BG16" i="28"/>
  <c r="BH16" i="28"/>
  <c r="BF17" i="28"/>
  <c r="BG17" i="28"/>
  <c r="BH17" i="28"/>
  <c r="BF18" i="28"/>
  <c r="BG18" i="28"/>
  <c r="BH18" i="28"/>
  <c r="BG20" i="28"/>
  <c r="BH20" i="28"/>
  <c r="BG21" i="28"/>
  <c r="BH21" i="28"/>
  <c r="BF22" i="28"/>
  <c r="BG22" i="28"/>
  <c r="BH22" i="28"/>
  <c r="BF23" i="28"/>
  <c r="BG23" i="28"/>
  <c r="BH23" i="28"/>
  <c r="BH19" i="28" l="1"/>
  <c r="BG19" i="28"/>
  <c r="BF19" i="28"/>
  <c r="BH33" i="28" l="1"/>
  <c r="L28" i="41" s="1"/>
  <c r="BG33" i="28"/>
  <c r="K28" i="41" s="1"/>
  <c r="BF33" i="28"/>
  <c r="J28" i="41" s="1"/>
  <c r="BH32" i="28"/>
  <c r="L27" i="41" s="1"/>
  <c r="BG32" i="28"/>
  <c r="K27" i="41" s="1"/>
  <c r="BF32" i="28"/>
  <c r="J27" i="41" s="1"/>
  <c r="BH31" i="28"/>
  <c r="L26" i="41" s="1"/>
  <c r="BG31" i="28"/>
  <c r="K26" i="41" s="1"/>
  <c r="BF31" i="28"/>
  <c r="J26" i="41" s="1"/>
  <c r="BH30" i="28"/>
  <c r="L25" i="41" s="1"/>
  <c r="BG30" i="28"/>
  <c r="K25" i="41" s="1"/>
  <c r="BF30" i="28"/>
  <c r="J25" i="41" s="1"/>
  <c r="BF26" i="28"/>
  <c r="J21" i="41" s="1"/>
  <c r="BG26" i="28"/>
  <c r="K21" i="41" s="1"/>
  <c r="BH26" i="28"/>
  <c r="L21" i="41" s="1"/>
  <c r="BF27" i="28"/>
  <c r="J22" i="41" s="1"/>
  <c r="BG27" i="28"/>
  <c r="K22" i="41" s="1"/>
  <c r="BH27" i="28"/>
  <c r="L22" i="41" s="1"/>
  <c r="BF28" i="28"/>
  <c r="J23" i="41" s="1"/>
  <c r="BG28" i="28"/>
  <c r="K23" i="41" s="1"/>
  <c r="BH28" i="28"/>
  <c r="L23" i="41" s="1"/>
  <c r="BG25" i="28"/>
  <c r="K20" i="41" s="1"/>
  <c r="BH25" i="28"/>
  <c r="L20" i="41" s="1"/>
  <c r="BF25" i="28"/>
  <c r="J20" i="41" s="1"/>
  <c r="BG24" i="28"/>
  <c r="K19" i="41" s="1"/>
  <c r="BH24" i="28"/>
  <c r="L19" i="41" s="1"/>
  <c r="BF24" i="28"/>
  <c r="J19" i="41" s="1"/>
  <c r="BH43" i="23"/>
  <c r="L42" i="41" s="1"/>
  <c r="BG43" i="23"/>
  <c r="K42" i="41" s="1"/>
  <c r="BF43" i="23"/>
  <c r="J42" i="41" s="1"/>
  <c r="BH42" i="23"/>
  <c r="L41" i="41" s="1"/>
  <c r="BG42" i="23"/>
  <c r="K41" i="41" s="1"/>
  <c r="BF42" i="23"/>
  <c r="J41" i="41" s="1"/>
  <c r="BH41" i="23"/>
  <c r="L40" i="41" s="1"/>
  <c r="BF41" i="23"/>
  <c r="J40" i="41" s="1"/>
  <c r="BH40" i="23"/>
  <c r="L39" i="41" s="1"/>
  <c r="BG40" i="23"/>
  <c r="K39" i="41" s="1"/>
  <c r="BF40" i="23"/>
  <c r="J39" i="41" s="1"/>
  <c r="BH38" i="23"/>
  <c r="L37" i="41" s="1"/>
  <c r="BG38" i="23"/>
  <c r="K37" i="41" s="1"/>
  <c r="BF38" i="23"/>
  <c r="J37" i="41" s="1"/>
  <c r="BH37" i="23"/>
  <c r="L36" i="41" s="1"/>
  <c r="BG37" i="23"/>
  <c r="K36" i="41" s="1"/>
  <c r="BF37" i="23"/>
  <c r="J36" i="41" s="1"/>
  <c r="BH36" i="23"/>
  <c r="L35" i="41" s="1"/>
  <c r="BG36" i="23"/>
  <c r="K35" i="41" s="1"/>
  <c r="BF36" i="23"/>
  <c r="J35" i="41" s="1"/>
  <c r="BH35" i="23"/>
  <c r="L34" i="41" s="1"/>
  <c r="BG35" i="23"/>
  <c r="K34" i="41" s="1"/>
  <c r="BF35" i="23"/>
  <c r="J34" i="41" s="1"/>
  <c r="BH34" i="23"/>
  <c r="L33" i="41" s="1"/>
  <c r="BG34" i="23"/>
  <c r="K33" i="41" s="1"/>
  <c r="BF34" i="23"/>
  <c r="J33" i="41" s="1"/>
  <c r="Y20" i="22"/>
  <c r="BG20" i="20"/>
  <c r="D11" i="41" s="1"/>
  <c r="BH20" i="20"/>
  <c r="E11" i="41" s="1"/>
  <c r="BG21" i="20"/>
  <c r="D12" i="41" s="1"/>
  <c r="BH21" i="20"/>
  <c r="E12" i="41" s="1"/>
  <c r="BG22" i="20"/>
  <c r="D13" i="41" s="1"/>
  <c r="BH22" i="20"/>
  <c r="E13" i="41" s="1"/>
  <c r="BG23" i="20"/>
  <c r="D14" i="41" s="1"/>
  <c r="BH23" i="20"/>
  <c r="E14" i="41" s="1"/>
  <c r="BF21" i="20"/>
  <c r="C12" i="41" s="1"/>
  <c r="BF22" i="20"/>
  <c r="C13" i="41" s="1"/>
  <c r="BF23" i="20"/>
  <c r="C14" i="41" s="1"/>
  <c r="BF20" i="20"/>
  <c r="C11" i="41" s="1"/>
  <c r="BH15" i="20"/>
  <c r="E6" i="41" s="1"/>
  <c r="BH16" i="20"/>
  <c r="E7" i="41" s="1"/>
  <c r="BH17" i="20"/>
  <c r="E8" i="41" s="1"/>
  <c r="BH18" i="20"/>
  <c r="E9" i="41" s="1"/>
  <c r="BG15" i="20"/>
  <c r="D6" i="41" s="1"/>
  <c r="BG16" i="20"/>
  <c r="D7" i="41" s="1"/>
  <c r="BG17" i="20"/>
  <c r="D8" i="41" s="1"/>
  <c r="BG18" i="20"/>
  <c r="D9" i="41" s="1"/>
  <c r="BG14" i="20"/>
  <c r="BH14" i="20"/>
  <c r="BF14" i="20"/>
  <c r="BF15" i="20"/>
  <c r="C6" i="41" s="1"/>
  <c r="BF17" i="20"/>
  <c r="C8" i="41" s="1"/>
  <c r="BF18" i="20"/>
  <c r="C9" i="41" s="1"/>
  <c r="BF16" i="20"/>
  <c r="C7" i="41" s="1"/>
  <c r="BG39" i="23" l="1"/>
  <c r="BH39" i="23"/>
  <c r="BF39" i="23"/>
  <c r="BG29" i="28"/>
  <c r="BH29" i="28"/>
  <c r="BF29" i="28"/>
  <c r="C5" i="41"/>
  <c r="BF19" i="20"/>
  <c r="C10" i="41" s="1"/>
  <c r="BH19" i="20"/>
  <c r="E10" i="41" s="1"/>
  <c r="E5" i="41"/>
  <c r="D5" i="41"/>
  <c r="BG19" i="20"/>
  <c r="D10" i="41" s="1"/>
  <c r="C130" i="39" l="1"/>
  <c r="J115" i="39"/>
  <c r="C58" i="39"/>
  <c r="K42" i="39"/>
  <c r="BF14" i="22" l="1"/>
  <c r="J416" i="30" l="1"/>
  <c r="BH49" i="14"/>
  <c r="I132" i="30"/>
  <c r="B149" i="30"/>
  <c r="BF29" i="14"/>
  <c r="BF59" i="14"/>
  <c r="BG59" i="14"/>
  <c r="BH59" i="14"/>
  <c r="BF49" i="14"/>
  <c r="BG49" i="14"/>
  <c r="BH29" i="14"/>
  <c r="J40" i="30"/>
  <c r="BG29" i="14"/>
  <c r="C414" i="30"/>
  <c r="C325" i="30"/>
  <c r="J308" i="30"/>
  <c r="J41" i="30"/>
  <c r="BF19" i="14"/>
  <c r="BG19" i="14"/>
  <c r="BH19" i="14"/>
  <c r="BF23" i="22"/>
  <c r="BG30" i="22"/>
  <c r="BH30" i="22"/>
  <c r="BG31" i="22"/>
  <c r="BH31" i="22"/>
  <c r="BG32" i="22"/>
  <c r="BH32" i="22"/>
  <c r="BG33" i="22"/>
  <c r="BH33" i="22"/>
  <c r="BF31" i="22"/>
  <c r="BF32" i="22"/>
  <c r="BF33" i="22"/>
  <c r="BF30" i="22"/>
  <c r="BG14" i="22"/>
  <c r="BH14" i="22"/>
  <c r="BG15" i="22"/>
  <c r="BH15" i="22"/>
  <c r="BG16" i="22"/>
  <c r="BG17" i="22"/>
  <c r="BH17" i="22"/>
  <c r="BF15" i="22"/>
  <c r="BF16" i="22"/>
  <c r="BF17" i="22"/>
  <c r="BG18" i="22"/>
  <c r="BF18" i="22"/>
  <c r="BF20" i="22"/>
  <c r="BG20" i="22"/>
  <c r="BF21" i="22"/>
  <c r="BG21" i="22"/>
  <c r="BH21" i="22"/>
  <c r="BF22" i="22"/>
  <c r="BG22" i="22"/>
  <c r="BH22" i="22"/>
  <c r="BG23" i="22"/>
  <c r="BH23" i="22"/>
  <c r="BF24" i="22"/>
  <c r="BG24" i="22"/>
  <c r="BH24" i="22"/>
  <c r="BG26" i="22"/>
  <c r="BH26" i="22"/>
  <c r="BG27" i="22"/>
  <c r="BH27" i="22"/>
  <c r="BG28" i="22"/>
  <c r="BH28" i="22"/>
  <c r="BG25" i="22"/>
  <c r="BH25" i="22"/>
  <c r="BF26" i="22"/>
  <c r="BF27" i="22"/>
  <c r="BF28" i="22"/>
  <c r="BF25" i="22"/>
  <c r="E33" i="41"/>
  <c r="C34" i="41"/>
  <c r="D34" i="41"/>
  <c r="E34" i="41"/>
  <c r="C35" i="41"/>
  <c r="D35" i="41"/>
  <c r="E35" i="41"/>
  <c r="C36" i="41"/>
  <c r="D36" i="41"/>
  <c r="E36" i="41"/>
  <c r="C37" i="41"/>
  <c r="D37" i="41"/>
  <c r="E37" i="41"/>
  <c r="C39" i="41"/>
  <c r="D39" i="41"/>
  <c r="E39" i="41"/>
  <c r="C40" i="41"/>
  <c r="D40" i="41"/>
  <c r="E40" i="41"/>
  <c r="D41" i="41"/>
  <c r="E41" i="41"/>
  <c r="C42" i="41"/>
  <c r="D42" i="41"/>
  <c r="E42" i="41"/>
  <c r="BF34" i="27"/>
  <c r="BG34" i="27"/>
  <c r="BH34" i="27"/>
  <c r="BF35" i="27"/>
  <c r="BG35" i="27"/>
  <c r="BH35" i="27"/>
  <c r="BF36" i="27"/>
  <c r="BG36" i="27"/>
  <c r="BH36" i="27"/>
  <c r="BF37" i="27"/>
  <c r="BG37" i="27"/>
  <c r="BH37" i="27"/>
  <c r="BF38" i="27"/>
  <c r="BG38" i="27"/>
  <c r="BH38" i="27"/>
  <c r="BF40" i="27"/>
  <c r="BG40" i="27"/>
  <c r="BH40" i="27"/>
  <c r="BF41" i="27"/>
  <c r="BG41" i="27"/>
  <c r="BH41" i="27"/>
  <c r="BF42" i="27"/>
  <c r="BG42" i="27"/>
  <c r="BH42" i="27"/>
  <c r="BF43" i="27"/>
  <c r="BG43" i="27"/>
  <c r="BH43" i="27"/>
  <c r="BI31" i="28"/>
  <c r="BI27" i="28"/>
  <c r="BI23" i="28"/>
  <c r="BI21" i="28"/>
  <c r="BI17" i="28"/>
  <c r="BI15" i="28"/>
  <c r="BH33" i="27"/>
  <c r="BG33" i="27"/>
  <c r="BF33" i="27"/>
  <c r="BH32" i="27"/>
  <c r="BG32" i="27"/>
  <c r="BF32" i="27"/>
  <c r="BH31" i="27"/>
  <c r="BG31" i="27"/>
  <c r="BF31" i="27"/>
  <c r="BH30" i="27"/>
  <c r="BG30" i="27"/>
  <c r="BF30" i="27"/>
  <c r="BH28" i="27"/>
  <c r="BG28" i="27"/>
  <c r="BF28" i="27"/>
  <c r="BH27" i="27"/>
  <c r="BG27" i="27"/>
  <c r="BF27" i="27"/>
  <c r="BH26" i="27"/>
  <c r="BG26" i="27"/>
  <c r="BF26" i="27"/>
  <c r="BH25" i="27"/>
  <c r="BG25" i="27"/>
  <c r="BF25" i="27"/>
  <c r="BH24" i="27"/>
  <c r="BG24" i="27"/>
  <c r="BF24" i="27"/>
  <c r="BH23" i="27"/>
  <c r="BG23" i="27"/>
  <c r="BF23" i="27"/>
  <c r="BH22" i="27"/>
  <c r="BG22" i="27"/>
  <c r="BF22" i="27"/>
  <c r="BH21" i="27"/>
  <c r="BG21" i="27"/>
  <c r="BF21" i="27"/>
  <c r="BH20" i="27"/>
  <c r="BG20" i="27"/>
  <c r="BF20" i="27"/>
  <c r="BH18" i="27"/>
  <c r="BG18" i="27"/>
  <c r="BF18" i="27"/>
  <c r="BH17" i="27"/>
  <c r="BG17" i="27"/>
  <c r="BF17" i="27"/>
  <c r="BH16" i="27"/>
  <c r="BG16" i="27"/>
  <c r="BF16" i="27"/>
  <c r="BH15" i="27"/>
  <c r="BG15" i="27"/>
  <c r="BF15" i="27"/>
  <c r="BH14" i="27"/>
  <c r="BG14" i="27"/>
  <c r="BF14" i="27"/>
  <c r="BI28" i="14"/>
  <c r="BI26" i="14"/>
  <c r="BI24" i="14"/>
  <c r="E26" i="41" l="1"/>
  <c r="K6" i="41"/>
  <c r="L13" i="41"/>
  <c r="L12" i="41"/>
  <c r="L11" i="41"/>
  <c r="K11" i="41"/>
  <c r="K12" i="41"/>
  <c r="K14" i="41"/>
  <c r="J14" i="41"/>
  <c r="J13" i="41"/>
  <c r="J11" i="41"/>
  <c r="L8" i="41"/>
  <c r="L7" i="41"/>
  <c r="K5" i="41"/>
  <c r="K7" i="41"/>
  <c r="K9" i="41"/>
  <c r="J9" i="41"/>
  <c r="J8" i="41"/>
  <c r="J6" i="41"/>
  <c r="J5" i="41"/>
  <c r="L5" i="41"/>
  <c r="J12" i="41"/>
  <c r="K13" i="41"/>
  <c r="L14" i="41"/>
  <c r="J7" i="41"/>
  <c r="L9" i="41"/>
  <c r="L6" i="41"/>
  <c r="K8" i="41"/>
  <c r="D28" i="41"/>
  <c r="D26" i="41"/>
  <c r="BI17" i="22"/>
  <c r="BI15" i="22"/>
  <c r="E28" i="41"/>
  <c r="D27" i="41"/>
  <c r="C26" i="41"/>
  <c r="D25" i="41"/>
  <c r="C25" i="41"/>
  <c r="BI14" i="22"/>
  <c r="BI135" i="14"/>
  <c r="C27" i="41"/>
  <c r="E25" i="41"/>
  <c r="BI26" i="22"/>
  <c r="BI136" i="14"/>
  <c r="J219" i="30"/>
  <c r="E23" i="41"/>
  <c r="C20" i="41"/>
  <c r="E21" i="41"/>
  <c r="C59" i="31"/>
  <c r="J41" i="31"/>
  <c r="BF19" i="23"/>
  <c r="J38" i="41" s="1"/>
  <c r="BG19" i="23"/>
  <c r="K38" i="41" s="1"/>
  <c r="BH19" i="23"/>
  <c r="L38" i="41" s="1"/>
  <c r="BI40" i="28"/>
  <c r="BI41" i="28"/>
  <c r="M26" i="41" s="1"/>
  <c r="J205" i="39"/>
  <c r="C220" i="39"/>
  <c r="BH39" i="28"/>
  <c r="L24" i="41" s="1"/>
  <c r="BI37" i="28"/>
  <c r="M22" i="41" s="1"/>
  <c r="BG39" i="28"/>
  <c r="K24" i="41" s="1"/>
  <c r="BI38" i="28"/>
  <c r="BF39" i="28"/>
  <c r="J24" i="41" s="1"/>
  <c r="BI36" i="27"/>
  <c r="BG19" i="27"/>
  <c r="BI49" i="14"/>
  <c r="C324" i="30" s="1"/>
  <c r="C41" i="41"/>
  <c r="BF39" i="14"/>
  <c r="C38" i="41" s="1"/>
  <c r="BH39" i="14"/>
  <c r="E38" i="41" s="1"/>
  <c r="BG39" i="14"/>
  <c r="D38" i="41" s="1"/>
  <c r="C33" i="41"/>
  <c r="D33" i="41"/>
  <c r="E27" i="41"/>
  <c r="C28" i="41"/>
  <c r="BH29" i="22"/>
  <c r="D21" i="41"/>
  <c r="BI28" i="22"/>
  <c r="BG29" i="22"/>
  <c r="C22" i="41"/>
  <c r="E22" i="41"/>
  <c r="E20" i="41"/>
  <c r="BF29" i="22"/>
  <c r="C19" i="41"/>
  <c r="C23" i="41"/>
  <c r="C21" i="41"/>
  <c r="D22" i="41"/>
  <c r="D20" i="41"/>
  <c r="BI22" i="22"/>
  <c r="E19" i="41"/>
  <c r="BH19" i="22"/>
  <c r="BI18" i="22"/>
  <c r="D23" i="41"/>
  <c r="BG19" i="22"/>
  <c r="D19" i="41"/>
  <c r="J131" i="34"/>
  <c r="BH39" i="27"/>
  <c r="BG39" i="27"/>
  <c r="BI34" i="27"/>
  <c r="BF39" i="27"/>
  <c r="K42" i="34"/>
  <c r="BI20" i="27"/>
  <c r="C58" i="34"/>
  <c r="BF19" i="27"/>
  <c r="BH19" i="27"/>
  <c r="BH29" i="27"/>
  <c r="BF29" i="27"/>
  <c r="BI24" i="27"/>
  <c r="BG29" i="27"/>
  <c r="BI28" i="27"/>
  <c r="BI31" i="22"/>
  <c r="K237" i="34"/>
  <c r="C236" i="34"/>
  <c r="BI32" i="27"/>
  <c r="BI30" i="27"/>
  <c r="C147" i="34"/>
  <c r="BI22" i="27"/>
  <c r="BI26" i="27"/>
  <c r="BI18" i="27"/>
  <c r="BI14" i="27"/>
  <c r="BI16" i="27"/>
  <c r="BI34" i="28"/>
  <c r="BI35" i="28"/>
  <c r="BI36" i="28"/>
  <c r="BI42" i="28"/>
  <c r="BI43" i="28"/>
  <c r="BI33" i="28"/>
  <c r="BI25" i="28"/>
  <c r="J26" i="35"/>
  <c r="BI21" i="20"/>
  <c r="F12" i="41" s="1"/>
  <c r="BI23" i="20"/>
  <c r="F14" i="41" s="1"/>
  <c r="C41" i="35"/>
  <c r="C146" i="31"/>
  <c r="B236" i="30"/>
  <c r="BI27" i="22"/>
  <c r="BI32" i="22"/>
  <c r="BI30" i="22"/>
  <c r="BI33" i="22"/>
  <c r="BI16" i="22"/>
  <c r="BI25" i="22"/>
  <c r="BI21" i="22"/>
  <c r="BI20" i="22"/>
  <c r="C113" i="29"/>
  <c r="J97" i="29"/>
  <c r="J24" i="29"/>
  <c r="X4" i="29"/>
  <c r="BI24" i="22"/>
  <c r="BI23" i="22"/>
  <c r="C24" i="29"/>
  <c r="X3" i="29"/>
  <c r="BF19" i="22"/>
  <c r="BI59" i="14"/>
  <c r="BI25" i="14"/>
  <c r="BI27" i="14"/>
  <c r="BI133" i="14"/>
  <c r="BI15" i="27"/>
  <c r="BI17" i="27"/>
  <c r="BI21" i="27"/>
  <c r="BI23" i="27"/>
  <c r="BI25" i="27"/>
  <c r="BI27" i="27"/>
  <c r="BI31" i="27"/>
  <c r="BI33" i="27"/>
  <c r="BI14" i="28"/>
  <c r="BI16" i="28"/>
  <c r="BI18" i="28"/>
  <c r="BI20" i="28"/>
  <c r="BI22" i="28"/>
  <c r="BI24" i="28"/>
  <c r="BI26" i="28"/>
  <c r="BI28" i="28"/>
  <c r="BI30" i="28"/>
  <c r="BI132" i="28" s="1"/>
  <c r="BI32" i="28"/>
  <c r="BI43" i="27"/>
  <c r="BI41" i="27"/>
  <c r="BI43" i="23"/>
  <c r="BI41" i="23"/>
  <c r="BI42" i="27"/>
  <c r="BI40" i="27"/>
  <c r="BI38" i="27"/>
  <c r="BI37" i="23"/>
  <c r="BI35" i="23"/>
  <c r="BI37" i="27"/>
  <c r="BI35" i="27"/>
  <c r="BI42" i="23"/>
  <c r="BI40" i="23"/>
  <c r="BI38" i="23"/>
  <c r="BI36" i="23"/>
  <c r="BI34" i="23"/>
  <c r="F37" i="41"/>
  <c r="F35" i="41"/>
  <c r="F33" i="41"/>
  <c r="BI15" i="20"/>
  <c r="F6" i="41" s="1"/>
  <c r="BI17" i="20"/>
  <c r="F8" i="41" s="1"/>
  <c r="BI14" i="20"/>
  <c r="F5" i="41" s="1"/>
  <c r="BI16" i="20"/>
  <c r="F7" i="41" s="1"/>
  <c r="BI18" i="20"/>
  <c r="F9" i="41" s="1"/>
  <c r="BI20" i="20"/>
  <c r="BI22" i="20"/>
  <c r="F13" i="41" s="1"/>
  <c r="BI14" i="23"/>
  <c r="BI16" i="23"/>
  <c r="BI18" i="23"/>
  <c r="BI20" i="23"/>
  <c r="BI22" i="23"/>
  <c r="BI15" i="23"/>
  <c r="BI17" i="23"/>
  <c r="BI21" i="23"/>
  <c r="BI23" i="23"/>
  <c r="M36" i="41" l="1"/>
  <c r="M42" i="41"/>
  <c r="E55" i="41"/>
  <c r="M28" i="41"/>
  <c r="E54" i="41"/>
  <c r="M37" i="41"/>
  <c r="D53" i="41"/>
  <c r="C50" i="41"/>
  <c r="M5" i="41"/>
  <c r="D48" i="41"/>
  <c r="C48" i="41"/>
  <c r="D49" i="41"/>
  <c r="M41" i="41"/>
  <c r="M34" i="41"/>
  <c r="M33" i="41"/>
  <c r="D54" i="41"/>
  <c r="D56" i="41"/>
  <c r="C56" i="41"/>
  <c r="C53" i="41"/>
  <c r="E53" i="41"/>
  <c r="D51" i="41"/>
  <c r="C51" i="41"/>
  <c r="E50" i="41"/>
  <c r="E49" i="41"/>
  <c r="C47" i="41"/>
  <c r="M7" i="41"/>
  <c r="D47" i="41"/>
  <c r="C55" i="41"/>
  <c r="M40" i="41"/>
  <c r="M39" i="41"/>
  <c r="M35" i="41"/>
  <c r="C49" i="41"/>
  <c r="E47" i="41"/>
  <c r="F19" i="41"/>
  <c r="M20" i="41"/>
  <c r="M19" i="41"/>
  <c r="M23" i="41"/>
  <c r="M27" i="41"/>
  <c r="D50" i="41"/>
  <c r="E56" i="41"/>
  <c r="E48" i="41"/>
  <c r="D55" i="41"/>
  <c r="E51" i="41"/>
  <c r="C54" i="41"/>
  <c r="M25" i="41"/>
  <c r="M14" i="41"/>
  <c r="M11" i="41"/>
  <c r="K10" i="41"/>
  <c r="M12" i="41"/>
  <c r="M13" i="41"/>
  <c r="L10" i="41"/>
  <c r="M21" i="41"/>
  <c r="M8" i="41"/>
  <c r="J10" i="41"/>
  <c r="M6" i="41"/>
  <c r="M9" i="41"/>
  <c r="F22" i="41"/>
  <c r="F21" i="41"/>
  <c r="F20" i="41"/>
  <c r="BI111" i="23"/>
  <c r="C24" i="41"/>
  <c r="BI112" i="23"/>
  <c r="F25" i="41"/>
  <c r="BI19" i="22"/>
  <c r="X2" i="29" s="1"/>
  <c r="J307" i="30"/>
  <c r="D24" i="41"/>
  <c r="E24" i="41"/>
  <c r="BI108" i="22"/>
  <c r="F23" i="41"/>
  <c r="F42" i="41"/>
  <c r="BI39" i="23"/>
  <c r="BI110" i="23"/>
  <c r="BI133" i="28"/>
  <c r="BI39" i="28"/>
  <c r="BI131" i="28"/>
  <c r="F41" i="41"/>
  <c r="BI134" i="14"/>
  <c r="F40" i="41"/>
  <c r="F39" i="41"/>
  <c r="F34" i="41"/>
  <c r="BI132" i="14"/>
  <c r="F36" i="41"/>
  <c r="BI107" i="20"/>
  <c r="F11" i="41"/>
  <c r="B63" i="41" s="1"/>
  <c r="BI39" i="27"/>
  <c r="K236" i="34" s="1"/>
  <c r="F28" i="41"/>
  <c r="F27" i="41"/>
  <c r="BI107" i="22"/>
  <c r="F26" i="41"/>
  <c r="BI132" i="27"/>
  <c r="BI133" i="27"/>
  <c r="BI131" i="27"/>
  <c r="BI19" i="27"/>
  <c r="BI29" i="27"/>
  <c r="C145" i="31"/>
  <c r="C413" i="30"/>
  <c r="J415" i="30"/>
  <c r="BI29" i="22"/>
  <c r="BI19" i="14"/>
  <c r="BI29" i="14"/>
  <c r="BI39" i="14"/>
  <c r="BI29" i="28"/>
  <c r="BI19" i="20"/>
  <c r="F10" i="41" s="1"/>
  <c r="BI19" i="28"/>
  <c r="BI19" i="23"/>
  <c r="AG14" i="22"/>
  <c r="AG15" i="22"/>
  <c r="AG16" i="22"/>
  <c r="F54" i="41" l="1"/>
  <c r="C65" i="41"/>
  <c r="F50" i="41"/>
  <c r="F53" i="41"/>
  <c r="F51" i="41"/>
  <c r="C52" i="41"/>
  <c r="F56" i="41"/>
  <c r="L136" i="41" s="1"/>
  <c r="F47" i="41"/>
  <c r="F55" i="41"/>
  <c r="C137" i="41" s="1"/>
  <c r="C63" i="41"/>
  <c r="B65" i="41"/>
  <c r="F49" i="41"/>
  <c r="M38" i="41"/>
  <c r="B64" i="41"/>
  <c r="E52" i="41"/>
  <c r="M24" i="41"/>
  <c r="D52" i="41"/>
  <c r="F48" i="41"/>
  <c r="M10" i="41"/>
  <c r="K41" i="34"/>
  <c r="C64" i="41"/>
  <c r="C23" i="29"/>
  <c r="F24" i="41"/>
  <c r="J23" i="29"/>
  <c r="C57" i="34"/>
  <c r="C112" i="29"/>
  <c r="J96" i="29"/>
  <c r="C235" i="34"/>
  <c r="J40" i="31"/>
  <c r="C219" i="39"/>
  <c r="J204" i="39"/>
  <c r="J130" i="34"/>
  <c r="C146" i="34"/>
  <c r="J39" i="30"/>
  <c r="F38" i="41"/>
  <c r="C58" i="31"/>
  <c r="J114" i="39"/>
  <c r="C129" i="39"/>
  <c r="C57" i="39"/>
  <c r="K41" i="39"/>
  <c r="J25" i="35"/>
  <c r="C40" i="35"/>
  <c r="B235" i="30"/>
  <c r="J218" i="30"/>
  <c r="B148" i="30"/>
  <c r="I131" i="30"/>
  <c r="AD19" i="20"/>
  <c r="B66" i="41" l="1"/>
  <c r="F52" i="41"/>
  <c r="L135" i="41" s="1"/>
  <c r="Z39" i="27"/>
  <c r="AA39" i="27"/>
  <c r="AB39" i="27"/>
  <c r="C136" i="41" l="1"/>
  <c r="AC24" i="28"/>
  <c r="AC25" i="28"/>
  <c r="AC26" i="28"/>
  <c r="AC27" i="28"/>
  <c r="AC28" i="28"/>
  <c r="M14" i="28" l="1"/>
  <c r="M15" i="28"/>
  <c r="M16" i="28"/>
  <c r="M17" i="28"/>
  <c r="M18" i="28"/>
  <c r="M61" i="14" l="1"/>
  <c r="M62" i="14"/>
  <c r="M63" i="14"/>
  <c r="M60" i="14"/>
  <c r="M55" i="14"/>
  <c r="M56" i="14"/>
  <c r="M57" i="14"/>
  <c r="M58" i="14"/>
  <c r="M54" i="14"/>
  <c r="M51" i="14"/>
  <c r="M52" i="14"/>
  <c r="M53" i="14"/>
  <c r="M50" i="14"/>
  <c r="M45" i="14"/>
  <c r="M46" i="14"/>
  <c r="M47" i="14"/>
  <c r="M48" i="14"/>
  <c r="M44" i="14"/>
  <c r="M136" i="14" l="1"/>
  <c r="M135" i="14"/>
  <c r="U23" i="20" l="1"/>
  <c r="Q23" i="20"/>
  <c r="M23" i="20"/>
  <c r="U22" i="20"/>
  <c r="Q22" i="20"/>
  <c r="M22" i="20"/>
  <c r="U21" i="20"/>
  <c r="Q21" i="20"/>
  <c r="M21" i="20"/>
  <c r="U20" i="20"/>
  <c r="Q20" i="20"/>
  <c r="M20" i="20"/>
  <c r="T19" i="20"/>
  <c r="S19" i="20"/>
  <c r="R19" i="20"/>
  <c r="L19" i="20"/>
  <c r="K19" i="20"/>
  <c r="J19" i="20"/>
  <c r="U18" i="20"/>
  <c r="Q18" i="20"/>
  <c r="M18" i="20"/>
  <c r="U17" i="20"/>
  <c r="Q17" i="20"/>
  <c r="M17" i="20"/>
  <c r="U16" i="20"/>
  <c r="Q16" i="20"/>
  <c r="M16" i="20"/>
  <c r="U15" i="20"/>
  <c r="Q15" i="20"/>
  <c r="M15" i="20"/>
  <c r="U14" i="20"/>
  <c r="Q14" i="20"/>
  <c r="M14" i="20"/>
  <c r="M107" i="20" l="1"/>
  <c r="Q107" i="20"/>
  <c r="U107" i="20"/>
  <c r="M19" i="20"/>
  <c r="U19" i="20"/>
  <c r="Q19" i="20"/>
  <c r="AS112" i="23" l="1"/>
  <c r="BE112" i="23"/>
  <c r="BA112" i="23"/>
  <c r="AW112" i="23" l="1"/>
  <c r="AO112" i="23"/>
  <c r="Y112" i="23"/>
  <c r="M112" i="23"/>
  <c r="AC112" i="23"/>
  <c r="Q112" i="23"/>
  <c r="AG112" i="23"/>
  <c r="U112" i="23"/>
  <c r="AK112" i="23"/>
  <c r="M28" i="22" l="1"/>
  <c r="BE43" i="28"/>
  <c r="BA43" i="28"/>
  <c r="AW43" i="28"/>
  <c r="AS43" i="28"/>
  <c r="AO43" i="28"/>
  <c r="AK43" i="28"/>
  <c r="AG43" i="28"/>
  <c r="AC43" i="28"/>
  <c r="Y43" i="28"/>
  <c r="U43" i="28"/>
  <c r="Q43" i="28"/>
  <c r="M43" i="28"/>
  <c r="BE42" i="28"/>
  <c r="BA42" i="28"/>
  <c r="AW42" i="28"/>
  <c r="AS42" i="28"/>
  <c r="AO42" i="28"/>
  <c r="AK42" i="28"/>
  <c r="AG42" i="28"/>
  <c r="AC42" i="28"/>
  <c r="Y42" i="28"/>
  <c r="U42" i="28"/>
  <c r="Q42" i="28"/>
  <c r="M42" i="28"/>
  <c r="BE41" i="28"/>
  <c r="BA41" i="28"/>
  <c r="AW41" i="28"/>
  <c r="AS41" i="28"/>
  <c r="AO41" i="28"/>
  <c r="AK41" i="28"/>
  <c r="AG41" i="28"/>
  <c r="AC41" i="28"/>
  <c r="Y41" i="28"/>
  <c r="U41" i="28"/>
  <c r="Q41" i="28"/>
  <c r="M41" i="28"/>
  <c r="BE40" i="28"/>
  <c r="BE133" i="28" s="1"/>
  <c r="BA40" i="28"/>
  <c r="BA133" i="28" s="1"/>
  <c r="AW40" i="28"/>
  <c r="AW133" i="28" s="1"/>
  <c r="AS40" i="28"/>
  <c r="AS133" i="28" s="1"/>
  <c r="AO40" i="28"/>
  <c r="AK40" i="28"/>
  <c r="AG40" i="28"/>
  <c r="AG133" i="28" s="1"/>
  <c r="AC40" i="28"/>
  <c r="AC133" i="28" s="1"/>
  <c r="Y40" i="28"/>
  <c r="U40" i="28"/>
  <c r="Q40" i="28"/>
  <c r="M40" i="28"/>
  <c r="M133" i="28" s="1"/>
  <c r="BD39" i="28"/>
  <c r="BC39" i="28"/>
  <c r="BB39" i="28"/>
  <c r="AZ39" i="28"/>
  <c r="AY39" i="28"/>
  <c r="AX39" i="28"/>
  <c r="AV39" i="28"/>
  <c r="AU39" i="28"/>
  <c r="AT39" i="28"/>
  <c r="AR39" i="28"/>
  <c r="AQ39" i="28"/>
  <c r="AP39" i="28"/>
  <c r="AN39" i="28"/>
  <c r="AM39" i="28"/>
  <c r="AL39" i="28"/>
  <c r="AJ39" i="28"/>
  <c r="AI39" i="28"/>
  <c r="AH39" i="28"/>
  <c r="AF39" i="28"/>
  <c r="AE39" i="28"/>
  <c r="AD39" i="28"/>
  <c r="AB39" i="28"/>
  <c r="AA39" i="28"/>
  <c r="Z39" i="28"/>
  <c r="X39" i="28"/>
  <c r="W39" i="28"/>
  <c r="V39" i="28"/>
  <c r="T39" i="28"/>
  <c r="S39" i="28"/>
  <c r="R39" i="28"/>
  <c r="P39" i="28"/>
  <c r="O39" i="28"/>
  <c r="N39" i="28"/>
  <c r="L39" i="28"/>
  <c r="K39" i="28"/>
  <c r="J39" i="28"/>
  <c r="BE38" i="28"/>
  <c r="BA38" i="28"/>
  <c r="AW38" i="28"/>
  <c r="AS38" i="28"/>
  <c r="AO38" i="28"/>
  <c r="AK38" i="28"/>
  <c r="AG38" i="28"/>
  <c r="AC38" i="28"/>
  <c r="Y38" i="28"/>
  <c r="U38" i="28"/>
  <c r="Q38" i="28"/>
  <c r="M38" i="28"/>
  <c r="BE37" i="28"/>
  <c r="BA37" i="28"/>
  <c r="AW37" i="28"/>
  <c r="AS37" i="28"/>
  <c r="AO37" i="28"/>
  <c r="AK37" i="28"/>
  <c r="AG37" i="28"/>
  <c r="AC37" i="28"/>
  <c r="Y37" i="28"/>
  <c r="U37" i="28"/>
  <c r="Q37" i="28"/>
  <c r="M37" i="28"/>
  <c r="BE36" i="28"/>
  <c r="BA36" i="28"/>
  <c r="AW36" i="28"/>
  <c r="AS36" i="28"/>
  <c r="AO36" i="28"/>
  <c r="AK36" i="28"/>
  <c r="AG36" i="28"/>
  <c r="AC36" i="28"/>
  <c r="Y36" i="28"/>
  <c r="U36" i="28"/>
  <c r="Q36" i="28"/>
  <c r="BE35" i="28"/>
  <c r="BA35" i="28"/>
  <c r="AW35" i="28"/>
  <c r="AS35" i="28"/>
  <c r="AO35" i="28"/>
  <c r="AK35" i="28"/>
  <c r="AG35" i="28"/>
  <c r="AC35" i="28"/>
  <c r="Y35" i="28"/>
  <c r="U35" i="28"/>
  <c r="Q35" i="28"/>
  <c r="M35" i="28"/>
  <c r="BE34" i="28"/>
  <c r="BA34" i="28"/>
  <c r="AW34" i="28"/>
  <c r="AS34" i="28"/>
  <c r="AO34" i="28"/>
  <c r="AO39" i="28" s="1"/>
  <c r="AK34" i="28"/>
  <c r="AG34" i="28"/>
  <c r="AC34" i="28"/>
  <c r="Y34" i="28"/>
  <c r="Y39" i="28" s="1"/>
  <c r="U34" i="28"/>
  <c r="Q34" i="28"/>
  <c r="M34" i="28"/>
  <c r="BE33" i="28"/>
  <c r="BA33" i="28"/>
  <c r="AW33" i="28"/>
  <c r="AS33" i="28"/>
  <c r="AO33" i="28"/>
  <c r="AK33" i="28"/>
  <c r="AG33" i="28"/>
  <c r="AC33" i="28"/>
  <c r="Y33" i="28"/>
  <c r="U33" i="28"/>
  <c r="Q33" i="28"/>
  <c r="M33" i="28"/>
  <c r="BE32" i="28"/>
  <c r="BA32" i="28"/>
  <c r="AW32" i="28"/>
  <c r="AS32" i="28"/>
  <c r="AO32" i="28"/>
  <c r="AK32" i="28"/>
  <c r="AG32" i="28"/>
  <c r="AC32" i="28"/>
  <c r="Y32" i="28"/>
  <c r="U32" i="28"/>
  <c r="Q32" i="28"/>
  <c r="M32" i="28"/>
  <c r="BE31" i="28"/>
  <c r="BA31" i="28"/>
  <c r="AW31" i="28"/>
  <c r="AS31" i="28"/>
  <c r="AO31" i="28"/>
  <c r="AK31" i="28"/>
  <c r="AG31" i="28"/>
  <c r="AC31" i="28"/>
  <c r="Y31" i="28"/>
  <c r="U31" i="28"/>
  <c r="Q31" i="28"/>
  <c r="M31" i="28"/>
  <c r="BE30" i="28"/>
  <c r="BE132" i="28" s="1"/>
  <c r="BA30" i="28"/>
  <c r="BA132" i="28" s="1"/>
  <c r="AW30" i="28"/>
  <c r="AW132" i="28" s="1"/>
  <c r="AS30" i="28"/>
  <c r="AS132" i="28" s="1"/>
  <c r="AO30" i="28"/>
  <c r="AK30" i="28"/>
  <c r="AG30" i="28"/>
  <c r="AC30" i="28"/>
  <c r="AC132" i="28" s="1"/>
  <c r="Y30" i="28"/>
  <c r="Y132" i="28" s="1"/>
  <c r="U30" i="28"/>
  <c r="Q30" i="28"/>
  <c r="M30" i="28"/>
  <c r="M132" i="28" s="1"/>
  <c r="BD29" i="28"/>
  <c r="BC29" i="28"/>
  <c r="BB29" i="28"/>
  <c r="AZ29" i="28"/>
  <c r="AY29" i="28"/>
  <c r="AX29" i="28"/>
  <c r="AV29" i="28"/>
  <c r="AU29" i="28"/>
  <c r="AT29" i="28"/>
  <c r="AR29" i="28"/>
  <c r="AQ29" i="28"/>
  <c r="AP29" i="28"/>
  <c r="AN29" i="28"/>
  <c r="AM29" i="28"/>
  <c r="AL29" i="28"/>
  <c r="AJ29" i="28"/>
  <c r="AI29" i="28"/>
  <c r="AH29" i="28"/>
  <c r="AF29" i="28"/>
  <c r="AE29" i="28"/>
  <c r="AD29" i="28"/>
  <c r="AB29" i="28"/>
  <c r="AA29" i="28"/>
  <c r="Z29" i="28"/>
  <c r="X29" i="28"/>
  <c r="W29" i="28"/>
  <c r="V29" i="28"/>
  <c r="T29" i="28"/>
  <c r="S29" i="28"/>
  <c r="R29" i="28"/>
  <c r="P29" i="28"/>
  <c r="O29" i="28"/>
  <c r="N29" i="28"/>
  <c r="L29" i="28"/>
  <c r="K29" i="28"/>
  <c r="J29" i="28"/>
  <c r="BE28" i="28"/>
  <c r="BA28" i="28"/>
  <c r="AW28" i="28"/>
  <c r="AS28" i="28"/>
  <c r="AO28" i="28"/>
  <c r="AK28" i="28"/>
  <c r="AG28" i="28"/>
  <c r="Y28" i="28"/>
  <c r="U28" i="28"/>
  <c r="Q28" i="28"/>
  <c r="M28" i="28"/>
  <c r="BE27" i="28"/>
  <c r="BA27" i="28"/>
  <c r="AW27" i="28"/>
  <c r="AS27" i="28"/>
  <c r="AO27" i="28"/>
  <c r="AK27" i="28"/>
  <c r="AG27" i="28"/>
  <c r="Y27" i="28"/>
  <c r="U27" i="28"/>
  <c r="Q27" i="28"/>
  <c r="M27" i="28"/>
  <c r="BE26" i="28"/>
  <c r="BA26" i="28"/>
  <c r="AW26" i="28"/>
  <c r="AS26" i="28"/>
  <c r="AO26" i="28"/>
  <c r="AK26" i="28"/>
  <c r="AG26" i="28"/>
  <c r="Y26" i="28"/>
  <c r="U26" i="28"/>
  <c r="Q26" i="28"/>
  <c r="M26" i="28"/>
  <c r="BE25" i="28"/>
  <c r="BA25" i="28"/>
  <c r="AW25" i="28"/>
  <c r="AS25" i="28"/>
  <c r="AO25" i="28"/>
  <c r="AK25" i="28"/>
  <c r="AG25" i="28"/>
  <c r="Y25" i="28"/>
  <c r="U25" i="28"/>
  <c r="Q25" i="28"/>
  <c r="M25" i="28"/>
  <c r="BE24" i="28"/>
  <c r="BA24" i="28"/>
  <c r="AW24" i="28"/>
  <c r="AS24" i="28"/>
  <c r="AO24" i="28"/>
  <c r="AK24" i="28"/>
  <c r="AG24" i="28"/>
  <c r="AC29" i="28"/>
  <c r="Y24" i="28"/>
  <c r="U24" i="28"/>
  <c r="Q24" i="28"/>
  <c r="M24" i="28"/>
  <c r="BE23" i="28"/>
  <c r="BA23" i="28"/>
  <c r="AW23" i="28"/>
  <c r="AS23" i="28"/>
  <c r="AO23" i="28"/>
  <c r="AK23" i="28"/>
  <c r="AG23" i="28"/>
  <c r="AC23" i="28"/>
  <c r="Y23" i="28"/>
  <c r="U23" i="28"/>
  <c r="Q23" i="28"/>
  <c r="M23" i="28"/>
  <c r="BE22" i="28"/>
  <c r="BA22" i="28"/>
  <c r="AW22" i="28"/>
  <c r="AS22" i="28"/>
  <c r="AO22" i="28"/>
  <c r="AK22" i="28"/>
  <c r="AG22" i="28"/>
  <c r="AC22" i="28"/>
  <c r="Y22" i="28"/>
  <c r="U22" i="28"/>
  <c r="Q22" i="28"/>
  <c r="M22" i="28"/>
  <c r="BE21" i="28"/>
  <c r="BA21" i="28"/>
  <c r="AW21" i="28"/>
  <c r="AS21" i="28"/>
  <c r="AO21" i="28"/>
  <c r="AK21" i="28"/>
  <c r="AG21" i="28"/>
  <c r="AC21" i="28"/>
  <c r="Y21" i="28"/>
  <c r="U21" i="28"/>
  <c r="Q21" i="28"/>
  <c r="M21" i="28"/>
  <c r="BE20" i="28"/>
  <c r="BE131" i="28" s="1"/>
  <c r="BA20" i="28"/>
  <c r="BA131" i="28" s="1"/>
  <c r="AW20" i="28"/>
  <c r="AS20" i="28"/>
  <c r="AS131" i="28" s="1"/>
  <c r="AO20" i="28"/>
  <c r="AO131" i="28" s="1"/>
  <c r="AK20" i="28"/>
  <c r="AK131" i="28" s="1"/>
  <c r="AG20" i="28"/>
  <c r="AC20" i="28"/>
  <c r="AC131" i="28" s="1"/>
  <c r="Y20" i="28"/>
  <c r="U20" i="28"/>
  <c r="U131" i="28" s="1"/>
  <c r="Q20" i="28"/>
  <c r="M20" i="28"/>
  <c r="M131" i="28" s="1"/>
  <c r="BD19" i="28"/>
  <c r="BC19" i="28"/>
  <c r="BB19" i="28"/>
  <c r="AZ19" i="28"/>
  <c r="AY19" i="28"/>
  <c r="AX19" i="28"/>
  <c r="AV19" i="28"/>
  <c r="AU19" i="28"/>
  <c r="AT19" i="28"/>
  <c r="AR19" i="28"/>
  <c r="AQ19" i="28"/>
  <c r="AP19" i="28"/>
  <c r="AN19" i="28"/>
  <c r="AM19" i="28"/>
  <c r="AL19" i="28"/>
  <c r="AJ19" i="28"/>
  <c r="AI19" i="28"/>
  <c r="AH19" i="28"/>
  <c r="AF19" i="28"/>
  <c r="AE19" i="28"/>
  <c r="AD19" i="28"/>
  <c r="AB19" i="28"/>
  <c r="AA19" i="28"/>
  <c r="Z19" i="28"/>
  <c r="X19" i="28"/>
  <c r="W19" i="28"/>
  <c r="V19" i="28"/>
  <c r="T19" i="28"/>
  <c r="S19" i="28"/>
  <c r="R19" i="28"/>
  <c r="P19" i="28"/>
  <c r="O19" i="28"/>
  <c r="N19" i="28"/>
  <c r="L19" i="28"/>
  <c r="K19" i="28"/>
  <c r="J19" i="28"/>
  <c r="BE18" i="28"/>
  <c r="BA18" i="28"/>
  <c r="AW18" i="28"/>
  <c r="AS18" i="28"/>
  <c r="AO18" i="28"/>
  <c r="AK18" i="28"/>
  <c r="AG18" i="28"/>
  <c r="AC18" i="28"/>
  <c r="Y18" i="28"/>
  <c r="U18" i="28"/>
  <c r="Q18" i="28"/>
  <c r="BE17" i="28"/>
  <c r="BA17" i="28"/>
  <c r="AW17" i="28"/>
  <c r="AS17" i="28"/>
  <c r="AO17" i="28"/>
  <c r="AK17" i="28"/>
  <c r="AG17" i="28"/>
  <c r="AC17" i="28"/>
  <c r="Y17" i="28"/>
  <c r="U17" i="28"/>
  <c r="Q17" i="28"/>
  <c r="BE16" i="28"/>
  <c r="BA16" i="28"/>
  <c r="AW16" i="28"/>
  <c r="AS16" i="28"/>
  <c r="AO16" i="28"/>
  <c r="AK16" i="28"/>
  <c r="AG16" i="28"/>
  <c r="AC16" i="28"/>
  <c r="Y16" i="28"/>
  <c r="U16" i="28"/>
  <c r="Q16" i="28"/>
  <c r="BE15" i="28"/>
  <c r="BA15" i="28"/>
  <c r="AW15" i="28"/>
  <c r="AS15" i="28"/>
  <c r="AO15" i="28"/>
  <c r="AK15" i="28"/>
  <c r="AG15" i="28"/>
  <c r="AC15" i="28"/>
  <c r="Y15" i="28"/>
  <c r="U15" i="28"/>
  <c r="Q15" i="28"/>
  <c r="BE14" i="28"/>
  <c r="BA14" i="28"/>
  <c r="AW14" i="28"/>
  <c r="AS14" i="28"/>
  <c r="AO14" i="28"/>
  <c r="AK14" i="28"/>
  <c r="AG14" i="28"/>
  <c r="AC14" i="28"/>
  <c r="Y14" i="28"/>
  <c r="U14" i="28"/>
  <c r="Q14" i="28"/>
  <c r="M19" i="28"/>
  <c r="BE53" i="27"/>
  <c r="BA53" i="27"/>
  <c r="AW53" i="27"/>
  <c r="AS53" i="27"/>
  <c r="AO53" i="27"/>
  <c r="AK53" i="27"/>
  <c r="AG53" i="27"/>
  <c r="AC53" i="27"/>
  <c r="Y53" i="27"/>
  <c r="U53" i="27"/>
  <c r="Q53" i="27"/>
  <c r="BE52" i="27"/>
  <c r="BA52" i="27"/>
  <c r="AW52" i="27"/>
  <c r="AS52" i="27"/>
  <c r="AO52" i="27"/>
  <c r="AK52" i="27"/>
  <c r="AG52" i="27"/>
  <c r="AC52" i="27"/>
  <c r="Y52" i="27"/>
  <c r="U52" i="27"/>
  <c r="Q52" i="27"/>
  <c r="BE51" i="27"/>
  <c r="BA51" i="27"/>
  <c r="AW51" i="27"/>
  <c r="AS51" i="27"/>
  <c r="AO51" i="27"/>
  <c r="AK51" i="27"/>
  <c r="AG51" i="27"/>
  <c r="AC51" i="27"/>
  <c r="Y51" i="27"/>
  <c r="U51" i="27"/>
  <c r="Q51" i="27"/>
  <c r="BE50" i="27"/>
  <c r="BA50" i="27"/>
  <c r="AW50" i="27"/>
  <c r="AS50" i="27"/>
  <c r="AO50" i="27"/>
  <c r="AK50" i="27"/>
  <c r="AG50" i="27"/>
  <c r="AC50" i="27"/>
  <c r="Y50" i="27"/>
  <c r="U50" i="27"/>
  <c r="Q50" i="27"/>
  <c r="BE48" i="27"/>
  <c r="BA48" i="27"/>
  <c r="AW48" i="27"/>
  <c r="AS48" i="27"/>
  <c r="AO48" i="27"/>
  <c r="AK48" i="27"/>
  <c r="AG48" i="27"/>
  <c r="AC48" i="27"/>
  <c r="Y48" i="27"/>
  <c r="U48" i="27"/>
  <c r="Q48" i="27"/>
  <c r="BE47" i="27"/>
  <c r="BA47" i="27"/>
  <c r="AW47" i="27"/>
  <c r="AS47" i="27"/>
  <c r="AO47" i="27"/>
  <c r="AK47" i="27"/>
  <c r="AG47" i="27"/>
  <c r="AC47" i="27"/>
  <c r="Y47" i="27"/>
  <c r="U47" i="27"/>
  <c r="Q47" i="27"/>
  <c r="BE46" i="27"/>
  <c r="BA46" i="27"/>
  <c r="AW46" i="27"/>
  <c r="AS46" i="27"/>
  <c r="AO46" i="27"/>
  <c r="AK46" i="27"/>
  <c r="AG46" i="27"/>
  <c r="AC46" i="27"/>
  <c r="Y46" i="27"/>
  <c r="U46" i="27"/>
  <c r="Q46" i="27"/>
  <c r="BE45" i="27"/>
  <c r="BA45" i="27"/>
  <c r="AW45" i="27"/>
  <c r="AS45" i="27"/>
  <c r="AO45" i="27"/>
  <c r="AK45" i="27"/>
  <c r="AG45" i="27"/>
  <c r="AC45" i="27"/>
  <c r="Y45" i="27"/>
  <c r="U45" i="27"/>
  <c r="Q45" i="27"/>
  <c r="BE44" i="27"/>
  <c r="BA44" i="27"/>
  <c r="AW44" i="27"/>
  <c r="AS44" i="27"/>
  <c r="AO44" i="27"/>
  <c r="AK44" i="27"/>
  <c r="AG44" i="27"/>
  <c r="AC44" i="27"/>
  <c r="Y44" i="27"/>
  <c r="U44" i="27"/>
  <c r="Q44" i="27"/>
  <c r="BE43" i="27"/>
  <c r="BA43" i="27"/>
  <c r="AW43" i="27"/>
  <c r="AS43" i="27"/>
  <c r="AO43" i="27"/>
  <c r="AK43" i="27"/>
  <c r="AG43" i="27"/>
  <c r="AC43" i="27"/>
  <c r="Y43" i="27"/>
  <c r="U43" i="27"/>
  <c r="Q43" i="27"/>
  <c r="M43" i="27"/>
  <c r="BE42" i="27"/>
  <c r="BA42" i="27"/>
  <c r="AW42" i="27"/>
  <c r="AS42" i="27"/>
  <c r="AO42" i="27"/>
  <c r="AK42" i="27"/>
  <c r="AG42" i="27"/>
  <c r="AC42" i="27"/>
  <c r="Y42" i="27"/>
  <c r="U42" i="27"/>
  <c r="Q42" i="27"/>
  <c r="M42" i="27"/>
  <c r="BE41" i="27"/>
  <c r="BA41" i="27"/>
  <c r="AW41" i="27"/>
  <c r="AS41" i="27"/>
  <c r="AO41" i="27"/>
  <c r="AK41" i="27"/>
  <c r="AG41" i="27"/>
  <c r="AC41" i="27"/>
  <c r="Y41" i="27"/>
  <c r="U41" i="27"/>
  <c r="Q41" i="27"/>
  <c r="M41" i="27"/>
  <c r="BE40" i="27"/>
  <c r="BE133" i="27" s="1"/>
  <c r="BA40" i="27"/>
  <c r="BA133" i="27" s="1"/>
  <c r="AW40" i="27"/>
  <c r="AW133" i="27" s="1"/>
  <c r="AS40" i="27"/>
  <c r="AS133" i="27" s="1"/>
  <c r="AO40" i="27"/>
  <c r="AO133" i="27" s="1"/>
  <c r="AK40" i="27"/>
  <c r="AK133" i="27" s="1"/>
  <c r="AG40" i="27"/>
  <c r="AC40" i="27"/>
  <c r="Y40" i="27"/>
  <c r="Y133" i="27" s="1"/>
  <c r="U40" i="27"/>
  <c r="U133" i="27" s="1"/>
  <c r="Q40" i="27"/>
  <c r="M40" i="27"/>
  <c r="BD39" i="27"/>
  <c r="BC39" i="27"/>
  <c r="BB39" i="27"/>
  <c r="AZ39" i="27"/>
  <c r="AY39" i="27"/>
  <c r="AX39" i="27"/>
  <c r="AV39" i="27"/>
  <c r="AU39" i="27"/>
  <c r="AT39" i="27"/>
  <c r="AR39" i="27"/>
  <c r="AQ39" i="27"/>
  <c r="AP39" i="27"/>
  <c r="AN39" i="27"/>
  <c r="AM39" i="27"/>
  <c r="AL39" i="27"/>
  <c r="AJ39" i="27"/>
  <c r="AI39" i="27"/>
  <c r="AH39" i="27"/>
  <c r="AF39" i="27"/>
  <c r="AE39" i="27"/>
  <c r="AD39" i="27"/>
  <c r="X39" i="27"/>
  <c r="W39" i="27"/>
  <c r="V39" i="27"/>
  <c r="T39" i="27"/>
  <c r="S39" i="27"/>
  <c r="R39" i="27"/>
  <c r="P39" i="27"/>
  <c r="O39" i="27"/>
  <c r="N39" i="27"/>
  <c r="L39" i="27"/>
  <c r="K39" i="27"/>
  <c r="J39" i="27"/>
  <c r="BE38" i="27"/>
  <c r="BA38" i="27"/>
  <c r="AW38" i="27"/>
  <c r="AS38" i="27"/>
  <c r="AO38" i="27"/>
  <c r="AK38" i="27"/>
  <c r="AG38" i="27"/>
  <c r="AC38" i="27"/>
  <c r="Y38" i="27"/>
  <c r="U38" i="27"/>
  <c r="Q38" i="27"/>
  <c r="M38" i="27"/>
  <c r="BE37" i="27"/>
  <c r="BA37" i="27"/>
  <c r="AW37" i="27"/>
  <c r="AS37" i="27"/>
  <c r="AO37" i="27"/>
  <c r="AK37" i="27"/>
  <c r="AG37" i="27"/>
  <c r="AC37" i="27"/>
  <c r="Y37" i="27"/>
  <c r="U37" i="27"/>
  <c r="Q37" i="27"/>
  <c r="M37" i="27"/>
  <c r="BE36" i="27"/>
  <c r="BA36" i="27"/>
  <c r="AW36" i="27"/>
  <c r="AS36" i="27"/>
  <c r="AO36" i="27"/>
  <c r="AK36" i="27"/>
  <c r="AG36" i="27"/>
  <c r="AC36" i="27"/>
  <c r="Y36" i="27"/>
  <c r="U36" i="27"/>
  <c r="Q36" i="27"/>
  <c r="M36" i="27"/>
  <c r="BE35" i="27"/>
  <c r="BA35" i="27"/>
  <c r="AW35" i="27"/>
  <c r="AS35" i="27"/>
  <c r="AO35" i="27"/>
  <c r="AK35" i="27"/>
  <c r="AG35" i="27"/>
  <c r="AC35" i="27"/>
  <c r="Y35" i="27"/>
  <c r="U35" i="27"/>
  <c r="Q35" i="27"/>
  <c r="M35" i="27"/>
  <c r="BE34" i="27"/>
  <c r="BA34" i="27"/>
  <c r="AW34" i="27"/>
  <c r="AS34" i="27"/>
  <c r="AS39" i="27" s="1"/>
  <c r="AO34" i="27"/>
  <c r="AK34" i="27"/>
  <c r="AG34" i="27"/>
  <c r="AC34" i="27"/>
  <c r="AC39" i="27" s="1"/>
  <c r="Y34" i="27"/>
  <c r="U34" i="27"/>
  <c r="Q34" i="27"/>
  <c r="M34" i="27"/>
  <c r="BE33" i="27"/>
  <c r="BA33" i="27"/>
  <c r="AW33" i="27"/>
  <c r="AS33" i="27"/>
  <c r="AO33" i="27"/>
  <c r="AK33" i="27"/>
  <c r="AG33" i="27"/>
  <c r="AC33" i="27"/>
  <c r="Y33" i="27"/>
  <c r="U33" i="27"/>
  <c r="Q33" i="27"/>
  <c r="M33" i="27"/>
  <c r="BE32" i="27"/>
  <c r="BA32" i="27"/>
  <c r="AW32" i="27"/>
  <c r="AS32" i="27"/>
  <c r="AO32" i="27"/>
  <c r="AK32" i="27"/>
  <c r="AG32" i="27"/>
  <c r="AC32" i="27"/>
  <c r="Y32" i="27"/>
  <c r="U32" i="27"/>
  <c r="Q32" i="27"/>
  <c r="M32" i="27"/>
  <c r="BE31" i="27"/>
  <c r="BA31" i="27"/>
  <c r="AW31" i="27"/>
  <c r="AS31" i="27"/>
  <c r="AO31" i="27"/>
  <c r="AK31" i="27"/>
  <c r="AG31" i="27"/>
  <c r="AC31" i="27"/>
  <c r="Y31" i="27"/>
  <c r="U31" i="27"/>
  <c r="Q31" i="27"/>
  <c r="M31" i="27"/>
  <c r="BE30" i="27"/>
  <c r="BE132" i="27" s="1"/>
  <c r="BA30" i="27"/>
  <c r="BA132" i="27" s="1"/>
  <c r="AW30" i="27"/>
  <c r="AW132" i="27" s="1"/>
  <c r="AS30" i="27"/>
  <c r="AS132" i="27" s="1"/>
  <c r="AO30" i="27"/>
  <c r="AO132" i="27" s="1"/>
  <c r="AK30" i="27"/>
  <c r="AG30" i="27"/>
  <c r="AC30" i="27"/>
  <c r="AC132" i="27" s="1"/>
  <c r="Y30" i="27"/>
  <c r="U30" i="27"/>
  <c r="Q30" i="27"/>
  <c r="M30" i="27"/>
  <c r="M132" i="27" s="1"/>
  <c r="BD29" i="27"/>
  <c r="BC29" i="27"/>
  <c r="BB29" i="27"/>
  <c r="AZ29" i="27"/>
  <c r="AY29" i="27"/>
  <c r="AX29" i="27"/>
  <c r="AV29" i="27"/>
  <c r="AU29" i="27"/>
  <c r="AT29" i="27"/>
  <c r="AR29" i="27"/>
  <c r="AQ29" i="27"/>
  <c r="AP29" i="27"/>
  <c r="AN29" i="27"/>
  <c r="AM29" i="27"/>
  <c r="AL29" i="27"/>
  <c r="AJ29" i="27"/>
  <c r="AI29" i="27"/>
  <c r="AH29" i="27"/>
  <c r="AF29" i="27"/>
  <c r="AE29" i="27"/>
  <c r="AD29" i="27"/>
  <c r="AB29" i="27"/>
  <c r="AA29" i="27"/>
  <c r="Z29" i="27"/>
  <c r="X29" i="27"/>
  <c r="W29" i="27"/>
  <c r="V29" i="27"/>
  <c r="T29" i="27"/>
  <c r="S29" i="27"/>
  <c r="R29" i="27"/>
  <c r="P29" i="27"/>
  <c r="O29" i="27"/>
  <c r="N29" i="27"/>
  <c r="L29" i="27"/>
  <c r="K29" i="27"/>
  <c r="J29" i="27"/>
  <c r="BE28" i="27"/>
  <c r="BA28" i="27"/>
  <c r="AW28" i="27"/>
  <c r="AS28" i="27"/>
  <c r="AO28" i="27"/>
  <c r="AK28" i="27"/>
  <c r="AG28" i="27"/>
  <c r="AC28" i="27"/>
  <c r="Y28" i="27"/>
  <c r="U28" i="27"/>
  <c r="Q28" i="27"/>
  <c r="M28" i="27"/>
  <c r="BE27" i="27"/>
  <c r="BA27" i="27"/>
  <c r="AW27" i="27"/>
  <c r="AS27" i="27"/>
  <c r="AO27" i="27"/>
  <c r="AK27" i="27"/>
  <c r="AG27" i="27"/>
  <c r="AC27" i="27"/>
  <c r="Y27" i="27"/>
  <c r="U27" i="27"/>
  <c r="Q27" i="27"/>
  <c r="M27" i="27"/>
  <c r="BE26" i="27"/>
  <c r="BA26" i="27"/>
  <c r="AW26" i="27"/>
  <c r="AS26" i="27"/>
  <c r="AO26" i="27"/>
  <c r="AK26" i="27"/>
  <c r="AG26" i="27"/>
  <c r="AC26" i="27"/>
  <c r="Y26" i="27"/>
  <c r="U26" i="27"/>
  <c r="Q26" i="27"/>
  <c r="M26" i="27"/>
  <c r="BE25" i="27"/>
  <c r="BA25" i="27"/>
  <c r="AW25" i="27"/>
  <c r="AS25" i="27"/>
  <c r="AO25" i="27"/>
  <c r="AK25" i="27"/>
  <c r="AG25" i="27"/>
  <c r="AC25" i="27"/>
  <c r="Y25" i="27"/>
  <c r="U25" i="27"/>
  <c r="Q25" i="27"/>
  <c r="M25" i="27"/>
  <c r="BE24" i="27"/>
  <c r="BA24" i="27"/>
  <c r="AW24" i="27"/>
  <c r="AW29" i="27" s="1"/>
  <c r="AS24" i="27"/>
  <c r="AO24" i="27"/>
  <c r="AO29" i="27" s="1"/>
  <c r="AK24" i="27"/>
  <c r="AG24" i="27"/>
  <c r="AC24" i="27"/>
  <c r="AC29" i="27" s="1"/>
  <c r="Y24" i="27"/>
  <c r="Y29" i="27" s="1"/>
  <c r="U24" i="27"/>
  <c r="Q24" i="27"/>
  <c r="M24" i="27"/>
  <c r="M29" i="27" s="1"/>
  <c r="BE23" i="27"/>
  <c r="BA23" i="27"/>
  <c r="AW23" i="27"/>
  <c r="AS23" i="27"/>
  <c r="AO23" i="27"/>
  <c r="AK23" i="27"/>
  <c r="AG23" i="27"/>
  <c r="AC23" i="27"/>
  <c r="Y23" i="27"/>
  <c r="U23" i="27"/>
  <c r="Q23" i="27"/>
  <c r="M23" i="27"/>
  <c r="BE22" i="27"/>
  <c r="BA22" i="27"/>
  <c r="AW22" i="27"/>
  <c r="AS22" i="27"/>
  <c r="AO22" i="27"/>
  <c r="AK22" i="27"/>
  <c r="AG22" i="27"/>
  <c r="AC22" i="27"/>
  <c r="Y22" i="27"/>
  <c r="U22" i="27"/>
  <c r="Q22" i="27"/>
  <c r="M22" i="27"/>
  <c r="BE21" i="27"/>
  <c r="BA21" i="27"/>
  <c r="AW21" i="27"/>
  <c r="AS21" i="27"/>
  <c r="AO21" i="27"/>
  <c r="AK21" i="27"/>
  <c r="AG21" i="27"/>
  <c r="AC21" i="27"/>
  <c r="Y21" i="27"/>
  <c r="U21" i="27"/>
  <c r="Q21" i="27"/>
  <c r="M21" i="27"/>
  <c r="BE20" i="27"/>
  <c r="BE131" i="27" s="1"/>
  <c r="BA20" i="27"/>
  <c r="BA131" i="27" s="1"/>
  <c r="AW20" i="27"/>
  <c r="AW131" i="27" s="1"/>
  <c r="AS20" i="27"/>
  <c r="AS131" i="27" s="1"/>
  <c r="AO20" i="27"/>
  <c r="AO131" i="27" s="1"/>
  <c r="AK20" i="27"/>
  <c r="AK131" i="27" s="1"/>
  <c r="AG20" i="27"/>
  <c r="AC20" i="27"/>
  <c r="AC131" i="27" s="1"/>
  <c r="Y20" i="27"/>
  <c r="Y131" i="27" s="1"/>
  <c r="U20" i="27"/>
  <c r="U131" i="27" s="1"/>
  <c r="Q20" i="27"/>
  <c r="M20" i="27"/>
  <c r="M131" i="27" s="1"/>
  <c r="BD19" i="27"/>
  <c r="BC19" i="27"/>
  <c r="BB19" i="27"/>
  <c r="AZ19" i="27"/>
  <c r="AY19" i="27"/>
  <c r="AX19" i="27"/>
  <c r="AV19" i="27"/>
  <c r="AU19" i="27"/>
  <c r="AT19" i="27"/>
  <c r="AR19" i="27"/>
  <c r="AQ19" i="27"/>
  <c r="AP19" i="27"/>
  <c r="AN19" i="27"/>
  <c r="AM19" i="27"/>
  <c r="AL19" i="27"/>
  <c r="AJ19" i="27"/>
  <c r="AI19" i="27"/>
  <c r="AH19" i="27"/>
  <c r="AF19" i="27"/>
  <c r="AE19" i="27"/>
  <c r="AD19" i="27"/>
  <c r="AB19" i="27"/>
  <c r="AA19" i="27"/>
  <c r="Z19" i="27"/>
  <c r="X19" i="27"/>
  <c r="W19" i="27"/>
  <c r="V19" i="27"/>
  <c r="T19" i="27"/>
  <c r="S19" i="27"/>
  <c r="R19" i="27"/>
  <c r="P19" i="27"/>
  <c r="O19" i="27"/>
  <c r="N19" i="27"/>
  <c r="L19" i="27"/>
  <c r="K19" i="27"/>
  <c r="J19" i="27"/>
  <c r="BE18" i="27"/>
  <c r="BA18" i="27"/>
  <c r="AW18" i="27"/>
  <c r="AS18" i="27"/>
  <c r="AO18" i="27"/>
  <c r="AK18" i="27"/>
  <c r="AG18" i="27"/>
  <c r="AC18" i="27"/>
  <c r="Y18" i="27"/>
  <c r="U18" i="27"/>
  <c r="Q18" i="27"/>
  <c r="M18" i="27"/>
  <c r="BE17" i="27"/>
  <c r="BA17" i="27"/>
  <c r="AW17" i="27"/>
  <c r="AS17" i="27"/>
  <c r="AO17" i="27"/>
  <c r="AK17" i="27"/>
  <c r="AG17" i="27"/>
  <c r="AC17" i="27"/>
  <c r="Y17" i="27"/>
  <c r="U17" i="27"/>
  <c r="Q17" i="27"/>
  <c r="M17" i="27"/>
  <c r="BE16" i="27"/>
  <c r="BA16" i="27"/>
  <c r="AW16" i="27"/>
  <c r="AS16" i="27"/>
  <c r="AO16" i="27"/>
  <c r="AK16" i="27"/>
  <c r="AG16" i="27"/>
  <c r="AC16" i="27"/>
  <c r="Y16" i="27"/>
  <c r="U16" i="27"/>
  <c r="Q16" i="27"/>
  <c r="M16" i="27"/>
  <c r="BE15" i="27"/>
  <c r="BA15" i="27"/>
  <c r="AW15" i="27"/>
  <c r="AS15" i="27"/>
  <c r="AO15" i="27"/>
  <c r="AK15" i="27"/>
  <c r="AG15" i="27"/>
  <c r="AC15" i="27"/>
  <c r="Y15" i="27"/>
  <c r="U15" i="27"/>
  <c r="Q15" i="27"/>
  <c r="M15" i="27"/>
  <c r="BE14" i="27"/>
  <c r="BA14" i="27"/>
  <c r="AW14" i="27"/>
  <c r="AS14" i="27"/>
  <c r="AS19" i="27" s="1"/>
  <c r="AO14" i="27"/>
  <c r="AK14" i="27"/>
  <c r="AG14" i="27"/>
  <c r="AC14" i="27"/>
  <c r="AC19" i="27" s="1"/>
  <c r="Y14" i="27"/>
  <c r="U14" i="27"/>
  <c r="Q14" i="27"/>
  <c r="M14" i="27"/>
  <c r="BA111" i="23"/>
  <c r="AW111" i="23"/>
  <c r="AS111" i="23"/>
  <c r="AO111" i="23"/>
  <c r="AK111" i="23"/>
  <c r="AG111" i="23"/>
  <c r="AC111" i="23"/>
  <c r="Y111" i="23"/>
  <c r="U111" i="23"/>
  <c r="Q111" i="23"/>
  <c r="BE110" i="23"/>
  <c r="BA110" i="23"/>
  <c r="AW110" i="23"/>
  <c r="AS110" i="23"/>
  <c r="AO110" i="23"/>
  <c r="AK110" i="23"/>
  <c r="AG110" i="23"/>
  <c r="AC110" i="23"/>
  <c r="Y110" i="23"/>
  <c r="U110" i="23"/>
  <c r="Q110" i="23"/>
  <c r="BE33" i="22"/>
  <c r="BA33" i="22"/>
  <c r="AW33" i="22"/>
  <c r="AS33" i="22"/>
  <c r="AO33" i="22"/>
  <c r="AK33" i="22"/>
  <c r="AG33" i="22"/>
  <c r="AC33" i="22"/>
  <c r="Y33" i="22"/>
  <c r="U33" i="22"/>
  <c r="Q33" i="22"/>
  <c r="M33" i="22"/>
  <c r="BE32" i="22"/>
  <c r="BA32" i="22"/>
  <c r="AW32" i="22"/>
  <c r="AS32" i="22"/>
  <c r="AO32" i="22"/>
  <c r="AK32" i="22"/>
  <c r="AG32" i="22"/>
  <c r="AC32" i="22"/>
  <c r="Y32" i="22"/>
  <c r="U32" i="22"/>
  <c r="Q32" i="22"/>
  <c r="M32" i="22"/>
  <c r="BE31" i="22"/>
  <c r="BA31" i="22"/>
  <c r="AW31" i="22"/>
  <c r="AS31" i="22"/>
  <c r="AO31" i="22"/>
  <c r="AK31" i="22"/>
  <c r="AG31" i="22"/>
  <c r="AC31" i="22"/>
  <c r="Y31" i="22"/>
  <c r="U31" i="22"/>
  <c r="Q31" i="22"/>
  <c r="M31" i="22"/>
  <c r="BE30" i="22"/>
  <c r="BE108" i="22" s="1"/>
  <c r="BA30" i="22"/>
  <c r="BA108" i="22" s="1"/>
  <c r="AW30" i="22"/>
  <c r="AW108" i="22" s="1"/>
  <c r="AS30" i="22"/>
  <c r="AS108" i="22" s="1"/>
  <c r="AO30" i="22"/>
  <c r="AK30" i="22"/>
  <c r="AG30" i="22"/>
  <c r="AG108" i="22" s="1"/>
  <c r="AC30" i="22"/>
  <c r="AC108" i="22" s="1"/>
  <c r="Y30" i="22"/>
  <c r="U30" i="22"/>
  <c r="Q30" i="22"/>
  <c r="BD29" i="22"/>
  <c r="BC29" i="22"/>
  <c r="BB29" i="22"/>
  <c r="AZ29" i="22"/>
  <c r="AY29" i="22"/>
  <c r="AX29" i="22"/>
  <c r="AV29" i="22"/>
  <c r="AU29" i="22"/>
  <c r="AT29" i="22"/>
  <c r="AR29" i="22"/>
  <c r="AQ29" i="22"/>
  <c r="AP29" i="22"/>
  <c r="AN29" i="22"/>
  <c r="AM29" i="22"/>
  <c r="AL29" i="22"/>
  <c r="AJ29" i="22"/>
  <c r="AI29" i="22"/>
  <c r="AH29" i="22"/>
  <c r="AF29" i="22"/>
  <c r="AE29" i="22"/>
  <c r="AD29" i="22"/>
  <c r="AB29" i="22"/>
  <c r="AA29" i="22"/>
  <c r="Z29" i="22"/>
  <c r="X29" i="22"/>
  <c r="W29" i="22"/>
  <c r="V29" i="22"/>
  <c r="T29" i="22"/>
  <c r="S29" i="22"/>
  <c r="R29" i="22"/>
  <c r="P29" i="22"/>
  <c r="O29" i="22"/>
  <c r="N29" i="22"/>
  <c r="L29" i="22"/>
  <c r="K29" i="22"/>
  <c r="J29" i="22"/>
  <c r="BE28" i="22"/>
  <c r="BA28" i="22"/>
  <c r="AW28" i="22"/>
  <c r="AS28" i="22"/>
  <c r="AO28" i="22"/>
  <c r="AK28" i="22"/>
  <c r="AG28" i="22"/>
  <c r="AC28" i="22"/>
  <c r="Y28" i="22"/>
  <c r="U28" i="22"/>
  <c r="Q28" i="22"/>
  <c r="BE27" i="22"/>
  <c r="BA27" i="22"/>
  <c r="AW27" i="22"/>
  <c r="AS27" i="22"/>
  <c r="AO27" i="22"/>
  <c r="AK27" i="22"/>
  <c r="AG27" i="22"/>
  <c r="AC27" i="22"/>
  <c r="Y27" i="22"/>
  <c r="U27" i="22"/>
  <c r="Q27" i="22"/>
  <c r="M27" i="22"/>
  <c r="BE26" i="22"/>
  <c r="BA26" i="22"/>
  <c r="AW26" i="22"/>
  <c r="AS26" i="22"/>
  <c r="AO26" i="22"/>
  <c r="AK26" i="22"/>
  <c r="AG26" i="22"/>
  <c r="AC26" i="22"/>
  <c r="Y26" i="22"/>
  <c r="U26" i="22"/>
  <c r="Q26" i="22"/>
  <c r="M26" i="22"/>
  <c r="BE25" i="22"/>
  <c r="BA25" i="22"/>
  <c r="AW25" i="22"/>
  <c r="AS25" i="22"/>
  <c r="AO25" i="22"/>
  <c r="AK25" i="22"/>
  <c r="AG25" i="22"/>
  <c r="AC25" i="22"/>
  <c r="Y25" i="22"/>
  <c r="U25" i="22"/>
  <c r="Q25" i="22"/>
  <c r="M25" i="22"/>
  <c r="BE24" i="22"/>
  <c r="BA24" i="22"/>
  <c r="AW24" i="22"/>
  <c r="AS24" i="22"/>
  <c r="AO24" i="22"/>
  <c r="AK24" i="22"/>
  <c r="AG24" i="22"/>
  <c r="AC24" i="22"/>
  <c r="Y24" i="22"/>
  <c r="U24" i="22"/>
  <c r="Q24" i="22"/>
  <c r="M24" i="22"/>
  <c r="M29" i="22" s="1"/>
  <c r="BE23" i="22"/>
  <c r="BA23" i="22"/>
  <c r="AW23" i="22"/>
  <c r="AS23" i="22"/>
  <c r="AO23" i="22"/>
  <c r="AK23" i="22"/>
  <c r="AG23" i="22"/>
  <c r="AC23" i="22"/>
  <c r="Y23" i="22"/>
  <c r="U23" i="22"/>
  <c r="Q23" i="22"/>
  <c r="M23" i="22"/>
  <c r="BE22" i="22"/>
  <c r="BA22" i="22"/>
  <c r="AW22" i="22"/>
  <c r="AS22" i="22"/>
  <c r="AO22" i="22"/>
  <c r="AK22" i="22"/>
  <c r="AG22" i="22"/>
  <c r="AC22" i="22"/>
  <c r="Y22" i="22"/>
  <c r="U22" i="22"/>
  <c r="Q22" i="22"/>
  <c r="M22" i="22"/>
  <c r="BE21" i="22"/>
  <c r="BA21" i="22"/>
  <c r="AW21" i="22"/>
  <c r="AS21" i="22"/>
  <c r="AO21" i="22"/>
  <c r="AK21" i="22"/>
  <c r="AG21" i="22"/>
  <c r="AC21" i="22"/>
  <c r="Y21" i="22"/>
  <c r="Y107" i="22" s="1"/>
  <c r="U21" i="22"/>
  <c r="Q21" i="22"/>
  <c r="M21" i="22"/>
  <c r="BE20" i="22"/>
  <c r="BE107" i="22" s="1"/>
  <c r="BA20" i="22"/>
  <c r="BA107" i="22" s="1"/>
  <c r="AW20" i="22"/>
  <c r="AS20" i="22"/>
  <c r="AS107" i="22" s="1"/>
  <c r="AO20" i="22"/>
  <c r="AO107" i="22" s="1"/>
  <c r="AK20" i="22"/>
  <c r="AK107" i="22" s="1"/>
  <c r="AG20" i="22"/>
  <c r="AC20" i="22"/>
  <c r="U20" i="22"/>
  <c r="Q20" i="22"/>
  <c r="M20" i="22"/>
  <c r="BC19" i="22"/>
  <c r="BB19" i="22"/>
  <c r="AZ19" i="22"/>
  <c r="AY19" i="22"/>
  <c r="AX19" i="22"/>
  <c r="AV19" i="22"/>
  <c r="AU19" i="22"/>
  <c r="AT19" i="22"/>
  <c r="AR19" i="22"/>
  <c r="AQ19" i="22"/>
  <c r="AP19" i="22"/>
  <c r="AN19" i="22"/>
  <c r="AM19" i="22"/>
  <c r="AL19" i="22"/>
  <c r="AJ19" i="22"/>
  <c r="AI19" i="22"/>
  <c r="AH19" i="22"/>
  <c r="AF19" i="22"/>
  <c r="AE19" i="22"/>
  <c r="AD19" i="22"/>
  <c r="AB19" i="22"/>
  <c r="AA19" i="22"/>
  <c r="Z19" i="22"/>
  <c r="X19" i="22"/>
  <c r="W19" i="22"/>
  <c r="V19" i="22"/>
  <c r="T19" i="22"/>
  <c r="S19" i="22"/>
  <c r="R19" i="22"/>
  <c r="L19" i="22"/>
  <c r="K19" i="22"/>
  <c r="J19" i="22"/>
  <c r="BE18" i="22"/>
  <c r="BA18" i="22"/>
  <c r="AW18" i="22"/>
  <c r="AS18" i="22"/>
  <c r="AO18" i="22"/>
  <c r="AK18" i="22"/>
  <c r="AG18" i="22"/>
  <c r="AC18" i="22"/>
  <c r="Y18" i="22"/>
  <c r="U18" i="22"/>
  <c r="Q18" i="22"/>
  <c r="M18" i="22"/>
  <c r="BE17" i="22"/>
  <c r="BA17" i="22"/>
  <c r="AW17" i="22"/>
  <c r="AS17" i="22"/>
  <c r="AO17" i="22"/>
  <c r="AK17" i="22"/>
  <c r="AG17" i="22"/>
  <c r="AC17" i="22"/>
  <c r="Y17" i="22"/>
  <c r="U17" i="22"/>
  <c r="Q17" i="22"/>
  <c r="M17" i="22"/>
  <c r="BE16" i="22"/>
  <c r="BA16" i="22"/>
  <c r="AW16" i="22"/>
  <c r="AS16" i="22"/>
  <c r="AO16" i="22"/>
  <c r="AK16" i="22"/>
  <c r="AC16" i="22"/>
  <c r="Y16" i="22"/>
  <c r="U16" i="22"/>
  <c r="Q16" i="22"/>
  <c r="M16" i="22"/>
  <c r="BE15" i="22"/>
  <c r="BA15" i="22"/>
  <c r="AW15" i="22"/>
  <c r="AS15" i="22"/>
  <c r="AO15" i="22"/>
  <c r="AK15" i="22"/>
  <c r="AC15" i="22"/>
  <c r="Y15" i="22"/>
  <c r="U15" i="22"/>
  <c r="Q15" i="22"/>
  <c r="M15" i="22"/>
  <c r="BE14" i="22"/>
  <c r="BA14" i="22"/>
  <c r="AW14" i="22"/>
  <c r="AS14" i="22"/>
  <c r="AO14" i="22"/>
  <c r="AK14" i="22"/>
  <c r="AC14" i="22"/>
  <c r="Y14" i="22"/>
  <c r="U14" i="22"/>
  <c r="Q14" i="22"/>
  <c r="M14" i="22"/>
  <c r="BE23" i="20"/>
  <c r="BA23" i="20"/>
  <c r="AW23" i="20"/>
  <c r="AS23" i="20"/>
  <c r="AO23" i="20"/>
  <c r="AK23" i="20"/>
  <c r="AG23" i="20"/>
  <c r="AC23" i="20"/>
  <c r="Y23" i="20"/>
  <c r="BE22" i="20"/>
  <c r="BA22" i="20"/>
  <c r="AW22" i="20"/>
  <c r="AS22" i="20"/>
  <c r="AO22" i="20"/>
  <c r="AK22" i="20"/>
  <c r="AG22" i="20"/>
  <c r="AC22" i="20"/>
  <c r="Y22" i="20"/>
  <c r="BE21" i="20"/>
  <c r="BA21" i="20"/>
  <c r="AW21" i="20"/>
  <c r="AS21" i="20"/>
  <c r="AO21" i="20"/>
  <c r="AK21" i="20"/>
  <c r="AG21" i="20"/>
  <c r="AC21" i="20"/>
  <c r="Y21" i="20"/>
  <c r="BE20" i="20"/>
  <c r="BA20" i="20"/>
  <c r="AW20" i="20"/>
  <c r="AS20" i="20"/>
  <c r="AO20" i="20"/>
  <c r="AK20" i="20"/>
  <c r="AG20" i="20"/>
  <c r="AC20" i="20"/>
  <c r="Y20" i="20"/>
  <c r="BD19" i="20"/>
  <c r="BC19" i="20"/>
  <c r="BB19" i="20"/>
  <c r="AZ19" i="20"/>
  <c r="AY19" i="20"/>
  <c r="AX19" i="20"/>
  <c r="AV19" i="20"/>
  <c r="AU19" i="20"/>
  <c r="AT19" i="20"/>
  <c r="AR19" i="20"/>
  <c r="AQ19" i="20"/>
  <c r="AP19" i="20"/>
  <c r="AN19" i="20"/>
  <c r="AM19" i="20"/>
  <c r="AL19" i="20"/>
  <c r="AJ19" i="20"/>
  <c r="AI19" i="20"/>
  <c r="AH19" i="20"/>
  <c r="AF19" i="20"/>
  <c r="AE19" i="20"/>
  <c r="AB19" i="20"/>
  <c r="AA19" i="20"/>
  <c r="Z19" i="20"/>
  <c r="X19" i="20"/>
  <c r="W19" i="20"/>
  <c r="V19" i="20"/>
  <c r="BE18" i="20"/>
  <c r="BA18" i="20"/>
  <c r="AW18" i="20"/>
  <c r="AS18" i="20"/>
  <c r="AO18" i="20"/>
  <c r="AK18" i="20"/>
  <c r="AG18" i="20"/>
  <c r="AC18" i="20"/>
  <c r="Y18" i="20"/>
  <c r="BE17" i="20"/>
  <c r="BA17" i="20"/>
  <c r="AW17" i="20"/>
  <c r="AS17" i="20"/>
  <c r="AO17" i="20"/>
  <c r="AK17" i="20"/>
  <c r="AG17" i="20"/>
  <c r="AC17" i="20"/>
  <c r="Y17" i="20"/>
  <c r="BE16" i="20"/>
  <c r="BA16" i="20"/>
  <c r="AW16" i="20"/>
  <c r="AS16" i="20"/>
  <c r="AO16" i="20"/>
  <c r="AK16" i="20"/>
  <c r="AG16" i="20"/>
  <c r="AC16" i="20"/>
  <c r="Y16" i="20"/>
  <c r="BE15" i="20"/>
  <c r="BA15" i="20"/>
  <c r="AW15" i="20"/>
  <c r="AS15" i="20"/>
  <c r="AO15" i="20"/>
  <c r="AK15" i="20"/>
  <c r="AG15" i="20"/>
  <c r="AC15" i="20"/>
  <c r="Y15" i="20"/>
  <c r="BE14" i="20"/>
  <c r="BA14" i="20"/>
  <c r="AW14" i="20"/>
  <c r="AS14" i="20"/>
  <c r="AO14" i="20"/>
  <c r="AK14" i="20"/>
  <c r="AG14" i="20"/>
  <c r="AC14" i="20"/>
  <c r="Y14" i="20"/>
  <c r="BD59" i="14"/>
  <c r="BC59" i="14"/>
  <c r="BB59" i="14"/>
  <c r="AZ59" i="14"/>
  <c r="AY59" i="14"/>
  <c r="AX59" i="14"/>
  <c r="AV59" i="14"/>
  <c r="AU59" i="14"/>
  <c r="AT59" i="14"/>
  <c r="AR59" i="14"/>
  <c r="AQ59" i="14"/>
  <c r="AP59" i="14"/>
  <c r="AN59" i="14"/>
  <c r="AM59" i="14"/>
  <c r="AL59" i="14"/>
  <c r="AJ59" i="14"/>
  <c r="AI59" i="14"/>
  <c r="AH59" i="14"/>
  <c r="AF59" i="14"/>
  <c r="AE59" i="14"/>
  <c r="AD59" i="14"/>
  <c r="AB59" i="14"/>
  <c r="AA59" i="14"/>
  <c r="Z59" i="14"/>
  <c r="X59" i="14"/>
  <c r="W59" i="14"/>
  <c r="V59" i="14"/>
  <c r="T59" i="14"/>
  <c r="S59" i="14"/>
  <c r="R59" i="14"/>
  <c r="P59" i="14"/>
  <c r="O59" i="14"/>
  <c r="N59" i="14"/>
  <c r="L59" i="14"/>
  <c r="K59" i="14"/>
  <c r="J59" i="14"/>
  <c r="BD49" i="14"/>
  <c r="BC49" i="14"/>
  <c r="BB49" i="14"/>
  <c r="AZ49" i="14"/>
  <c r="AY49" i="14"/>
  <c r="AX49" i="14"/>
  <c r="AV49" i="14"/>
  <c r="AU49" i="14"/>
  <c r="AT49" i="14"/>
  <c r="AR49" i="14"/>
  <c r="AQ49" i="14"/>
  <c r="AP49" i="14"/>
  <c r="AN49" i="14"/>
  <c r="AM49" i="14"/>
  <c r="AL49" i="14"/>
  <c r="AJ49" i="14"/>
  <c r="AI49" i="14"/>
  <c r="AH49" i="14"/>
  <c r="AF49" i="14"/>
  <c r="AE49" i="14"/>
  <c r="AD49" i="14"/>
  <c r="AB49" i="14"/>
  <c r="AA49" i="14"/>
  <c r="Z49" i="14"/>
  <c r="X49" i="14"/>
  <c r="W49" i="14"/>
  <c r="V49" i="14"/>
  <c r="T49" i="14"/>
  <c r="S49" i="14"/>
  <c r="R49" i="14"/>
  <c r="P49" i="14"/>
  <c r="O49" i="14"/>
  <c r="N49" i="14"/>
  <c r="L49" i="14"/>
  <c r="K49" i="14"/>
  <c r="J49" i="14"/>
  <c r="BD39" i="14"/>
  <c r="BC39" i="14"/>
  <c r="BB39" i="14"/>
  <c r="AZ39" i="14"/>
  <c r="AY39" i="14"/>
  <c r="AX39" i="14"/>
  <c r="AV39" i="14"/>
  <c r="AU39" i="14"/>
  <c r="AT39" i="14"/>
  <c r="AR39" i="14"/>
  <c r="AQ39" i="14"/>
  <c r="AP39" i="14"/>
  <c r="AN39" i="14"/>
  <c r="AM39" i="14"/>
  <c r="AL39" i="14"/>
  <c r="AJ39" i="14"/>
  <c r="AI39" i="14"/>
  <c r="AH39" i="14"/>
  <c r="AF39" i="14"/>
  <c r="AE39" i="14"/>
  <c r="AD39" i="14"/>
  <c r="AB39" i="14"/>
  <c r="AA39" i="14"/>
  <c r="Z39" i="14"/>
  <c r="X39" i="14"/>
  <c r="W39" i="14"/>
  <c r="V39" i="14"/>
  <c r="T39" i="14"/>
  <c r="S39" i="14"/>
  <c r="R39" i="14"/>
  <c r="P39" i="14"/>
  <c r="O39" i="14"/>
  <c r="N39" i="14"/>
  <c r="L39" i="14"/>
  <c r="K39" i="14"/>
  <c r="J39" i="14"/>
  <c r="BD29" i="14"/>
  <c r="BC29" i="14"/>
  <c r="BB29" i="14"/>
  <c r="AZ29" i="14"/>
  <c r="AY29" i="14"/>
  <c r="AX29" i="14"/>
  <c r="AV29" i="14"/>
  <c r="AU29" i="14"/>
  <c r="AT29" i="14"/>
  <c r="AR29" i="14"/>
  <c r="AQ29" i="14"/>
  <c r="AP29" i="14"/>
  <c r="AN29" i="14"/>
  <c r="AM29" i="14"/>
  <c r="AL29" i="14"/>
  <c r="AJ29" i="14"/>
  <c r="AI29" i="14"/>
  <c r="AH29" i="14"/>
  <c r="AF29" i="14"/>
  <c r="AE29" i="14"/>
  <c r="AD29" i="14"/>
  <c r="AB29" i="14"/>
  <c r="AA29" i="14"/>
  <c r="Z29" i="14"/>
  <c r="X29" i="14"/>
  <c r="W29" i="14"/>
  <c r="V29" i="14"/>
  <c r="T29" i="14"/>
  <c r="S29" i="14"/>
  <c r="R29" i="14"/>
  <c r="P29" i="14"/>
  <c r="O29" i="14"/>
  <c r="N29" i="14"/>
  <c r="L29" i="14"/>
  <c r="K29" i="14"/>
  <c r="J29" i="14"/>
  <c r="BD19" i="14"/>
  <c r="BC19" i="14"/>
  <c r="BB19" i="14"/>
  <c r="AZ19" i="14"/>
  <c r="AY19" i="14"/>
  <c r="AX19" i="14"/>
  <c r="AV19" i="14"/>
  <c r="AU19" i="14"/>
  <c r="AT19" i="14"/>
  <c r="AR19" i="14"/>
  <c r="AQ19" i="14"/>
  <c r="AP19" i="14"/>
  <c r="AN19" i="14"/>
  <c r="AM19" i="14"/>
  <c r="AL19" i="14"/>
  <c r="AJ19" i="14"/>
  <c r="AI19" i="14"/>
  <c r="AH19" i="14"/>
  <c r="AF19" i="14"/>
  <c r="AE19" i="14"/>
  <c r="AD19" i="14"/>
  <c r="AB19" i="14"/>
  <c r="AA19" i="14"/>
  <c r="Z19" i="14"/>
  <c r="X19" i="14"/>
  <c r="W19" i="14"/>
  <c r="V19" i="14"/>
  <c r="T19" i="14"/>
  <c r="S19" i="14"/>
  <c r="R19" i="14"/>
  <c r="P19" i="14"/>
  <c r="O19" i="14"/>
  <c r="N19" i="14"/>
  <c r="K19" i="14"/>
  <c r="L19" i="14"/>
  <c r="J19" i="14"/>
  <c r="BE63" i="14"/>
  <c r="BE62" i="14"/>
  <c r="BE61" i="14"/>
  <c r="BE60" i="14"/>
  <c r="BE58" i="14"/>
  <c r="BE57" i="14"/>
  <c r="BE56" i="14"/>
  <c r="BE55" i="14"/>
  <c r="BE54" i="14"/>
  <c r="BE53" i="14"/>
  <c r="BE52" i="14"/>
  <c r="BE51" i="14"/>
  <c r="BE50" i="14"/>
  <c r="BE48" i="14"/>
  <c r="BE47" i="14"/>
  <c r="BE46" i="14"/>
  <c r="BE45" i="14"/>
  <c r="BE44" i="14"/>
  <c r="BE43" i="14"/>
  <c r="BE42" i="14"/>
  <c r="BE41" i="14"/>
  <c r="BE40" i="14"/>
  <c r="BE38" i="14"/>
  <c r="BE37" i="14"/>
  <c r="BE36" i="14"/>
  <c r="BE35" i="14"/>
  <c r="BE34" i="14"/>
  <c r="BE33" i="14"/>
  <c r="BE32" i="14"/>
  <c r="BE31" i="14"/>
  <c r="BE30" i="14"/>
  <c r="BE28" i="14"/>
  <c r="BE27" i="14"/>
  <c r="BE26" i="14"/>
  <c r="BE25" i="14"/>
  <c r="BE24" i="14"/>
  <c r="BE23" i="14"/>
  <c r="BE22" i="14"/>
  <c r="BE21" i="14"/>
  <c r="BE20" i="14"/>
  <c r="BE18" i="14"/>
  <c r="BE17" i="14"/>
  <c r="BE16" i="14"/>
  <c r="BE15" i="14"/>
  <c r="BE14" i="14"/>
  <c r="BA63" i="14"/>
  <c r="BA62" i="14"/>
  <c r="BA61" i="14"/>
  <c r="BA60" i="14"/>
  <c r="BA58" i="14"/>
  <c r="BA57" i="14"/>
  <c r="BA56" i="14"/>
  <c r="BA55" i="14"/>
  <c r="BA54" i="14"/>
  <c r="BA53" i="14"/>
  <c r="BA52" i="14"/>
  <c r="BA51" i="14"/>
  <c r="BA50" i="14"/>
  <c r="BA48" i="14"/>
  <c r="BA47" i="14"/>
  <c r="BA46" i="14"/>
  <c r="BA45" i="14"/>
  <c r="BA44" i="14"/>
  <c r="BA43" i="14"/>
  <c r="BA42" i="14"/>
  <c r="BA41" i="14"/>
  <c r="BA40" i="14"/>
  <c r="BA38" i="14"/>
  <c r="BA37" i="14"/>
  <c r="BA36" i="14"/>
  <c r="BA35" i="14"/>
  <c r="BA34" i="14"/>
  <c r="BA33" i="14"/>
  <c r="BA32" i="14"/>
  <c r="BA31" i="14"/>
  <c r="BA30" i="14"/>
  <c r="BA28" i="14"/>
  <c r="BA27" i="14"/>
  <c r="BA26" i="14"/>
  <c r="BA25" i="14"/>
  <c r="BA24" i="14"/>
  <c r="BA23" i="14"/>
  <c r="BA22" i="14"/>
  <c r="BA21" i="14"/>
  <c r="BA20" i="14"/>
  <c r="BA18" i="14"/>
  <c r="BA17" i="14"/>
  <c r="BA16" i="14"/>
  <c r="BA15" i="14"/>
  <c r="BA14" i="14"/>
  <c r="AW63" i="14"/>
  <c r="AW62" i="14"/>
  <c r="AW61" i="14"/>
  <c r="AW60" i="14"/>
  <c r="AW58" i="14"/>
  <c r="AW57" i="14"/>
  <c r="AW56" i="14"/>
  <c r="AW55" i="14"/>
  <c r="AW54" i="14"/>
  <c r="AW53" i="14"/>
  <c r="AW52" i="14"/>
  <c r="AW51" i="14"/>
  <c r="AW50" i="14"/>
  <c r="AW48" i="14"/>
  <c r="AW47" i="14"/>
  <c r="AW46" i="14"/>
  <c r="AW45" i="14"/>
  <c r="AW44" i="14"/>
  <c r="AW43" i="14"/>
  <c r="AW42" i="14"/>
  <c r="AW41" i="14"/>
  <c r="AW40" i="14"/>
  <c r="AW38" i="14"/>
  <c r="AW37" i="14"/>
  <c r="AW36" i="14"/>
  <c r="AW35" i="14"/>
  <c r="AW34" i="14"/>
  <c r="AW33" i="14"/>
  <c r="AW32" i="14"/>
  <c r="AW31" i="14"/>
  <c r="AW30" i="14"/>
  <c r="AW28" i="14"/>
  <c r="AW27" i="14"/>
  <c r="AW26" i="14"/>
  <c r="AW25" i="14"/>
  <c r="AW24" i="14"/>
  <c r="AW23" i="14"/>
  <c r="AW22" i="14"/>
  <c r="AW21" i="14"/>
  <c r="AW20" i="14"/>
  <c r="AW18" i="14"/>
  <c r="AW17" i="14"/>
  <c r="AW16" i="14"/>
  <c r="AW15" i="14"/>
  <c r="AW14" i="14"/>
  <c r="AS63" i="14"/>
  <c r="AS62" i="14"/>
  <c r="AS61" i="14"/>
  <c r="AS60" i="14"/>
  <c r="AS58" i="14"/>
  <c r="AS57" i="14"/>
  <c r="AS56" i="14"/>
  <c r="AS55" i="14"/>
  <c r="AS54" i="14"/>
  <c r="AS53" i="14"/>
  <c r="AS52" i="14"/>
  <c r="AS51" i="14"/>
  <c r="AS50" i="14"/>
  <c r="AS48" i="14"/>
  <c r="AS47" i="14"/>
  <c r="AS46" i="14"/>
  <c r="AS45" i="14"/>
  <c r="AS44" i="14"/>
  <c r="AS43" i="14"/>
  <c r="AS42" i="14"/>
  <c r="AS41" i="14"/>
  <c r="AS40" i="14"/>
  <c r="AS38" i="14"/>
  <c r="AS37" i="14"/>
  <c r="AS36" i="14"/>
  <c r="AS35" i="14"/>
  <c r="AS34" i="14"/>
  <c r="AS33" i="14"/>
  <c r="AS32" i="14"/>
  <c r="AS31" i="14"/>
  <c r="AS30" i="14"/>
  <c r="AS28" i="14"/>
  <c r="AS27" i="14"/>
  <c r="AS26" i="14"/>
  <c r="AS25" i="14"/>
  <c r="AS24" i="14"/>
  <c r="AS23" i="14"/>
  <c r="AS22" i="14"/>
  <c r="AS21" i="14"/>
  <c r="AS20" i="14"/>
  <c r="AS18" i="14"/>
  <c r="AS17" i="14"/>
  <c r="AS16" i="14"/>
  <c r="AS15" i="14"/>
  <c r="AS14" i="14"/>
  <c r="AO63" i="14"/>
  <c r="AO62" i="14"/>
  <c r="AO61" i="14"/>
  <c r="AO60" i="14"/>
  <c r="AO58" i="14"/>
  <c r="AO57" i="14"/>
  <c r="AO56" i="14"/>
  <c r="AO55" i="14"/>
  <c r="AO54" i="14"/>
  <c r="AO53" i="14"/>
  <c r="AO52" i="14"/>
  <c r="AO51" i="14"/>
  <c r="AO50" i="14"/>
  <c r="AO48" i="14"/>
  <c r="AO47" i="14"/>
  <c r="AO46" i="14"/>
  <c r="AO45" i="14"/>
  <c r="AO44" i="14"/>
  <c r="AO43" i="14"/>
  <c r="AO42" i="14"/>
  <c r="AO41" i="14"/>
  <c r="AO40" i="14"/>
  <c r="AO38" i="14"/>
  <c r="AO37" i="14"/>
  <c r="AO36" i="14"/>
  <c r="AO35" i="14"/>
  <c r="AO34" i="14"/>
  <c r="AO33" i="14"/>
  <c r="AO32" i="14"/>
  <c r="AO31" i="14"/>
  <c r="AO30" i="14"/>
  <c r="AO28" i="14"/>
  <c r="AO27" i="14"/>
  <c r="AO26" i="14"/>
  <c r="AO25" i="14"/>
  <c r="AO24" i="14"/>
  <c r="AO23" i="14"/>
  <c r="AO22" i="14"/>
  <c r="AO21" i="14"/>
  <c r="AO20" i="14"/>
  <c r="AO18" i="14"/>
  <c r="AO17" i="14"/>
  <c r="AO16" i="14"/>
  <c r="AO15" i="14"/>
  <c r="AO14" i="14"/>
  <c r="AK63" i="14"/>
  <c r="AK62" i="14"/>
  <c r="AK61" i="14"/>
  <c r="AK60" i="14"/>
  <c r="AK58" i="14"/>
  <c r="AK57" i="14"/>
  <c r="AK56" i="14"/>
  <c r="AK55" i="14"/>
  <c r="AK54" i="14"/>
  <c r="AK53" i="14"/>
  <c r="AK52" i="14"/>
  <c r="AK51" i="14"/>
  <c r="AK50" i="14"/>
  <c r="AK48" i="14"/>
  <c r="AK47" i="14"/>
  <c r="AK46" i="14"/>
  <c r="AK45" i="14"/>
  <c r="AK44" i="14"/>
  <c r="AK43" i="14"/>
  <c r="AK42" i="14"/>
  <c r="AK41" i="14"/>
  <c r="AK40" i="14"/>
  <c r="AK38" i="14"/>
  <c r="AK37" i="14"/>
  <c r="AK36" i="14"/>
  <c r="AK35" i="14"/>
  <c r="AK34" i="14"/>
  <c r="AK33" i="14"/>
  <c r="AK32" i="14"/>
  <c r="AK31" i="14"/>
  <c r="AK30" i="14"/>
  <c r="AK28" i="14"/>
  <c r="AK27" i="14"/>
  <c r="AK26" i="14"/>
  <c r="AK25" i="14"/>
  <c r="AK24" i="14"/>
  <c r="AK23" i="14"/>
  <c r="AK22" i="14"/>
  <c r="AK21" i="14"/>
  <c r="AK20" i="14"/>
  <c r="AK18" i="14"/>
  <c r="AK17" i="14"/>
  <c r="AK16" i="14"/>
  <c r="AK15" i="14"/>
  <c r="AK14" i="14"/>
  <c r="AG63" i="14"/>
  <c r="AG62" i="14"/>
  <c r="AG61" i="14"/>
  <c r="AG60" i="14"/>
  <c r="AG58" i="14"/>
  <c r="AG57" i="14"/>
  <c r="AG56" i="14"/>
  <c r="AG55" i="14"/>
  <c r="AG54" i="14"/>
  <c r="AG53" i="14"/>
  <c r="AG52" i="14"/>
  <c r="AG51" i="14"/>
  <c r="AG50" i="14"/>
  <c r="AG48" i="14"/>
  <c r="AG47" i="14"/>
  <c r="AG46" i="14"/>
  <c r="AG45" i="14"/>
  <c r="AG44" i="14"/>
  <c r="AG43" i="14"/>
  <c r="AG42" i="14"/>
  <c r="AG41" i="14"/>
  <c r="AG40" i="14"/>
  <c r="AG38" i="14"/>
  <c r="AG37" i="14"/>
  <c r="AG36" i="14"/>
  <c r="AG35" i="14"/>
  <c r="AG34" i="14"/>
  <c r="AG33" i="14"/>
  <c r="AG32" i="14"/>
  <c r="AG31" i="14"/>
  <c r="AG30" i="14"/>
  <c r="AG28" i="14"/>
  <c r="AG27" i="14"/>
  <c r="AG26" i="14"/>
  <c r="AG25" i="14"/>
  <c r="AG24" i="14"/>
  <c r="AG23" i="14"/>
  <c r="AG22" i="14"/>
  <c r="AG21" i="14"/>
  <c r="AG20" i="14"/>
  <c r="AG18" i="14"/>
  <c r="AG17" i="14"/>
  <c r="AG16" i="14"/>
  <c r="AG15" i="14"/>
  <c r="AG14" i="14"/>
  <c r="AC63" i="14"/>
  <c r="AC62" i="14"/>
  <c r="AC61" i="14"/>
  <c r="AC60" i="14"/>
  <c r="AC58" i="14"/>
  <c r="AC57" i="14"/>
  <c r="AC56" i="14"/>
  <c r="AC55" i="14"/>
  <c r="AC54" i="14"/>
  <c r="AC53" i="14"/>
  <c r="AC52" i="14"/>
  <c r="AC51" i="14"/>
  <c r="AC50" i="14"/>
  <c r="AC48" i="14"/>
  <c r="AC47" i="14"/>
  <c r="AC46" i="14"/>
  <c r="AC45" i="14"/>
  <c r="AC44" i="14"/>
  <c r="AC43" i="14"/>
  <c r="AC42" i="14"/>
  <c r="AC41" i="14"/>
  <c r="AC40" i="14"/>
  <c r="AC38" i="14"/>
  <c r="AC37" i="14"/>
  <c r="AC36" i="14"/>
  <c r="AC35" i="14"/>
  <c r="AC34" i="14"/>
  <c r="AC33" i="14"/>
  <c r="AC32" i="14"/>
  <c r="AC31" i="14"/>
  <c r="AC30" i="14"/>
  <c r="AC28" i="14"/>
  <c r="AC27" i="14"/>
  <c r="AC26" i="14"/>
  <c r="AC25" i="14"/>
  <c r="AC24" i="14"/>
  <c r="AC23" i="14"/>
  <c r="AC22" i="14"/>
  <c r="AC21" i="14"/>
  <c r="AC20" i="14"/>
  <c r="AC18" i="14"/>
  <c r="AC17" i="14"/>
  <c r="AC16" i="14"/>
  <c r="AC15" i="14"/>
  <c r="AC14" i="14"/>
  <c r="Y63" i="14"/>
  <c r="Y62" i="14"/>
  <c r="Y61" i="14"/>
  <c r="Y60" i="14"/>
  <c r="Y58" i="14"/>
  <c r="Y57" i="14"/>
  <c r="Y56" i="14"/>
  <c r="Y55" i="14"/>
  <c r="Y54" i="14"/>
  <c r="Y53" i="14"/>
  <c r="Y52" i="14"/>
  <c r="Y51" i="14"/>
  <c r="Y50" i="14"/>
  <c r="Y48" i="14"/>
  <c r="Y47" i="14"/>
  <c r="Y46" i="14"/>
  <c r="Y45" i="14"/>
  <c r="Y44" i="14"/>
  <c r="Y43" i="14"/>
  <c r="Y42" i="14"/>
  <c r="Y41" i="14"/>
  <c r="Y40" i="14"/>
  <c r="Y38" i="14"/>
  <c r="Y37" i="14"/>
  <c r="Y36" i="14"/>
  <c r="Y35" i="14"/>
  <c r="Y34" i="14"/>
  <c r="Y33" i="14"/>
  <c r="Y32" i="14"/>
  <c r="Y31" i="14"/>
  <c r="Y30" i="14"/>
  <c r="Y28" i="14"/>
  <c r="Y27" i="14"/>
  <c r="Y26" i="14"/>
  <c r="Y25" i="14"/>
  <c r="Y24" i="14"/>
  <c r="Y23" i="14"/>
  <c r="Y22" i="14"/>
  <c r="Y21" i="14"/>
  <c r="Y20" i="14"/>
  <c r="Y18" i="14"/>
  <c r="Y17" i="14"/>
  <c r="Y16" i="14"/>
  <c r="Y15" i="14"/>
  <c r="Y14" i="14"/>
  <c r="U63" i="14"/>
  <c r="U62" i="14"/>
  <c r="U61" i="14"/>
  <c r="U60" i="14"/>
  <c r="U58" i="14"/>
  <c r="U57" i="14"/>
  <c r="U56" i="14"/>
  <c r="U55" i="14"/>
  <c r="U54" i="14"/>
  <c r="U53" i="14"/>
  <c r="U52" i="14"/>
  <c r="U51" i="14"/>
  <c r="U50" i="14"/>
  <c r="U48" i="14"/>
  <c r="U47" i="14"/>
  <c r="U46" i="14"/>
  <c r="U45" i="14"/>
  <c r="U44" i="14"/>
  <c r="U43" i="14"/>
  <c r="U42" i="14"/>
  <c r="U41" i="14"/>
  <c r="U40" i="14"/>
  <c r="U38" i="14"/>
  <c r="U37" i="14"/>
  <c r="U36" i="14"/>
  <c r="U35" i="14"/>
  <c r="U34" i="14"/>
  <c r="U33" i="14"/>
  <c r="U32" i="14"/>
  <c r="U31" i="14"/>
  <c r="U30" i="14"/>
  <c r="U28" i="14"/>
  <c r="U27" i="14"/>
  <c r="U26" i="14"/>
  <c r="U25" i="14"/>
  <c r="U24" i="14"/>
  <c r="U23" i="14"/>
  <c r="U22" i="14"/>
  <c r="U21" i="14"/>
  <c r="U20" i="14"/>
  <c r="U18" i="14"/>
  <c r="U17" i="14"/>
  <c r="U16" i="14"/>
  <c r="U15" i="14"/>
  <c r="U14" i="14"/>
  <c r="Q61" i="14"/>
  <c r="Q62" i="14"/>
  <c r="Q63" i="14"/>
  <c r="Q60" i="14"/>
  <c r="Q55" i="14"/>
  <c r="Q56" i="14"/>
  <c r="Q57" i="14"/>
  <c r="Q58" i="14"/>
  <c r="Q51" i="14"/>
  <c r="Q52" i="14"/>
  <c r="Q53" i="14"/>
  <c r="Q54" i="14"/>
  <c r="Q50" i="14"/>
  <c r="Q45" i="14"/>
  <c r="Q46" i="14"/>
  <c r="Q47" i="14"/>
  <c r="Q48" i="14"/>
  <c r="Q41" i="14"/>
  <c r="Q42" i="14"/>
  <c r="Q43" i="14"/>
  <c r="Q44" i="14"/>
  <c r="Q40" i="14"/>
  <c r="Q34" i="14"/>
  <c r="Q35" i="14"/>
  <c r="Q36" i="14"/>
  <c r="Q37" i="14"/>
  <c r="Q38" i="14"/>
  <c r="Q33" i="14"/>
  <c r="Q32" i="14"/>
  <c r="Q31" i="14"/>
  <c r="Q30" i="14"/>
  <c r="Q25" i="14"/>
  <c r="Q26" i="14"/>
  <c r="Q27" i="14"/>
  <c r="Q28" i="14"/>
  <c r="Q24" i="14"/>
  <c r="Q21" i="14"/>
  <c r="Q22" i="14"/>
  <c r="Q23" i="14"/>
  <c r="Q20" i="14"/>
  <c r="Q15" i="14"/>
  <c r="Q16" i="14"/>
  <c r="Q17" i="14"/>
  <c r="Q18" i="14"/>
  <c r="Q14" i="14"/>
  <c r="M41" i="14"/>
  <c r="M42" i="14"/>
  <c r="M43" i="14"/>
  <c r="M40" i="14"/>
  <c r="M35" i="14"/>
  <c r="M36" i="14"/>
  <c r="M37" i="14"/>
  <c r="M38" i="14"/>
  <c r="M34" i="14"/>
  <c r="M31" i="14"/>
  <c r="M32" i="14"/>
  <c r="M33" i="14"/>
  <c r="M30" i="14"/>
  <c r="M25" i="14"/>
  <c r="M26" i="14"/>
  <c r="M27" i="14"/>
  <c r="M28" i="14"/>
  <c r="M24" i="14"/>
  <c r="M22" i="14"/>
  <c r="M23" i="14"/>
  <c r="M21" i="14"/>
  <c r="M20" i="14"/>
  <c r="M15" i="14"/>
  <c r="M16" i="14"/>
  <c r="M17" i="14"/>
  <c r="M18" i="14"/>
  <c r="M14" i="14"/>
  <c r="BE39" i="28" l="1"/>
  <c r="BE29" i="27"/>
  <c r="AW107" i="22"/>
  <c r="AO133" i="28"/>
  <c r="AO132" i="28"/>
  <c r="AW131" i="28"/>
  <c r="Q134" i="14"/>
  <c r="AO108" i="22"/>
  <c r="AK132" i="27"/>
  <c r="AK29" i="27"/>
  <c r="AK133" i="28"/>
  <c r="AK132" i="28"/>
  <c r="AK108" i="22"/>
  <c r="AG132" i="27"/>
  <c r="AG133" i="27"/>
  <c r="AG29" i="27"/>
  <c r="AG131" i="27"/>
  <c r="AG107" i="22"/>
  <c r="AG132" i="28"/>
  <c r="AG131" i="28"/>
  <c r="AC133" i="27"/>
  <c r="AC107" i="22"/>
  <c r="Y132" i="27"/>
  <c r="Y108" i="22"/>
  <c r="Y133" i="28"/>
  <c r="Y131" i="28"/>
  <c r="Y134" i="14"/>
  <c r="AG136" i="14"/>
  <c r="AK135" i="14"/>
  <c r="AW132" i="14"/>
  <c r="BA135" i="14"/>
  <c r="BE134" i="14"/>
  <c r="AK107" i="20"/>
  <c r="U135" i="14"/>
  <c r="U132" i="27"/>
  <c r="U29" i="27"/>
  <c r="U133" i="28"/>
  <c r="U132" i="28"/>
  <c r="AS133" i="14"/>
  <c r="Q135" i="14"/>
  <c r="Q133" i="27"/>
  <c r="Q132" i="27"/>
  <c r="Q29" i="27"/>
  <c r="Q131" i="27"/>
  <c r="Q133" i="28"/>
  <c r="Q132" i="28"/>
  <c r="Q131" i="28"/>
  <c r="M133" i="27"/>
  <c r="M110" i="23"/>
  <c r="BE111" i="23"/>
  <c r="AW136" i="14"/>
  <c r="AO134" i="14"/>
  <c r="AC133" i="14"/>
  <c r="AG132" i="14"/>
  <c r="BA107" i="20"/>
  <c r="M133" i="14"/>
  <c r="U133" i="14"/>
  <c r="Y132" i="14"/>
  <c r="Y136" i="14"/>
  <c r="AC135" i="14"/>
  <c r="AG134" i="14"/>
  <c r="AK133" i="14"/>
  <c r="AO132" i="14"/>
  <c r="AO136" i="14"/>
  <c r="AS135" i="14"/>
  <c r="BA133" i="14"/>
  <c r="BE132" i="14"/>
  <c r="BE136" i="14"/>
  <c r="AC107" i="20"/>
  <c r="AS107" i="20"/>
  <c r="Q107" i="22"/>
  <c r="U134" i="14"/>
  <c r="Y133" i="14"/>
  <c r="AC132" i="14"/>
  <c r="AC136" i="14"/>
  <c r="AG135" i="14"/>
  <c r="AK134" i="14"/>
  <c r="AO133" i="14"/>
  <c r="AS132" i="14"/>
  <c r="AS136" i="14"/>
  <c r="BA134" i="14"/>
  <c r="AG107" i="20"/>
  <c r="BE133" i="14"/>
  <c r="U108" i="22"/>
  <c r="M134" i="14"/>
  <c r="Y19" i="22"/>
  <c r="U107" i="22"/>
  <c r="M108" i="22"/>
  <c r="Q132" i="14"/>
  <c r="Q136" i="14"/>
  <c r="M132" i="14"/>
  <c r="Q133" i="14"/>
  <c r="U132" i="14"/>
  <c r="U136" i="14"/>
  <c r="Y135" i="14"/>
  <c r="AC134" i="14"/>
  <c r="AG133" i="14"/>
  <c r="AK132" i="14"/>
  <c r="AK136" i="14"/>
  <c r="AO135" i="14"/>
  <c r="AS134" i="14"/>
  <c r="BA132" i="14"/>
  <c r="BA136" i="14"/>
  <c r="BE135" i="14"/>
  <c r="Y107" i="20"/>
  <c r="AO107" i="20"/>
  <c r="BE107" i="20"/>
  <c r="M107" i="22"/>
  <c r="Q108" i="22"/>
  <c r="AW133" i="14"/>
  <c r="AW135" i="14"/>
  <c r="AW134" i="14"/>
  <c r="AW107" i="20"/>
  <c r="M19" i="22"/>
  <c r="AC19" i="22"/>
  <c r="M29" i="28"/>
  <c r="AS29" i="28"/>
  <c r="M39" i="27"/>
  <c r="M44" i="27" s="1"/>
  <c r="M45" i="27" s="1"/>
  <c r="AS29" i="27"/>
  <c r="BA29" i="27"/>
  <c r="Y39" i="14"/>
  <c r="AW59" i="14"/>
  <c r="BA49" i="14"/>
  <c r="BA19" i="14"/>
  <c r="BA59" i="14"/>
  <c r="AS19" i="22"/>
  <c r="U19" i="28"/>
  <c r="AK19" i="28"/>
  <c r="BA19" i="28"/>
  <c r="Y19" i="28"/>
  <c r="AO19" i="28"/>
  <c r="BE19" i="28"/>
  <c r="AC19" i="28"/>
  <c r="AS19" i="28"/>
  <c r="AG19" i="28"/>
  <c r="AW19" i="28"/>
  <c r="Q19" i="28"/>
  <c r="Y49" i="14"/>
  <c r="AC19" i="20"/>
  <c r="AS19" i="20"/>
  <c r="Q29" i="22"/>
  <c r="AG29" i="22"/>
  <c r="AW29" i="22"/>
  <c r="U59" i="14"/>
  <c r="Q59" i="14"/>
  <c r="U49" i="14"/>
  <c r="Q29" i="14"/>
  <c r="AC29" i="22"/>
  <c r="AS29" i="22"/>
  <c r="M19" i="27"/>
  <c r="AW39" i="14"/>
  <c r="U49" i="27"/>
  <c r="AK49" i="27"/>
  <c r="BA49" i="27"/>
  <c r="Q39" i="14"/>
  <c r="U29" i="14"/>
  <c r="U39" i="14"/>
  <c r="Y19" i="14"/>
  <c r="Y59" i="14"/>
  <c r="AS59" i="14"/>
  <c r="AW49" i="14"/>
  <c r="BA29" i="14"/>
  <c r="BA39" i="14"/>
  <c r="Q49" i="14"/>
  <c r="M29" i="14"/>
  <c r="M39" i="14"/>
  <c r="Y29" i="14"/>
  <c r="AC19" i="14"/>
  <c r="AC29" i="14"/>
  <c r="AC39" i="14"/>
  <c r="AC49" i="14"/>
  <c r="AC59" i="14"/>
  <c r="AG19" i="14"/>
  <c r="AG29" i="14"/>
  <c r="AG39" i="14"/>
  <c r="AG49" i="14"/>
  <c r="AG59" i="14"/>
  <c r="AK19" i="14"/>
  <c r="AK29" i="14"/>
  <c r="AK39" i="14"/>
  <c r="AK49" i="14"/>
  <c r="AK59" i="14"/>
  <c r="AO19" i="14"/>
  <c r="AO29" i="14"/>
  <c r="AO39" i="14"/>
  <c r="AO49" i="14"/>
  <c r="AO59" i="14"/>
  <c r="AS19" i="14"/>
  <c r="AS29" i="14"/>
  <c r="AS39" i="14"/>
  <c r="AS49" i="14"/>
  <c r="AW19" i="14"/>
  <c r="AW29" i="14"/>
  <c r="BE29" i="14"/>
  <c r="BE39" i="14"/>
  <c r="BE49" i="14"/>
  <c r="BE59" i="14"/>
  <c r="Q19" i="22"/>
  <c r="AG19" i="22"/>
  <c r="Y29" i="22"/>
  <c r="AO29" i="22"/>
  <c r="BE29" i="22"/>
  <c r="AW19" i="22"/>
  <c r="AO19" i="22"/>
  <c r="BE19" i="22"/>
  <c r="U19" i="22"/>
  <c r="AK19" i="22"/>
  <c r="BA19" i="22"/>
  <c r="U29" i="22"/>
  <c r="AK29" i="22"/>
  <c r="BA29" i="22"/>
  <c r="Y29" i="28"/>
  <c r="AO29" i="28"/>
  <c r="BE29" i="28"/>
  <c r="U39" i="28"/>
  <c r="AK39" i="28"/>
  <c r="BA39" i="28"/>
  <c r="U29" i="28"/>
  <c r="AK29" i="28"/>
  <c r="BA29" i="28"/>
  <c r="Q39" i="28"/>
  <c r="AG39" i="28"/>
  <c r="AW39" i="28"/>
  <c r="AG29" i="28"/>
  <c r="AW29" i="28"/>
  <c r="M39" i="28"/>
  <c r="AC39" i="28"/>
  <c r="AS39" i="28"/>
  <c r="Q29" i="28"/>
  <c r="AG19" i="27"/>
  <c r="Q39" i="27"/>
  <c r="AG39" i="27"/>
  <c r="U19" i="27"/>
  <c r="AK19" i="27"/>
  <c r="BA19" i="27"/>
  <c r="U39" i="27"/>
  <c r="AK39" i="27"/>
  <c r="BA39" i="27"/>
  <c r="Y49" i="27"/>
  <c r="AO49" i="27"/>
  <c r="BE49" i="27"/>
  <c r="Q19" i="27"/>
  <c r="AW19" i="27"/>
  <c r="AW39" i="27"/>
  <c r="Q49" i="27"/>
  <c r="AG49" i="27"/>
  <c r="AW49" i="27"/>
  <c r="Y19" i="27"/>
  <c r="AO19" i="27"/>
  <c r="BE19" i="27"/>
  <c r="Y39" i="27"/>
  <c r="AO39" i="27"/>
  <c r="BE39" i="27"/>
  <c r="AC49" i="27"/>
  <c r="AS49" i="27"/>
  <c r="AK19" i="20"/>
  <c r="BA19" i="20"/>
  <c r="AG19" i="20"/>
  <c r="AW19" i="20"/>
  <c r="Y19" i="20"/>
  <c r="AO19" i="20"/>
  <c r="BE19" i="20"/>
  <c r="M19" i="14"/>
  <c r="BE19" i="14"/>
  <c r="U19" i="14"/>
  <c r="Q19" i="14"/>
  <c r="M46" i="27" l="1"/>
  <c r="M47" i="27" l="1"/>
  <c r="M49" i="14" l="1"/>
  <c r="M48" i="27"/>
  <c r="M49" i="27" l="1"/>
  <c r="M50" i="27" l="1"/>
  <c r="M51" i="27" s="1"/>
  <c r="M52" i="27" l="1"/>
  <c r="M53" i="27" s="1"/>
  <c r="M59" i="14" l="1"/>
</calcChain>
</file>

<file path=xl/sharedStrings.xml><?xml version="1.0" encoding="utf-8"?>
<sst xmlns="http://schemas.openxmlformats.org/spreadsheetml/2006/main" count="1080" uniqueCount="148">
  <si>
    <t>EVALUACIÓN DE PROGRAMAS PRESUPUESTARIOS DERIVADOS DEL PLAN MUNICIPAL DE DESARROLLO 2018-2021</t>
  </si>
  <si>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</si>
  <si>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</si>
  <si>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</si>
  <si>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</si>
  <si>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</si>
  <si>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</si>
  <si>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 xml:space="preserve">DIF MUNICIPAL </t>
  </si>
  <si>
    <t>BASE DE DATOS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</si>
  <si>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</si>
  <si>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</si>
  <si>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</si>
  <si>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</si>
  <si>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</si>
  <si>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UNIDAD DE MEDIDA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</si>
  <si>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</si>
  <si>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</si>
  <si>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</si>
  <si>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</si>
  <si>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</si>
  <si>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</si>
  <si>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</si>
  <si>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</si>
  <si>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</si>
  <si>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</si>
  <si>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</si>
  <si>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</si>
  <si>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MODALIDAD INDICADOR</t>
  </si>
  <si>
    <t>BORDAMOS POR MÉRIDA.</t>
  </si>
  <si>
    <t>CAPACITAR A MUJERES EN SITUACIÓN DE VULNERABILIDAD MEDIANTE DIVERSAS TÉCNICAS DE BORDADO Y TEJIDO PARA PROMOVER EL AUTOEMPLEO Y PRESERVAR LAS TRADICIONES DE LA REGIÓN.</t>
  </si>
  <si>
    <t>MÉRIDA INCLUYENTE.</t>
  </si>
  <si>
    <t>MEJORAR LA CONDICIÓN DE VIDA DE LAS PERSONAS CON DISCAPACIDAD, MEDIANTE APOYOS Y SERVICIOS PARA FAVORECER LA INCLUSIÓN PLENA EN LAS ÁREAS SOCIALES, LABORALES, EDUCATIVAS Y CULTURALES.</t>
  </si>
  <si>
    <t>RECEPCIÓN Y ATENCIÓN A CASOS DE VIOLENCIA FAMILIAR.</t>
  </si>
  <si>
    <t>ATENDER CASOS DE VIOLENCIA FAMILIAR MEDIANTE ALTERNATIVAS DE SOLUCIÓN A LAS FAMILIAS DE MÉRIDA Y COMISARÍAS, CON EL FIN DE PROTEGER SUS DERECHOS HUMANOS Y SALVAGUARDAR SU INTEGRIDAD FÍSICA Y MORAL.</t>
  </si>
  <si>
    <t>APOYOS Y ASISTENCIA A LA SALUD.</t>
  </si>
  <si>
    <t>RECEPCIÓN Y ATENCIÓN DE ESTUDIOS SOCIOECONÓMICOS.</t>
  </si>
  <si>
    <t>VALIDAR LAS SOLICITUDES DE APOYOS QUE INGRESAN AL DIF MUNICIPAL, MEDIANTE LA CORRECTA ELABORACIÓN DE LOS ESTUDIOS SOCIOECONÓMICOS.</t>
  </si>
  <si>
    <t>MÉRIDA EN PLENITUD.</t>
  </si>
  <si>
    <t>CENTROS DE DESARROLLO INFANTIL.</t>
  </si>
  <si>
    <t>CONCEPTO</t>
  </si>
  <si>
    <t>DATOS DESAGREGADOS</t>
  </si>
  <si>
    <t>MUJERES</t>
  </si>
  <si>
    <t>HOMBRES</t>
  </si>
  <si>
    <t>TOTAL</t>
  </si>
  <si>
    <t>SEXO</t>
  </si>
  <si>
    <t>PERSONAS BENEFICIADAS EN LA CASA DE LA CULTURA.</t>
  </si>
  <si>
    <t>PERSONAS BENEFICIADAS CON BECAS DE MOVILIDAD</t>
  </si>
  <si>
    <t>PERSONAS BENEFICIADAS CON APARATOS, ADITAMENTOS Y ACCESORIOS ORTOPÉDICOS.</t>
  </si>
  <si>
    <t>0 A 11 AÑOS</t>
  </si>
  <si>
    <t>12 A 17 AÑOS</t>
  </si>
  <si>
    <t>18 A 29 AÑOS</t>
  </si>
  <si>
    <t>30 A 59 AÑOS</t>
  </si>
  <si>
    <t>60 AÑOS EN ADELANTE</t>
  </si>
  <si>
    <t>TOTAL PERSONAS ATENDIDAS</t>
  </si>
  <si>
    <t>COLONIAS</t>
  </si>
  <si>
    <t>COMISARÍAS</t>
  </si>
  <si>
    <t>DISCAPACIDAD</t>
  </si>
  <si>
    <t>PUEBLOS ORIGINARIOS</t>
  </si>
  <si>
    <t>EDAD</t>
  </si>
  <si>
    <t>PRODECENCIA</t>
  </si>
  <si>
    <t>CARACTERÍSTICAS</t>
  </si>
  <si>
    <t>PERSONAS BENEFICIADAS EN EL CENTRO RECREATIVO Y OCUPACIONAL LA CEIBA</t>
  </si>
  <si>
    <t>PERSONAS BENEFICIADAS CON EL PAGO DE BECAS</t>
  </si>
  <si>
    <t>PERSONAS BENEFICIADAS EN EL PROGRAMA CONSTRUYENDO FAMILIAS</t>
  </si>
  <si>
    <t>PERSONAS BENEFICIADAS CON LA ATENCIÓN DE REPORTES DE  CASOS  DE VIOLENCIA</t>
  </si>
  <si>
    <t>PERSONAS BENEFICIADAS CON  MEDICAMENTOS DE ESPECIALIDAD</t>
  </si>
  <si>
    <t>PERSONAS BENEFICIADAS CON  APOYOS PARA LA SALUD</t>
  </si>
  <si>
    <t>PERSONAS BENEFICIADAS EN EL ALBERGUE</t>
  </si>
  <si>
    <t>PERSONAS BENEFICIADAS CON EL SERVICO DE LA  CAJA DE DEPÓSITOS Y PAGOS DE PENSIÓN ALIMENTICIA</t>
  </si>
  <si>
    <t>NIÑAS Y NIÑOS BENEFICIADOS CON EL SERVICIO DE CENDIS</t>
  </si>
  <si>
    <t>MADRES, PADRES Y/O  TUTORAS(ES) BENEFICIADOS CON EL SERVICIO DE CENDIS</t>
  </si>
  <si>
    <t xml:space="preserve">PERSONAS BENEFICIADAS CON DESPENSAS </t>
  </si>
  <si>
    <t xml:space="preserve">PERSONAS BENEFICIADAS CON TERAPIAS  DE REHABILITACIÓN  FÍSICA </t>
  </si>
  <si>
    <t>ADMINISTRACIÓN DEL PAGO DE BECAS</t>
  </si>
  <si>
    <t>IMPARTICIÓN DE PROGRAMAS DE SALUD, PSICOLOGÍA Y PEDAGOGÍA</t>
  </si>
  <si>
    <t>IMPARTICIÓN  DE TALLERES ARTÍSTICOS  PARA  PERSONAS CON DISCAPACIDAD.</t>
  </si>
  <si>
    <t>RECEPCIÓN DE SOLICITUDES PARA OTORGAR BECAS DE MOVILIDAD A PERSONAS CON DISCAPACIDAD.</t>
  </si>
  <si>
    <t>REALIZACIÓN DE ACTIVIDADES DEPORTIVAS, RECREATIVAS, OCUPACIONALES Y DE FORMACIÓN LABORAL.</t>
  </si>
  <si>
    <t>ATENCIÓN DE REPORTES DE CASOS DE VIOLENCIA FAMILIAR.</t>
  </si>
  <si>
    <t>ADMINISTRACIÓN DEL PADRÓN DE  PERSONAS  MAYORES BENEFICIARIAS DEL APOYO DE DESPENSAS</t>
  </si>
  <si>
    <t>ADMINISTRACIÓN DE SERVICIOS ASISTENCIALES S A LAS PERSONAS  MAYORES HABITANTES DEL ALBERGUE</t>
  </si>
  <si>
    <t xml:space="preserve">PROMEDIO </t>
  </si>
  <si>
    <t>PROMEDIO</t>
  </si>
  <si>
    <t>ACUMULATIVA</t>
  </si>
  <si>
    <t xml:space="preserve">PERSONAS BENEFICIADAS CON </t>
  </si>
  <si>
    <t>RECEPCIÓN Y ANÁLISIS DE SOLICITUDES DE MEDICAMENTOS DE ESPECIALIDAD</t>
  </si>
  <si>
    <t>RECEPCIÓN Y ANÁLISIS DE SOLICITUDES DE APOYOS PARA LA SALUD.</t>
  </si>
  <si>
    <t>PROCEDENCIA</t>
  </si>
  <si>
    <t>DEPARTAMENTO DE CENDIS</t>
  </si>
  <si>
    <t>SUBDIRECCIÓN OPERATIVA</t>
  </si>
  <si>
    <t>COORDINACIÓN DE TRABAJO SOCIAL Y ESTUDIOS SOCIOECONÓMICOS.</t>
  </si>
  <si>
    <t>COORDINACIÓN JURÍDICA</t>
  </si>
  <si>
    <t>TOTAL ANUAL</t>
  </si>
  <si>
    <t>PERSONAS BENEFICIADAS EN EL CAMNE</t>
  </si>
  <si>
    <t xml:space="preserve">30 A 59 </t>
  </si>
  <si>
    <t xml:space="preserve">18 A 29 </t>
  </si>
  <si>
    <t xml:space="preserve">12 A 17 </t>
  </si>
  <si>
    <t xml:space="preserve">0 A 11 </t>
  </si>
  <si>
    <t>CENDIS</t>
  </si>
  <si>
    <t>BORDAMOS</t>
  </si>
  <si>
    <t>JURIDICO</t>
  </si>
  <si>
    <t>TRABAJO SOCIAL</t>
  </si>
  <si>
    <t xml:space="preserve">TOTAL </t>
  </si>
  <si>
    <t>TOTAL DE PERSONAS ATENDIDAS</t>
  </si>
  <si>
    <t>60 AÑOS O MÁS</t>
  </si>
  <si>
    <t>TOTALES</t>
  </si>
  <si>
    <t>EDADES DE PERSONAS ATENDIDAS</t>
  </si>
  <si>
    <t>PERSONAS ATENDIDAS CON CARACTERISTICAS</t>
  </si>
  <si>
    <t>PORCENTAJES DE PERSONAS ATENDIDAS</t>
  </si>
  <si>
    <t>001 - FOMENTAR PROGRAMAS CON DIVERSOS ESQUEMAS DE APOYO EN ESPECIE
DESTINADO A LA POBLACIÓN DE ESCASOS RECURSOS.</t>
  </si>
  <si>
    <t>003 - FORTALECER LOS SERVICIOS Y PROGRAMAS QUE BRINDAN LOS CENTROS DE
DESARROLLO INFANTIL MUNICIPALES (CENDIS).</t>
  </si>
  <si>
    <t>FORTALECER EL DESARROLLO INTEGRAL E INTEGRADO DE NIÑAS Y NIÑOS, DESDE LOS 45 DIAS DE NACIDOS HASTA LOS 3 AÑOS 11 MESES, A TRAVÉS DE LOS PROGRAMAS DE PEDAGOGÍA, PSICOLOGÍA, NUTRICIÓN Y SALUD DEL DIF MUNICIPAL..</t>
  </si>
  <si>
    <t>001 - PROMOCIONAR LA INCLUSIÓN LABORAL DE LAS PERSONAS CON DISCAPACIDAD
DEL MUNICIPIO DE MÉRIDA, MEDIANTE EL ESTABLECIMIENTO DE CONVENIOS CON LAS
UNIDADES ECONÓMICAS PRODUCTIVAS ESTABLECIDAS EN EL MUNICIPIO
002 - FORTALECER LOS PROGRAMAS INCLUYENTES PARA NIÑAS, NIÑOS Y JÓVENES
CON DISCAPACIDAD Y/O NECESIDADES ESPECIALES
003 - FORTALECER LOS ESPACIOS DESTINADOS A OFRECER SERVICIOS INTEGRALES
PARA LAS PERSONAS CON DISCAPACIDAD Y SUS FAMILIAS
004 - PROMOVER LA INCLUSIÓN DIGITAL DE LAS PERSONAS CON DISCAPACIDAD
005 - IMPLEMENTAR ACCIONES DE SENSIBILIZACIÓN Y PROGRAMAS DIRIGIDOS A LA
CIUDADANÍA EN GENERAL, UNIVERSIDADES Y EMPRESAS, PARA FORTALECER LA
INCLUSIÓN DE LAS PERSONAS CON DISCAPACIDAD</t>
  </si>
  <si>
    <t>001 - PROPORCIONAR ASESORAMIENTO JURÍDICO LEGAL Y MEDIACIÓN PARA LA
PROMOCIÓN DE LA CULTURA DE LA PAZ Y EL RESPETO DE LOS DERECHOS DE LAS Y
LOS HABITANTES DE MÉRIDA Y SUS FAMILIAS</t>
  </si>
  <si>
    <t>MÉRIDA JUSTA.</t>
  </si>
  <si>
    <t>PROPORCIONAR A LA POBLACIÓN DEL MUNICIPIO DE MÉRIDA PERTENECIENTE A GRUPOS EN SITUACIÓN DE VULNERABILIDAD LA PROTECCIÓN DE SUS DERECHOS MEDIANTE ASESORÍA JURÍDICA A PROBLEMÁTICAS DE ÍNDOLE LEGAL FAMILIAR.</t>
  </si>
  <si>
    <t>CONSTRUYENDO FAMILIAS.</t>
  </si>
  <si>
    <t>001 - DESARROLLAR PROGRAMAS PRESENCIALES Y/O VIRTUALES, PARA FORTALECER
Y ESTIMULAR LAS COMPETENCIAS, CAPACIDADES Y HABILIDADES DE LAS NIÑAS,
NIÑOS, ADOLESCENTES Y JÓVENES DEL MUNICIPIO.</t>
  </si>
  <si>
    <t>FORTALECER EL SISTEMA FAMILIAR DE LAS Y LOS CIUDADANOS DEL MUNICIPIO DE MÉRIDA Y SUS COMISARÍAS, MEDIANTE ACTIVIDADES VIVENCIALES, LÚDICAS Y PSICOEDUCATIVAS QUE PROMUEVAN LOS VALORES FAMILIARES, LA SALUD MENTAL, SOCIAL Y FÍSICA DE LAS MISMAS, ASÍ COMO ESTILOS DE CRIANZA MÁS POSITIVOS PARA EL BIENESTAR INTEGRAL DE QUIENES LAS COMPONEN.</t>
  </si>
  <si>
    <t>012 - ATENDER LOS CASOS DE VIOLENCIA FAMILIAR Y PROCURAR EL CUMPLIMIENTO
DE LOS DERECHOS DE LAS Y LOS HABITANTES DE MÉRIDA Y SUS COMISARÍAS, CON EL
FIN DE SALVAGUARDAR SU INTEGRIDAD FÍSICA Y MORAL.</t>
  </si>
  <si>
    <t>ATENDER A LA CIUDADANÍA EN SITUACIÓN DE VULNERABILIDAD DEL MUNICIPIO DE MÉRIDA, MEDIANTE APOYOS A LA SALUD.</t>
  </si>
  <si>
    <t>001 - IMPULSAR Y PROMOVER LOS ESPACIOS DE CONVIVENCIA, ACTIVACIÓN Y
CAPACITACIÓN PARA LAS PERSONAS MAYORES
003 - FORTALECER LOS PROGRAMAS PARA LA PREVENCIÓN DE LA SALUD Y EL
DESARROLLO INTEGRAL DE LAS PERSONAS MAYORES
004 - IMPLEMENTAR ACCIONES DIRIGIDAS A CONSOLIDAR A MÉRIDA COMO UNA
''CIUDAD Y COMUNIDAD AMIGABLE CON LAS PERSONAS MAYORES''</t>
  </si>
  <si>
    <t>PROMOVER LA PLENITUD DE LAS PERSONAS MAYORES A TRAVÉS DE ACCIONES QUE CONTRIBUYAN A DISMINUIR LA VULNERABILIDAD DE ESTE SECTOR DE LA POBLACIÓN.</t>
  </si>
  <si>
    <t>ALBERGUE CENTRO INTEGRAL PARA LA ATENCION DE LAS PERSONAS MAYORES.</t>
  </si>
  <si>
    <t>001 - IMPULSAR Y PROMOVER LOS ESPACIOS DE CONVIVENCIA, ACTIVACIÓN Y
CAPACITACIÓN PARA LAS PERSONAS MAYORES
002 - FORTALECER EL CENTRO DE ATENCIÓN PARA PERSONAS MAYORES EN
SITUACIÓN DE CALLE O ABANDONO, ASÍ COMO CONFORMAR REDES DE VINCULACIÓN
CON LAS OSC´S Y DEMÁS INSTANCIAS INVOLUCRADAS PARA SU ATENCIÓN INTEGRAL</t>
  </si>
  <si>
    <t>PROPORCIONAR SERVICIO ASISTENCIAL PARA LA VIDA PLENA DE LAS PERSONAS MAYORES, QUE HABITAN EN EL ALBERGUE CON ACCIONES Y ACTIVIDADES QUE DESARROLLEN  HABILIDADES Y CAPACIDADES.</t>
  </si>
  <si>
    <t>N/A</t>
  </si>
  <si>
    <t>REALIZACIÓN DE  ACTIVIDADES  RECREATIVAS  Y OCUPACIONALES PARA PERSONAS MAYORES</t>
  </si>
  <si>
    <t>PERSONAS BENEFICIADAS CON ACTIVIDADES RECREATIVAS Y OCUPACIONALES</t>
  </si>
  <si>
    <t>PERSONAS BENEFICIADAS CON EL PROGRAMA CONSTRUYENDO FAMILIAS</t>
  </si>
  <si>
    <t>PERSONAS BENEFICIADAS CON APOYOS PARA LA SALUD</t>
  </si>
  <si>
    <t>PERSONAS BENEFICIADAS CON MEDICAMENTOS DE ESPECIALIDAD</t>
  </si>
  <si>
    <t>PERSONAS BENEFICIADAS CON LA ATENCIÓN DE REPORTES DE CASOS DE VIOLENCIA</t>
  </si>
  <si>
    <t>APETURA Y SEGUIMIENTO DE CASOS DE ASESORÍA JURÍDICA</t>
  </si>
  <si>
    <t>PERSONAS BENEFICIADAS CON ASESORÍA JURÍDICA</t>
  </si>
  <si>
    <t>APERTURA Y SEGUIMIENTO DE CASOS DE MEDIACIÓN</t>
  </si>
  <si>
    <t>PERSONAS BENEFICIADAS CON EL SERVICIO DE MEDIACIÓN</t>
  </si>
  <si>
    <t>PERSONAS MAYORES</t>
  </si>
  <si>
    <t>ADMINISTRACIÓN DEL PADRÓN DE BENEFICIARIAS Y BENEFICIARIOS DEL SERVICIO DE DEPÓSITO Y PAGO DE PENSIÓN ALIMENTICIA.</t>
  </si>
  <si>
    <t>APROBACIÓN Y ENTREGA DE APARATOS, ADITAMENTOS Y ACCESORIOS ORTOPÉDICOS.</t>
  </si>
  <si>
    <t>APLICACIÓN DE SESIONES DE TERAPIA A PERSONAS CON DISCAPACIDAD Y/O NECESIDADES EDUCATIVAS ESPECÍFICAS</t>
  </si>
  <si>
    <t>PERSONAS BENEFICIADAS CON EL SERVICIO DE ASESORÍA JURÍDICA</t>
  </si>
  <si>
    <t>IMPLEMENTACIÓN DE ACTIVIDADES PARA EL FORTALECIMIENTO EL SISTEMA FAMILIAR EN EL MUNICIPIO DE MÉRIDA Y SUS COMISARÍAS</t>
  </si>
  <si>
    <t>DESPACHO DE LA DIRECTORA</t>
  </si>
  <si>
    <t>DEPARTAMENTO DE ATENCIÓN A PERSONAS CON DISCAPACIDAD</t>
  </si>
  <si>
    <t>DEPARTAMENTO DE ATENCIÓN A PERSONAS MAYORES</t>
  </si>
  <si>
    <t>OTRA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</si>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</sst>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sz val="10"/>
      <color rgb="FF000000"/>
      <name val="Calibri Light"/>
      <family val="2"/>
    </font>
    <font>
      <b/>
      <sz val="10"/>
      <color theme="1"/>
      <name val="Barlow Light"/>
    </font>
    <font>
      <sz val="10"/>
      <color indexed="8"/>
      <name val="Barlow Light"/>
    </font>
    <font>
      <b/>
      <sz val="10"/>
      <color indexed="8"/>
      <name val="Barlow Light"/>
    </font>
    <font>
      <sz val="10"/>
      <name val="Calibri Light"/>
      <family val="2"/>
      <charset val="1"/>
      <scheme val="major"/>
    </font>
    <font>
      <sz val="11"/>
      <color rgb="FFC00000"/>
      <name val="Calibri Light"/>
      <family val="2"/>
      <scheme val="major"/>
    </font>
    <font>
      <sz val="10"/>
      <name val="Barlow Light"/>
    </font>
    <font>
      <b/>
      <sz val="10"/>
      <name val="Barlow Light"/>
    </font>
    <font>
      <sz val="11"/>
      <color theme="0"/>
      <name val="Calibri"/>
      <family val="2"/>
      <scheme val="minor"/>
    </font>
    <font>
      <sz val="10"/>
      <color theme="0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rgb="FF8BA7FF"/>
        <bgColor indexed="64"/>
      </patternFill>
    </fill>
    <fill>
      <patternFill patternType="solid">
        <fgColor rgb="FF7ED4A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17ED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EEBF7"/>
        <bgColor rgb="FFE2F0D9"/>
      </patternFill>
    </fill>
    <fill>
      <patternFill patternType="solid">
        <fgColor rgb="FFFBE5D6"/>
        <bgColor rgb="FFFFF2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" fontId="12" fillId="0" borderId="18" xfId="1" applyNumberFormat="1" applyFont="1" applyFill="1" applyBorder="1" applyAlignment="1" applyProtection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9" fillId="0" borderId="26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2" fontId="19" fillId="0" borderId="18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1" fontId="12" fillId="0" borderId="20" xfId="1" applyNumberFormat="1" applyFont="1" applyFill="1" applyBorder="1" applyAlignment="1" applyProtection="1">
      <alignment horizontal="center" vertical="center" wrapText="1"/>
    </xf>
    <xf numFmtId="1" fontId="12" fillId="0" borderId="2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36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1" fontId="12" fillId="5" borderId="3" xfId="0" applyNumberFormat="1" applyFont="1" applyFill="1" applyBorder="1" applyAlignment="1">
      <alignment horizontal="center" vertical="center" wrapText="1"/>
    </xf>
    <xf numFmtId="1" fontId="14" fillId="5" borderId="3" xfId="0" applyNumberFormat="1" applyFont="1" applyFill="1" applyBorder="1" applyAlignment="1">
      <alignment horizontal="center" vertical="center" wrapText="1"/>
    </xf>
    <xf numFmtId="1" fontId="12" fillId="5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1" fontId="12" fillId="4" borderId="3" xfId="0" applyNumberFormat="1" applyFont="1" applyFill="1" applyBorder="1" applyAlignment="1">
      <alignment horizontal="center" vertical="center" wrapText="1"/>
    </xf>
    <xf numFmtId="2" fontId="19" fillId="3" borderId="35" xfId="0" applyNumberFormat="1" applyFont="1" applyFill="1" applyBorder="1" applyAlignment="1">
      <alignment horizontal="center" vertical="center" wrapText="1"/>
    </xf>
    <xf numFmtId="2" fontId="19" fillId="3" borderId="6" xfId="0" applyNumberFormat="1" applyFont="1" applyFill="1" applyBorder="1" applyAlignment="1">
      <alignment horizontal="center" vertical="center" wrapText="1"/>
    </xf>
    <xf numFmtId="2" fontId="20" fillId="3" borderId="6" xfId="0" applyNumberFormat="1" applyFont="1" applyFill="1" applyBorder="1" applyAlignment="1">
      <alignment horizontal="center" vertical="center" wrapText="1"/>
    </xf>
    <xf numFmtId="2" fontId="19" fillId="3" borderId="36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2" fillId="5" borderId="36" xfId="0" applyNumberFormat="1" applyFont="1" applyFill="1" applyBorder="1" applyAlignment="1">
      <alignment horizontal="center" vertical="center" wrapText="1"/>
    </xf>
    <xf numFmtId="1" fontId="12" fillId="4" borderId="18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1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" fontId="12" fillId="4" borderId="3" xfId="1" applyNumberFormat="1" applyFont="1" applyFill="1" applyBorder="1" applyAlignment="1" applyProtection="1">
      <alignment horizontal="center" vertical="center" wrapText="1"/>
    </xf>
    <xf numFmtId="1" fontId="14" fillId="4" borderId="18" xfId="1" applyNumberFormat="1" applyFont="1" applyFill="1" applyBorder="1" applyAlignment="1" applyProtection="1">
      <alignment horizontal="center" vertical="center" wrapText="1"/>
    </xf>
    <xf numFmtId="1" fontId="12" fillId="4" borderId="18" xfId="1" applyNumberFormat="1" applyFont="1" applyFill="1" applyBorder="1" applyAlignment="1" applyProtection="1">
      <alignment horizontal="center" vertical="center" wrapText="1"/>
    </xf>
    <xf numFmtId="1" fontId="14" fillId="4" borderId="36" xfId="1" applyNumberFormat="1" applyFont="1" applyFill="1" applyBorder="1" applyAlignment="1" applyProtection="1">
      <alignment horizontal="center" vertical="center" wrapText="1"/>
    </xf>
    <xf numFmtId="1" fontId="12" fillId="4" borderId="36" xfId="1" applyNumberFormat="1" applyFont="1" applyFill="1" applyBorder="1" applyAlignment="1" applyProtection="1">
      <alignment horizontal="center" vertical="center" wrapText="1"/>
    </xf>
    <xf numFmtId="1" fontId="12" fillId="4" borderId="3" xfId="1" applyNumberFormat="1" applyFont="1" applyFill="1" applyBorder="1" applyAlignment="1">
      <alignment horizontal="center" vertical="center" wrapText="1"/>
    </xf>
    <xf numFmtId="1" fontId="12" fillId="4" borderId="18" xfId="1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1" fontId="12" fillId="4" borderId="36" xfId="1" applyNumberFormat="1" applyFont="1" applyFill="1" applyBorder="1" applyAlignment="1">
      <alignment horizontal="center" vertical="center" wrapText="1"/>
    </xf>
    <xf numFmtId="1" fontId="12" fillId="4" borderId="10" xfId="0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4" fillId="6" borderId="18" xfId="1" applyNumberFormat="1" applyFont="1" applyFill="1" applyBorder="1" applyAlignment="1" applyProtection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1" fontId="14" fillId="6" borderId="3" xfId="1" applyNumberFormat="1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 applyProtection="1">
      <alignment horizontal="center" vertical="center" wrapText="1"/>
    </xf>
    <xf numFmtId="1" fontId="12" fillId="6" borderId="18" xfId="1" applyNumberFormat="1" applyFont="1" applyFill="1" applyBorder="1" applyAlignment="1" applyProtection="1">
      <alignment horizontal="center" vertical="center" wrapText="1"/>
    </xf>
    <xf numFmtId="1" fontId="14" fillId="6" borderId="18" xfId="1" applyNumberFormat="1" applyFont="1" applyFill="1" applyBorder="1" applyAlignment="1" applyProtection="1">
      <alignment horizontal="center" vertical="center" wrapText="1"/>
    </xf>
    <xf numFmtId="1" fontId="14" fillId="6" borderId="36" xfId="1" applyNumberFormat="1" applyFont="1" applyFill="1" applyBorder="1" applyAlignment="1" applyProtection="1">
      <alignment horizontal="center" vertical="center" wrapText="1"/>
    </xf>
    <xf numFmtId="1" fontId="12" fillId="6" borderId="36" xfId="1" applyNumberFormat="1" applyFont="1" applyFill="1" applyBorder="1" applyAlignment="1" applyProtection="1">
      <alignment horizontal="center" vertical="center" wrapText="1"/>
    </xf>
    <xf numFmtId="1" fontId="12" fillId="6" borderId="3" xfId="1" applyNumberFormat="1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1" fontId="12" fillId="6" borderId="18" xfId="1" applyNumberFormat="1" applyFont="1" applyFill="1" applyBorder="1" applyAlignment="1">
      <alignment horizontal="center" vertical="center" wrapText="1"/>
    </xf>
    <xf numFmtId="1" fontId="12" fillId="6" borderId="6" xfId="0" applyNumberFormat="1" applyFont="1" applyFill="1" applyBorder="1" applyAlignment="1">
      <alignment horizontal="center" vertical="center" wrapText="1"/>
    </xf>
    <xf numFmtId="1" fontId="12" fillId="6" borderId="36" xfId="1" applyNumberFormat="1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1" fontId="12" fillId="6" borderId="20" xfId="0" applyNumberFormat="1" applyFont="1" applyFill="1" applyBorder="1" applyAlignment="1">
      <alignment horizontal="center" vertical="center" wrapText="1"/>
    </xf>
    <xf numFmtId="1" fontId="12" fillId="4" borderId="36" xfId="0" applyNumberFormat="1" applyFont="1" applyFill="1" applyBorder="1" applyAlignment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1" fontId="12" fillId="7" borderId="3" xfId="0" applyNumberFormat="1" applyFont="1" applyFill="1" applyBorder="1" applyAlignment="1">
      <alignment horizontal="center" vertical="center" wrapText="1"/>
    </xf>
    <xf numFmtId="1" fontId="12" fillId="7" borderId="36" xfId="0" applyNumberFormat="1" applyFont="1" applyFill="1" applyBorder="1" applyAlignment="1">
      <alignment horizontal="center" vertical="center" wrapText="1"/>
    </xf>
    <xf numFmtId="1" fontId="14" fillId="6" borderId="3" xfId="0" applyNumberFormat="1" applyFont="1" applyFill="1" applyBorder="1" applyAlignment="1">
      <alignment horizontal="center" vertical="center" wrapText="1"/>
    </xf>
    <xf numFmtId="1" fontId="14" fillId="6" borderId="26" xfId="0" applyNumberFormat="1" applyFont="1" applyFill="1" applyBorder="1" applyAlignment="1">
      <alignment horizontal="center" vertical="center" wrapText="1"/>
    </xf>
    <xf numFmtId="1" fontId="14" fillId="6" borderId="18" xfId="0" applyNumberFormat="1" applyFont="1" applyFill="1" applyBorder="1" applyAlignment="1">
      <alignment horizontal="center" vertical="center" wrapText="1"/>
    </xf>
    <xf numFmtId="1" fontId="14" fillId="6" borderId="6" xfId="0" applyNumberFormat="1" applyFont="1" applyFill="1" applyBorder="1" applyAlignment="1">
      <alignment horizontal="center" vertical="center" wrapText="1"/>
    </xf>
    <xf numFmtId="1" fontId="14" fillId="6" borderId="36" xfId="0" applyNumberFormat="1" applyFont="1" applyFill="1" applyBorder="1" applyAlignment="1">
      <alignment horizontal="center" vertical="center" wrapText="1"/>
    </xf>
    <xf numFmtId="1" fontId="14" fillId="6" borderId="10" xfId="0" applyNumberFormat="1" applyFont="1" applyFill="1" applyBorder="1" applyAlignment="1">
      <alignment horizontal="center" vertical="center" wrapText="1"/>
    </xf>
    <xf numFmtId="1" fontId="12" fillId="8" borderId="3" xfId="0" applyNumberFormat="1" applyFont="1" applyFill="1" applyBorder="1" applyAlignment="1">
      <alignment horizontal="center" vertical="center" wrapText="1"/>
    </xf>
    <xf numFmtId="1" fontId="12" fillId="8" borderId="18" xfId="0" applyNumberFormat="1" applyFont="1" applyFill="1" applyBorder="1" applyAlignment="1">
      <alignment horizontal="center" vertical="center" wrapText="1"/>
    </xf>
    <xf numFmtId="1" fontId="12" fillId="8" borderId="3" xfId="1" applyNumberFormat="1" applyFont="1" applyFill="1" applyBorder="1" applyAlignment="1" applyProtection="1">
      <alignment horizontal="center" vertical="center" wrapText="1"/>
    </xf>
    <xf numFmtId="1" fontId="12" fillId="8" borderId="18" xfId="1" applyNumberFormat="1" applyFont="1" applyFill="1" applyBorder="1" applyAlignment="1" applyProtection="1">
      <alignment horizontal="center" vertical="center" wrapText="1"/>
    </xf>
    <xf numFmtId="1" fontId="12" fillId="8" borderId="36" xfId="0" applyNumberFormat="1" applyFont="1" applyFill="1" applyBorder="1" applyAlignment="1">
      <alignment horizontal="center" vertical="center" wrapText="1"/>
    </xf>
    <xf numFmtId="1" fontId="12" fillId="8" borderId="36" xfId="1" applyNumberFormat="1" applyFont="1" applyFill="1" applyBorder="1" applyAlignment="1" applyProtection="1">
      <alignment horizontal="center" vertical="center" wrapText="1"/>
    </xf>
    <xf numFmtId="1" fontId="14" fillId="8" borderId="3" xfId="0" applyNumberFormat="1" applyFont="1" applyFill="1" applyBorder="1" applyAlignment="1">
      <alignment horizontal="center" vertical="center" wrapText="1"/>
    </xf>
    <xf numFmtId="1" fontId="14" fillId="8" borderId="26" xfId="0" applyNumberFormat="1" applyFont="1" applyFill="1" applyBorder="1" applyAlignment="1">
      <alignment horizontal="center" vertical="center" wrapText="1"/>
    </xf>
    <xf numFmtId="1" fontId="14" fillId="8" borderId="18" xfId="0" applyNumberFormat="1" applyFont="1" applyFill="1" applyBorder="1" applyAlignment="1">
      <alignment horizontal="center" vertical="center" wrapText="1"/>
    </xf>
    <xf numFmtId="1" fontId="14" fillId="8" borderId="6" xfId="0" applyNumberFormat="1" applyFont="1" applyFill="1" applyBorder="1" applyAlignment="1">
      <alignment horizontal="center" vertical="center" wrapText="1"/>
    </xf>
    <xf numFmtId="1" fontId="14" fillId="8" borderId="36" xfId="0" applyNumberFormat="1" applyFont="1" applyFill="1" applyBorder="1" applyAlignment="1">
      <alignment horizontal="center" vertical="center" wrapText="1"/>
    </xf>
    <xf numFmtId="1" fontId="14" fillId="8" borderId="10" xfId="0" applyNumberFormat="1" applyFont="1" applyFill="1" applyBorder="1" applyAlignment="1">
      <alignment horizontal="center" vertical="center" wrapText="1"/>
    </xf>
    <xf numFmtId="1" fontId="12" fillId="9" borderId="3" xfId="0" applyNumberFormat="1" applyFont="1" applyFill="1" applyBorder="1" applyAlignment="1">
      <alignment horizontal="center" vertical="center" wrapText="1"/>
    </xf>
    <xf numFmtId="1" fontId="12" fillId="9" borderId="18" xfId="0" applyNumberFormat="1" applyFont="1" applyFill="1" applyBorder="1" applyAlignment="1">
      <alignment horizontal="center" vertical="center" wrapText="1"/>
    </xf>
    <xf numFmtId="1" fontId="12" fillId="9" borderId="36" xfId="0" applyNumberFormat="1" applyFont="1" applyFill="1" applyBorder="1" applyAlignment="1">
      <alignment horizontal="center" vertical="center" wrapText="1"/>
    </xf>
    <xf numFmtId="1" fontId="12" fillId="9" borderId="3" xfId="1" applyNumberFormat="1" applyFont="1" applyFill="1" applyBorder="1" applyAlignment="1" applyProtection="1">
      <alignment horizontal="center" vertical="center" wrapText="1"/>
    </xf>
    <xf numFmtId="1" fontId="12" fillId="9" borderId="18" xfId="1" applyNumberFormat="1" applyFont="1" applyFill="1" applyBorder="1" applyAlignment="1" applyProtection="1">
      <alignment horizontal="center" vertical="center" wrapText="1"/>
    </xf>
    <xf numFmtId="1" fontId="12" fillId="9" borderId="36" xfId="1" applyNumberFormat="1" applyFont="1" applyFill="1" applyBorder="1" applyAlignment="1" applyProtection="1">
      <alignment horizontal="center" vertical="center" wrapText="1"/>
    </xf>
    <xf numFmtId="1" fontId="14" fillId="9" borderId="3" xfId="0" applyNumberFormat="1" applyFont="1" applyFill="1" applyBorder="1" applyAlignment="1">
      <alignment horizontal="center" vertical="center" wrapText="1"/>
    </xf>
    <xf numFmtId="1" fontId="14" fillId="9" borderId="26" xfId="0" applyNumberFormat="1" applyFont="1" applyFill="1" applyBorder="1" applyAlignment="1">
      <alignment horizontal="center" vertical="center" wrapText="1"/>
    </xf>
    <xf numFmtId="1" fontId="14" fillId="9" borderId="18" xfId="0" applyNumberFormat="1" applyFont="1" applyFill="1" applyBorder="1" applyAlignment="1">
      <alignment horizontal="center" vertical="center" wrapText="1"/>
    </xf>
    <xf numFmtId="1" fontId="14" fillId="9" borderId="6" xfId="0" applyNumberFormat="1" applyFont="1" applyFill="1" applyBorder="1" applyAlignment="1">
      <alignment horizontal="center" vertical="center" wrapText="1"/>
    </xf>
    <xf numFmtId="1" fontId="14" fillId="9" borderId="36" xfId="0" applyNumberFormat="1" applyFont="1" applyFill="1" applyBorder="1" applyAlignment="1">
      <alignment horizontal="center" vertical="center" wrapText="1"/>
    </xf>
    <xf numFmtId="1" fontId="14" fillId="9" borderId="10" xfId="0" applyNumberFormat="1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" xfId="1" applyNumberFormat="1" applyFont="1" applyFill="1" applyBorder="1" applyAlignment="1" applyProtection="1">
      <alignment horizontal="center" vertical="center" wrapText="1"/>
    </xf>
    <xf numFmtId="0" fontId="12" fillId="4" borderId="3" xfId="1" applyNumberFormat="1" applyFont="1" applyFill="1" applyBorder="1" applyAlignment="1" applyProtection="1">
      <alignment horizontal="center" vertical="center" wrapText="1"/>
    </xf>
    <xf numFmtId="0" fontId="14" fillId="4" borderId="18" xfId="1" applyNumberFormat="1" applyFont="1" applyFill="1" applyBorder="1" applyAlignment="1" applyProtection="1">
      <alignment horizontal="center" vertical="center" wrapText="1"/>
    </xf>
    <xf numFmtId="0" fontId="12" fillId="4" borderId="18" xfId="1" applyNumberFormat="1" applyFont="1" applyFill="1" applyBorder="1" applyAlignment="1" applyProtection="1">
      <alignment horizontal="center" vertical="center" wrapText="1"/>
    </xf>
    <xf numFmtId="0" fontId="14" fillId="4" borderId="36" xfId="1" applyNumberFormat="1" applyFont="1" applyFill="1" applyBorder="1" applyAlignment="1" applyProtection="1">
      <alignment horizontal="center" vertical="center" wrapText="1"/>
    </xf>
    <xf numFmtId="0" fontId="12" fillId="4" borderId="36" xfId="1" applyNumberFormat="1" applyFont="1" applyFill="1" applyBorder="1" applyAlignment="1" applyProtection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" xfId="1" applyNumberFormat="1" applyFont="1" applyFill="1" applyBorder="1" applyAlignment="1" applyProtection="1">
      <alignment horizontal="center" vertical="center" wrapText="1"/>
    </xf>
    <xf numFmtId="0" fontId="12" fillId="6" borderId="3" xfId="1" applyNumberFormat="1" applyFont="1" applyFill="1" applyBorder="1" applyAlignment="1" applyProtection="1">
      <alignment horizontal="center" vertical="center" wrapText="1"/>
    </xf>
    <xf numFmtId="0" fontId="12" fillId="6" borderId="18" xfId="1" applyNumberFormat="1" applyFont="1" applyFill="1" applyBorder="1" applyAlignment="1" applyProtection="1">
      <alignment horizontal="center" vertical="center" wrapText="1"/>
    </xf>
    <xf numFmtId="0" fontId="14" fillId="6" borderId="36" xfId="1" applyNumberFormat="1" applyFont="1" applyFill="1" applyBorder="1" applyAlignment="1" applyProtection="1">
      <alignment horizontal="center" vertical="center" wrapText="1"/>
    </xf>
    <xf numFmtId="0" fontId="12" fillId="6" borderId="36" xfId="1" applyNumberFormat="1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1" fontId="12" fillId="7" borderId="8" xfId="0" applyNumberFormat="1" applyFont="1" applyFill="1" applyBorder="1" applyAlignment="1">
      <alignment horizontal="center" vertical="center" wrapText="1"/>
    </xf>
    <xf numFmtId="1" fontId="12" fillId="7" borderId="4" xfId="0" applyNumberFormat="1" applyFont="1" applyFill="1" applyBorder="1" applyAlignment="1">
      <alignment horizontal="center" vertical="center" wrapText="1"/>
    </xf>
    <xf numFmtId="1" fontId="12" fillId="6" borderId="36" xfId="0" applyNumberFormat="1" applyFont="1" applyFill="1" applyBorder="1" applyAlignment="1">
      <alignment horizontal="center" vertical="center" wrapText="1"/>
    </xf>
    <xf numFmtId="1" fontId="12" fillId="7" borderId="20" xfId="0" applyNumberFormat="1" applyFont="1" applyFill="1" applyBorder="1" applyAlignment="1">
      <alignment horizontal="center" vertical="center" wrapText="1"/>
    </xf>
    <xf numFmtId="1" fontId="12" fillId="7" borderId="12" xfId="0" applyNumberFormat="1" applyFont="1" applyFill="1" applyBorder="1" applyAlignment="1">
      <alignment horizontal="center" vertical="center" wrapText="1"/>
    </xf>
    <xf numFmtId="1" fontId="12" fillId="7" borderId="42" xfId="0" applyNumberFormat="1" applyFont="1" applyFill="1" applyBorder="1" applyAlignment="1">
      <alignment horizontal="center" vertical="center" wrapText="1"/>
    </xf>
    <xf numFmtId="1" fontId="21" fillId="7" borderId="18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18" fillId="7" borderId="19" xfId="0" applyFont="1" applyFill="1" applyBorder="1" applyAlignment="1">
      <alignment horizontal="center"/>
    </xf>
    <xf numFmtId="1" fontId="12" fillId="7" borderId="7" xfId="0" applyNumberFormat="1" applyFont="1" applyFill="1" applyBorder="1" applyAlignment="1">
      <alignment horizontal="center" vertical="center" wrapText="1"/>
    </xf>
    <xf numFmtId="1" fontId="12" fillId="7" borderId="21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1" fontId="14" fillId="7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>
      <alignment horizontal="center" vertical="center" wrapText="1"/>
    </xf>
    <xf numFmtId="1" fontId="14" fillId="4" borderId="6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1" fontId="14" fillId="4" borderId="18" xfId="1" applyNumberFormat="1" applyFont="1" applyFill="1" applyBorder="1" applyAlignment="1">
      <alignment horizontal="center" vertical="center" wrapText="1"/>
    </xf>
    <xf numFmtId="1" fontId="14" fillId="7" borderId="19" xfId="0" applyNumberFormat="1" applyFont="1" applyFill="1" applyBorder="1" applyAlignment="1">
      <alignment horizontal="center" vertical="center" wrapText="1"/>
    </xf>
    <xf numFmtId="1" fontId="14" fillId="4" borderId="19" xfId="1" applyNumberFormat="1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" fontId="14" fillId="7" borderId="36" xfId="0" applyNumberFormat="1" applyFont="1" applyFill="1" applyBorder="1" applyAlignment="1">
      <alignment horizontal="center" vertical="center" wrapText="1"/>
    </xf>
    <xf numFmtId="1" fontId="14" fillId="8" borderId="3" xfId="1" applyNumberFormat="1" applyFont="1" applyFill="1" applyBorder="1" applyAlignment="1" applyProtection="1">
      <alignment horizontal="center" vertical="center" wrapText="1"/>
    </xf>
    <xf numFmtId="1" fontId="14" fillId="8" borderId="18" xfId="1" applyNumberFormat="1" applyFont="1" applyFill="1" applyBorder="1" applyAlignment="1" applyProtection="1">
      <alignment horizontal="center" vertical="center" wrapText="1"/>
    </xf>
    <xf numFmtId="1" fontId="14" fillId="8" borderId="36" xfId="1" applyNumberFormat="1" applyFont="1" applyFill="1" applyBorder="1" applyAlignment="1" applyProtection="1">
      <alignment horizontal="center" vertical="center" wrapText="1"/>
    </xf>
    <xf numFmtId="2" fontId="23" fillId="0" borderId="6" xfId="0" applyNumberFormat="1" applyFont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 wrapText="1"/>
    </xf>
    <xf numFmtId="2" fontId="23" fillId="0" borderId="26" xfId="0" applyNumberFormat="1" applyFont="1" applyBorder="1" applyAlignment="1">
      <alignment horizontal="center" vertical="center" wrapText="1"/>
    </xf>
    <xf numFmtId="2" fontId="24" fillId="0" borderId="6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36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" fontId="12" fillId="6" borderId="35" xfId="0" applyNumberFormat="1" applyFont="1" applyFill="1" applyBorder="1" applyAlignment="1">
      <alignment horizontal="center" vertical="center" wrapText="1"/>
    </xf>
    <xf numFmtId="1" fontId="12" fillId="6" borderId="43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19" fillId="3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2" fontId="20" fillId="0" borderId="44" xfId="0" applyNumberFormat="1" applyFont="1" applyBorder="1" applyAlignment="1">
      <alignment horizontal="center" vertical="center" wrapText="1"/>
    </xf>
    <xf numFmtId="2" fontId="19" fillId="3" borderId="20" xfId="0" applyNumberFormat="1" applyFont="1" applyFill="1" applyBorder="1" applyAlignment="1">
      <alignment horizontal="center" vertical="center" wrapText="1"/>
    </xf>
    <xf numFmtId="2" fontId="19" fillId="3" borderId="19" xfId="0" applyNumberFormat="1" applyFont="1" applyFill="1" applyBorder="1" applyAlignment="1">
      <alignment horizontal="center" vertical="center" wrapText="1"/>
    </xf>
    <xf numFmtId="2" fontId="20" fillId="3" borderId="44" xfId="0" applyNumberFormat="1" applyFont="1" applyFill="1" applyBorder="1" applyAlignment="1">
      <alignment horizontal="center" vertical="center" wrapText="1"/>
    </xf>
    <xf numFmtId="0" fontId="0" fillId="0" borderId="20" xfId="0" applyBorder="1"/>
    <xf numFmtId="1" fontId="3" fillId="11" borderId="45" xfId="0" applyNumberFormat="1" applyFont="1" applyFill="1" applyBorder="1" applyAlignment="1">
      <alignment horizontal="center" vertical="center" wrapText="1"/>
    </xf>
    <xf numFmtId="1" fontId="3" fillId="11" borderId="46" xfId="0" applyNumberFormat="1" applyFont="1" applyFill="1" applyBorder="1" applyAlignment="1">
      <alignment horizontal="center" vertical="center" wrapText="1"/>
    </xf>
    <xf numFmtId="1" fontId="3" fillId="11" borderId="18" xfId="0" applyNumberFormat="1" applyFont="1" applyFill="1" applyBorder="1" applyAlignment="1">
      <alignment horizontal="center" vertical="center" wrapText="1"/>
    </xf>
    <xf numFmtId="1" fontId="3" fillId="11" borderId="19" xfId="0" applyNumberFormat="1" applyFont="1" applyFill="1" applyBorder="1" applyAlignment="1">
      <alignment horizontal="center" vertical="center" wrapText="1"/>
    </xf>
    <xf numFmtId="1" fontId="3" fillId="11" borderId="20" xfId="0" applyNumberFormat="1" applyFont="1" applyFill="1" applyBorder="1" applyAlignment="1">
      <alignment horizontal="center" vertical="center" wrapText="1"/>
    </xf>
    <xf numFmtId="1" fontId="0" fillId="11" borderId="18" xfId="0" applyNumberFormat="1" applyFill="1" applyBorder="1" applyAlignment="1">
      <alignment horizontal="center" vertical="center"/>
    </xf>
    <xf numFmtId="1" fontId="0" fillId="11" borderId="19" xfId="0" applyNumberFormat="1" applyFill="1" applyBorder="1" applyAlignment="1">
      <alignment horizontal="center" vertical="center"/>
    </xf>
    <xf numFmtId="1" fontId="0" fillId="11" borderId="46" xfId="0" applyNumberFormat="1" applyFill="1" applyBorder="1" applyAlignment="1">
      <alignment horizontal="center" vertical="center"/>
    </xf>
    <xf numFmtId="1" fontId="0" fillId="11" borderId="20" xfId="0" applyNumberFormat="1" applyFill="1" applyBorder="1" applyAlignment="1">
      <alignment horizontal="center" vertical="center"/>
    </xf>
    <xf numFmtId="1" fontId="0" fillId="11" borderId="45" xfId="0" applyNumberFormat="1" applyFill="1" applyBorder="1" applyAlignment="1">
      <alignment horizontal="center" vertical="center"/>
    </xf>
    <xf numFmtId="1" fontId="0" fillId="13" borderId="18" xfId="0" applyNumberFormat="1" applyFill="1" applyBorder="1" applyAlignment="1">
      <alignment horizontal="center" vertical="center"/>
    </xf>
    <xf numFmtId="1" fontId="0" fillId="14" borderId="18" xfId="0" applyNumberFormat="1" applyFill="1" applyBorder="1" applyAlignment="1">
      <alignment horizontal="center" vertical="center"/>
    </xf>
    <xf numFmtId="1" fontId="0" fillId="14" borderId="19" xfId="0" applyNumberFormat="1" applyFill="1" applyBorder="1" applyAlignment="1">
      <alignment horizontal="center" vertical="center"/>
    </xf>
    <xf numFmtId="1" fontId="0" fillId="14" borderId="20" xfId="0" applyNumberFormat="1" applyFill="1" applyBorder="1" applyAlignment="1">
      <alignment horizontal="center" vertical="center"/>
    </xf>
    <xf numFmtId="1" fontId="3" fillId="14" borderId="18" xfId="0" applyNumberFormat="1" applyFont="1" applyFill="1" applyBorder="1" applyAlignment="1">
      <alignment horizontal="center" vertical="center" wrapText="1"/>
    </xf>
    <xf numFmtId="1" fontId="3" fillId="14" borderId="19" xfId="0" applyNumberFormat="1" applyFont="1" applyFill="1" applyBorder="1" applyAlignment="1">
      <alignment horizontal="center" vertical="center" wrapText="1"/>
    </xf>
    <xf numFmtId="1" fontId="3" fillId="14" borderId="20" xfId="0" applyNumberFormat="1" applyFont="1" applyFill="1" applyBorder="1" applyAlignment="1">
      <alignment horizontal="center" vertical="center" wrapText="1"/>
    </xf>
    <xf numFmtId="1" fontId="3" fillId="12" borderId="18" xfId="0" applyNumberFormat="1" applyFont="1" applyFill="1" applyBorder="1" applyAlignment="1">
      <alignment horizontal="center" vertical="center" wrapText="1"/>
    </xf>
    <xf numFmtId="1" fontId="3" fillId="12" borderId="19" xfId="0" applyNumberFormat="1" applyFont="1" applyFill="1" applyBorder="1" applyAlignment="1">
      <alignment horizontal="center" vertical="center" wrapText="1"/>
    </xf>
    <xf numFmtId="1" fontId="3" fillId="12" borderId="20" xfId="0" applyNumberFormat="1" applyFont="1" applyFill="1" applyBorder="1" applyAlignment="1">
      <alignment horizontal="center" vertical="center" wrapText="1"/>
    </xf>
    <xf numFmtId="1" fontId="3" fillId="15" borderId="18" xfId="0" applyNumberFormat="1" applyFont="1" applyFill="1" applyBorder="1" applyAlignment="1">
      <alignment horizontal="center" vertical="center" wrapText="1"/>
    </xf>
    <xf numFmtId="1" fontId="3" fillId="15" borderId="19" xfId="0" applyNumberFormat="1" applyFont="1" applyFill="1" applyBorder="1" applyAlignment="1">
      <alignment horizontal="center" vertical="center" wrapText="1"/>
    </xf>
    <xf numFmtId="1" fontId="3" fillId="15" borderId="20" xfId="0" applyNumberFormat="1" applyFont="1" applyFill="1" applyBorder="1" applyAlignment="1">
      <alignment horizontal="center" vertical="center" wrapText="1"/>
    </xf>
    <xf numFmtId="1" fontId="3" fillId="16" borderId="18" xfId="0" applyNumberFormat="1" applyFont="1" applyFill="1" applyBorder="1" applyAlignment="1">
      <alignment horizontal="center" vertical="center" wrapText="1"/>
    </xf>
    <xf numFmtId="1" fontId="3" fillId="16" borderId="19" xfId="0" applyNumberFormat="1" applyFont="1" applyFill="1" applyBorder="1" applyAlignment="1">
      <alignment horizontal="center" vertical="center" wrapText="1"/>
    </xf>
    <xf numFmtId="1" fontId="3" fillId="16" borderId="20" xfId="0" applyNumberFormat="1" applyFont="1" applyFill="1" applyBorder="1" applyAlignment="1">
      <alignment horizontal="center" vertical="center" wrapText="1"/>
    </xf>
    <xf numFmtId="1" fontId="0" fillId="13" borderId="20" xfId="0" applyNumberForma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1" fontId="21" fillId="17" borderId="18" xfId="0" applyNumberFormat="1" applyFont="1" applyFill="1" applyBorder="1" applyAlignment="1">
      <alignment horizontal="center" vertical="center" wrapText="1"/>
    </xf>
    <xf numFmtId="1" fontId="28" fillId="18" borderId="26" xfId="0" applyNumberFormat="1" applyFont="1" applyFill="1" applyBorder="1" applyAlignment="1">
      <alignment horizontal="center" vertical="center" wrapText="1"/>
    </xf>
    <xf numFmtId="1" fontId="28" fillId="18" borderId="6" xfId="0" applyNumberFormat="1" applyFont="1" applyFill="1" applyBorder="1" applyAlignment="1">
      <alignment horizontal="center" vertical="center" wrapText="1"/>
    </xf>
    <xf numFmtId="1" fontId="28" fillId="18" borderId="10" xfId="0" applyNumberFormat="1" applyFont="1" applyFill="1" applyBorder="1" applyAlignment="1">
      <alignment horizontal="center" vertical="center" wrapText="1"/>
    </xf>
    <xf numFmtId="1" fontId="28" fillId="19" borderId="3" xfId="0" applyNumberFormat="1" applyFont="1" applyFill="1" applyBorder="1" applyAlignment="1">
      <alignment horizontal="center" vertical="center" wrapText="1"/>
    </xf>
    <xf numFmtId="1" fontId="28" fillId="19" borderId="18" xfId="0" applyNumberFormat="1" applyFont="1" applyFill="1" applyBorder="1" applyAlignment="1">
      <alignment horizontal="center" vertical="center" wrapText="1"/>
    </xf>
    <xf numFmtId="1" fontId="28" fillId="19" borderId="36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/>
    <xf numFmtId="1" fontId="12" fillId="9" borderId="20" xfId="0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 applyProtection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20" borderId="3" xfId="0" applyFont="1" applyFill="1" applyBorder="1" applyAlignment="1">
      <alignment horizontal="center" vertical="center" wrapText="1"/>
    </xf>
    <xf numFmtId="1" fontId="12" fillId="20" borderId="3" xfId="0" applyNumberFormat="1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1" fontId="12" fillId="20" borderId="6" xfId="0" applyNumberFormat="1" applyFont="1" applyFill="1" applyBorder="1" applyAlignment="1">
      <alignment horizontal="center" vertical="center" wrapText="1"/>
    </xf>
    <xf numFmtId="1" fontId="12" fillId="20" borderId="10" xfId="0" applyNumberFormat="1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3" xfId="1" applyNumberFormat="1" applyFont="1" applyFill="1" applyBorder="1" applyAlignment="1">
      <alignment horizontal="center" vertical="center" wrapText="1"/>
    </xf>
    <xf numFmtId="0" fontId="12" fillId="20" borderId="18" xfId="1" applyNumberFormat="1" applyFont="1" applyFill="1" applyBorder="1" applyAlignment="1">
      <alignment horizontal="center" vertical="center" wrapText="1"/>
    </xf>
    <xf numFmtId="0" fontId="12" fillId="20" borderId="18" xfId="0" applyFont="1" applyFill="1" applyBorder="1" applyAlignment="1">
      <alignment horizontal="center" vertical="center" wrapText="1"/>
    </xf>
    <xf numFmtId="0" fontId="12" fillId="20" borderId="36" xfId="1" applyNumberFormat="1" applyFont="1" applyFill="1" applyBorder="1" applyAlignment="1">
      <alignment horizontal="center" vertical="center" wrapText="1"/>
    </xf>
    <xf numFmtId="0" fontId="12" fillId="20" borderId="36" xfId="0" applyFont="1" applyFill="1" applyBorder="1" applyAlignment="1">
      <alignment horizontal="center" vertical="center" wrapText="1"/>
    </xf>
    <xf numFmtId="0" fontId="14" fillId="20" borderId="3" xfId="1" applyNumberFormat="1" applyFont="1" applyFill="1" applyBorder="1" applyAlignment="1" applyProtection="1">
      <alignment horizontal="center" vertical="center" wrapText="1"/>
    </xf>
    <xf numFmtId="0" fontId="12" fillId="20" borderId="3" xfId="1" applyNumberFormat="1" applyFont="1" applyFill="1" applyBorder="1" applyAlignment="1" applyProtection="1">
      <alignment horizontal="center" vertical="center" wrapText="1"/>
    </xf>
    <xf numFmtId="0" fontId="14" fillId="20" borderId="18" xfId="1" applyNumberFormat="1" applyFont="1" applyFill="1" applyBorder="1" applyAlignment="1" applyProtection="1">
      <alignment horizontal="center" vertical="center" wrapText="1"/>
    </xf>
    <xf numFmtId="0" fontId="12" fillId="20" borderId="18" xfId="1" applyNumberFormat="1" applyFont="1" applyFill="1" applyBorder="1" applyAlignment="1" applyProtection="1">
      <alignment horizontal="center" vertical="center" wrapText="1"/>
    </xf>
    <xf numFmtId="0" fontId="14" fillId="20" borderId="36" xfId="1" applyNumberFormat="1" applyFont="1" applyFill="1" applyBorder="1" applyAlignment="1" applyProtection="1">
      <alignment horizontal="center" vertical="center" wrapText="1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36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3" borderId="6" xfId="0" applyFill="1" applyBorder="1" applyAlignment="1">
      <alignment horizontal="center"/>
    </xf>
    <xf numFmtId="1" fontId="12" fillId="7" borderId="26" xfId="0" applyNumberFormat="1" applyFont="1" applyFill="1" applyBorder="1" applyAlignment="1">
      <alignment horizontal="center" vertical="center" wrapText="1"/>
    </xf>
    <xf numFmtId="1" fontId="12" fillId="7" borderId="10" xfId="0" applyNumberFormat="1" applyFont="1" applyFill="1" applyBorder="1" applyAlignment="1">
      <alignment horizontal="center" vertical="center" wrapText="1"/>
    </xf>
    <xf numFmtId="1" fontId="12" fillId="7" borderId="17" xfId="0" applyNumberFormat="1" applyFont="1" applyFill="1" applyBorder="1" applyAlignment="1">
      <alignment horizontal="center" vertical="center" wrapText="1"/>
    </xf>
    <xf numFmtId="1" fontId="14" fillId="6" borderId="20" xfId="0" applyNumberFormat="1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1" fontId="14" fillId="21" borderId="6" xfId="0" applyNumberFormat="1" applyFont="1" applyFill="1" applyBorder="1" applyAlignment="1">
      <alignment horizontal="center" vertical="center" wrapText="1"/>
    </xf>
    <xf numFmtId="1" fontId="14" fillId="21" borderId="10" xfId="0" applyNumberFormat="1" applyFont="1" applyFill="1" applyBorder="1" applyAlignment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1" fontId="12" fillId="6" borderId="24" xfId="0" applyNumberFormat="1" applyFont="1" applyFill="1" applyBorder="1" applyAlignment="1">
      <alignment horizontal="center" vertical="center" wrapText="1"/>
    </xf>
    <xf numFmtId="1" fontId="12" fillId="7" borderId="19" xfId="0" applyNumberFormat="1" applyFont="1" applyFill="1" applyBorder="1" applyAlignment="1">
      <alignment horizontal="center" vertical="center" wrapText="1"/>
    </xf>
    <xf numFmtId="1" fontId="14" fillId="9" borderId="20" xfId="0" applyNumberFormat="1" applyFont="1" applyFill="1" applyBorder="1" applyAlignment="1">
      <alignment horizontal="center" vertical="center" wrapText="1"/>
    </xf>
    <xf numFmtId="1" fontId="14" fillId="7" borderId="20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18" xfId="0" applyNumberFormat="1" applyFont="1" applyFill="1" applyBorder="1" applyAlignment="1">
      <alignment horizontal="center" vertical="center" wrapText="1"/>
    </xf>
    <xf numFmtId="1" fontId="14" fillId="5" borderId="36" xfId="0" applyNumberFormat="1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" fontId="14" fillId="6" borderId="47" xfId="0" applyNumberFormat="1" applyFont="1" applyFill="1" applyBorder="1" applyAlignment="1">
      <alignment horizontal="center" vertical="center" wrapText="1"/>
    </xf>
    <xf numFmtId="1" fontId="14" fillId="6" borderId="48" xfId="0" applyNumberFormat="1" applyFont="1" applyFill="1" applyBorder="1" applyAlignment="1">
      <alignment horizontal="center" vertical="center" wrapText="1"/>
    </xf>
    <xf numFmtId="1" fontId="14" fillId="6" borderId="49" xfId="0" applyNumberFormat="1" applyFont="1" applyFill="1" applyBorder="1" applyAlignment="1">
      <alignment horizontal="center" vertical="center" wrapText="1"/>
    </xf>
    <xf numFmtId="1" fontId="14" fillId="6" borderId="41" xfId="0" applyNumberFormat="1" applyFont="1" applyFill="1" applyBorder="1" applyAlignment="1">
      <alignment horizontal="center" vertical="center" wrapText="1"/>
    </xf>
    <xf numFmtId="1" fontId="14" fillId="6" borderId="0" xfId="0" applyNumberFormat="1" applyFont="1" applyFill="1" applyAlignment="1">
      <alignment horizontal="center" vertical="center" wrapText="1"/>
    </xf>
    <xf numFmtId="1" fontId="14" fillId="6" borderId="50" xfId="0" applyNumberFormat="1" applyFont="1" applyFill="1" applyBorder="1" applyAlignment="1">
      <alignment horizontal="center" vertical="center" wrapText="1"/>
    </xf>
    <xf numFmtId="1" fontId="14" fillId="6" borderId="35" xfId="0" applyNumberFormat="1" applyFont="1" applyFill="1" applyBorder="1" applyAlignment="1">
      <alignment horizontal="center" vertical="center" wrapText="1"/>
    </xf>
    <xf numFmtId="1" fontId="14" fillId="6" borderId="25" xfId="0" applyNumberFormat="1" applyFont="1" applyFill="1" applyBorder="1" applyAlignment="1">
      <alignment horizontal="center" vertical="center" wrapText="1"/>
    </xf>
    <xf numFmtId="1" fontId="14" fillId="6" borderId="21" xfId="0" applyNumberFormat="1" applyFont="1" applyFill="1" applyBorder="1" applyAlignment="1">
      <alignment horizontal="center" vertical="center" wrapText="1"/>
    </xf>
    <xf numFmtId="1" fontId="14" fillId="6" borderId="24" xfId="0" applyNumberFormat="1" applyFont="1" applyFill="1" applyBorder="1" applyAlignment="1">
      <alignment horizontal="center" vertical="center" wrapText="1"/>
    </xf>
    <xf numFmtId="1" fontId="14" fillId="6" borderId="34" xfId="0" applyNumberFormat="1" applyFont="1" applyFill="1" applyBorder="1" applyAlignment="1">
      <alignment horizontal="center" vertical="center" wrapText="1"/>
    </xf>
    <xf numFmtId="1" fontId="14" fillId="6" borderId="22" xfId="0" applyNumberFormat="1" applyFont="1" applyFill="1" applyBorder="1" applyAlignment="1">
      <alignment horizontal="center" vertical="center" wrapText="1"/>
    </xf>
    <xf numFmtId="1" fontId="14" fillId="6" borderId="51" xfId="0" applyNumberFormat="1" applyFont="1" applyFill="1" applyBorder="1" applyAlignment="1">
      <alignment horizontal="center" vertical="center" wrapText="1"/>
    </xf>
    <xf numFmtId="1" fontId="14" fillId="6" borderId="23" xfId="0" applyNumberFormat="1" applyFont="1" applyFill="1" applyBorder="1" applyAlignment="1">
      <alignment horizontal="center" vertical="center" wrapText="1"/>
    </xf>
    <xf numFmtId="1" fontId="14" fillId="6" borderId="5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50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1" fontId="12" fillId="6" borderId="24" xfId="0" applyNumberFormat="1" applyFont="1" applyFill="1" applyBorder="1" applyAlignment="1">
      <alignment horizontal="center" vertical="center" wrapText="1"/>
    </xf>
    <xf numFmtId="1" fontId="12" fillId="6" borderId="34" xfId="0" applyNumberFormat="1" applyFont="1" applyFill="1" applyBorder="1" applyAlignment="1">
      <alignment horizontal="center" vertical="center" wrapText="1"/>
    </xf>
    <xf numFmtId="1" fontId="12" fillId="6" borderId="22" xfId="0" applyNumberFormat="1" applyFont="1" applyFill="1" applyBorder="1" applyAlignment="1">
      <alignment horizontal="center" vertical="center" wrapText="1"/>
    </xf>
    <xf numFmtId="1" fontId="12" fillId="6" borderId="41" xfId="0" applyNumberFormat="1" applyFont="1" applyFill="1" applyBorder="1" applyAlignment="1">
      <alignment horizontal="center" vertical="center" wrapText="1"/>
    </xf>
    <xf numFmtId="1" fontId="12" fillId="6" borderId="0" xfId="0" applyNumberFormat="1" applyFont="1" applyFill="1" applyAlignment="1">
      <alignment horizontal="center" vertical="center" wrapText="1"/>
    </xf>
    <xf numFmtId="1" fontId="12" fillId="6" borderId="50" xfId="0" applyNumberFormat="1" applyFont="1" applyFill="1" applyBorder="1" applyAlignment="1">
      <alignment horizontal="center" vertical="center" wrapText="1"/>
    </xf>
    <xf numFmtId="1" fontId="12" fillId="6" borderId="51" xfId="0" applyNumberFormat="1" applyFont="1" applyFill="1" applyBorder="1" applyAlignment="1">
      <alignment horizontal="center" vertical="center" wrapText="1"/>
    </xf>
    <xf numFmtId="1" fontId="12" fillId="6" borderId="23" xfId="0" applyNumberFormat="1" applyFont="1" applyFill="1" applyBorder="1" applyAlignment="1">
      <alignment horizontal="center" vertical="center" wrapText="1"/>
    </xf>
    <xf numFmtId="1" fontId="12" fillId="6" borderId="52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36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12" fillId="3" borderId="17" xfId="0" applyNumberFormat="1" applyFont="1" applyFill="1" applyBorder="1" applyAlignment="1">
      <alignment horizontal="center" vertical="center" wrapText="1"/>
    </xf>
    <xf numFmtId="2" fontId="12" fillId="3" borderId="20" xfId="0" applyNumberFormat="1" applyFont="1" applyFill="1" applyBorder="1" applyAlignment="1">
      <alignment horizontal="center" vertical="center" wrapText="1"/>
    </xf>
    <xf numFmtId="2" fontId="12" fillId="3" borderId="19" xfId="0" applyNumberFormat="1" applyFont="1" applyFill="1" applyBorder="1" applyAlignment="1">
      <alignment horizontal="center" vertical="center" wrapText="1"/>
    </xf>
    <xf numFmtId="2" fontId="12" fillId="3" borderId="3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2" fontId="12" fillId="3" borderId="18" xfId="0" applyNumberFormat="1" applyFont="1" applyFill="1" applyBorder="1" applyAlignment="1">
      <alignment horizontal="center" vertical="center" wrapText="1"/>
    </xf>
    <xf numFmtId="2" fontId="12" fillId="3" borderId="36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4" fillId="0" borderId="28" xfId="0" applyNumberFormat="1" applyFont="1" applyBorder="1" applyAlignment="1">
      <alignment horizontal="center" vertical="center" wrapText="1"/>
    </xf>
    <xf numFmtId="2" fontId="14" fillId="0" borderId="3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1" fontId="14" fillId="4" borderId="47" xfId="0" applyNumberFormat="1" applyFont="1" applyFill="1" applyBorder="1" applyAlignment="1">
      <alignment horizontal="center" vertical="center" wrapText="1"/>
    </xf>
    <xf numFmtId="1" fontId="14" fillId="4" borderId="48" xfId="0" applyNumberFormat="1" applyFont="1" applyFill="1" applyBorder="1" applyAlignment="1">
      <alignment horizontal="center" vertical="center" wrapText="1"/>
    </xf>
    <xf numFmtId="1" fontId="14" fillId="4" borderId="49" xfId="0" applyNumberFormat="1" applyFont="1" applyFill="1" applyBorder="1" applyAlignment="1">
      <alignment horizontal="center" vertical="center" wrapText="1"/>
    </xf>
    <xf numFmtId="1" fontId="14" fillId="4" borderId="41" xfId="0" applyNumberFormat="1" applyFont="1" applyFill="1" applyBorder="1" applyAlignment="1">
      <alignment horizontal="center" vertical="center" wrapText="1"/>
    </xf>
    <xf numFmtId="1" fontId="14" fillId="4" borderId="0" xfId="0" applyNumberFormat="1" applyFont="1" applyFill="1" applyAlignment="1">
      <alignment horizontal="center" vertical="center" wrapText="1"/>
    </xf>
    <xf numFmtId="1" fontId="14" fillId="4" borderId="50" xfId="0" applyNumberFormat="1" applyFont="1" applyFill="1" applyBorder="1" applyAlignment="1">
      <alignment horizontal="center" vertical="center" wrapText="1"/>
    </xf>
    <xf numFmtId="1" fontId="14" fillId="4" borderId="35" xfId="0" applyNumberFormat="1" applyFont="1" applyFill="1" applyBorder="1" applyAlignment="1">
      <alignment horizontal="center" vertical="center" wrapText="1"/>
    </xf>
    <xf numFmtId="1" fontId="14" fillId="4" borderId="25" xfId="0" applyNumberFormat="1" applyFont="1" applyFill="1" applyBorder="1" applyAlignment="1">
      <alignment horizontal="center" vertical="center" wrapText="1"/>
    </xf>
    <xf numFmtId="1" fontId="14" fillId="4" borderId="21" xfId="0" applyNumberFormat="1" applyFont="1" applyFill="1" applyBorder="1" applyAlignment="1">
      <alignment horizontal="center" vertical="center" wrapText="1"/>
    </xf>
    <xf numFmtId="1" fontId="14" fillId="4" borderId="24" xfId="0" applyNumberFormat="1" applyFont="1" applyFill="1" applyBorder="1" applyAlignment="1">
      <alignment horizontal="center" vertical="center" wrapText="1"/>
    </xf>
    <xf numFmtId="1" fontId="14" fillId="4" borderId="34" xfId="0" applyNumberFormat="1" applyFont="1" applyFill="1" applyBorder="1" applyAlignment="1">
      <alignment horizontal="center" vertical="center" wrapText="1"/>
    </xf>
    <xf numFmtId="1" fontId="14" fillId="4" borderId="22" xfId="0" applyNumberFormat="1" applyFont="1" applyFill="1" applyBorder="1" applyAlignment="1">
      <alignment horizontal="center" vertical="center" wrapText="1"/>
    </xf>
    <xf numFmtId="1" fontId="14" fillId="4" borderId="51" xfId="0" applyNumberFormat="1" applyFont="1" applyFill="1" applyBorder="1" applyAlignment="1">
      <alignment horizontal="center" vertical="center" wrapText="1"/>
    </xf>
    <xf numFmtId="1" fontId="14" fillId="4" borderId="23" xfId="0" applyNumberFormat="1" applyFont="1" applyFill="1" applyBorder="1" applyAlignment="1">
      <alignment horizontal="center" vertical="center" wrapText="1"/>
    </xf>
    <xf numFmtId="1" fontId="14" fillId="4" borderId="52" xfId="0" applyNumberFormat="1" applyFont="1" applyFill="1" applyBorder="1" applyAlignment="1">
      <alignment horizontal="center" vertical="center" wrapText="1"/>
    </xf>
    <xf numFmtId="1" fontId="14" fillId="4" borderId="47" xfId="1" applyNumberFormat="1" applyFont="1" applyFill="1" applyBorder="1" applyAlignment="1">
      <alignment horizontal="center" vertical="center" wrapText="1"/>
    </xf>
    <xf numFmtId="1" fontId="14" fillId="4" borderId="48" xfId="1" applyNumberFormat="1" applyFont="1" applyFill="1" applyBorder="1" applyAlignment="1">
      <alignment horizontal="center" vertical="center" wrapText="1"/>
    </xf>
    <xf numFmtId="1" fontId="14" fillId="4" borderId="49" xfId="1" applyNumberFormat="1" applyFont="1" applyFill="1" applyBorder="1" applyAlignment="1">
      <alignment horizontal="center" vertical="center" wrapText="1"/>
    </xf>
    <xf numFmtId="1" fontId="14" fillId="4" borderId="41" xfId="1" applyNumberFormat="1" applyFont="1" applyFill="1" applyBorder="1" applyAlignment="1">
      <alignment horizontal="center" vertical="center" wrapText="1"/>
    </xf>
    <xf numFmtId="1" fontId="14" fillId="4" borderId="0" xfId="1" applyNumberFormat="1" applyFont="1" applyFill="1" applyBorder="1" applyAlignment="1">
      <alignment horizontal="center" vertical="center" wrapText="1"/>
    </xf>
    <xf numFmtId="1" fontId="14" fillId="4" borderId="50" xfId="1" applyNumberFormat="1" applyFont="1" applyFill="1" applyBorder="1" applyAlignment="1">
      <alignment horizontal="center" vertical="center" wrapText="1"/>
    </xf>
    <xf numFmtId="1" fontId="14" fillId="4" borderId="35" xfId="1" applyNumberFormat="1" applyFont="1" applyFill="1" applyBorder="1" applyAlignment="1">
      <alignment horizontal="center" vertical="center" wrapText="1"/>
    </xf>
    <xf numFmtId="1" fontId="14" fillId="4" borderId="25" xfId="1" applyNumberFormat="1" applyFont="1" applyFill="1" applyBorder="1" applyAlignment="1">
      <alignment horizontal="center" vertical="center" wrapText="1"/>
    </xf>
    <xf numFmtId="1" fontId="14" fillId="4" borderId="21" xfId="1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4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50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25" fillId="10" borderId="0" xfId="0" applyFont="1" applyFill="1" applyAlignment="1">
      <alignment horizontal="center"/>
    </xf>
    <xf numFmtId="0" fontId="25" fillId="10" borderId="18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2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D1E8"/>
      <color rgb="FF8BA7FF"/>
      <color rgb="FFB17ED8"/>
      <color rgb="FF7ED4A9"/>
      <color rgb="FFFFE38B"/>
      <color rgb="FF01FE73"/>
      <color rgb="FF01FF74"/>
      <color rgb="FF00FE7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21.xml.rels><?xml version="1.0" encoding="UTF-8" standalone="yes"?>
<Relationships xmlns="http://schemas.openxmlformats.org/package/2006/relationships"><Relationship Id="rId2" Type="http://schemas.microsoft.com/office/2011/relationships/chartColorStyle" Target="colors121.xml"/><Relationship Id="rId1" Type="http://schemas.microsoft.com/office/2011/relationships/chartStyle" Target="style121.xml"/></Relationships>
</file>

<file path=xl/charts/_rels/chart122.xml.rels><?xml version="1.0" encoding="UTF-8" standalone="yes"?>
<Relationships xmlns="http://schemas.openxmlformats.org/package/2006/relationships"><Relationship Id="rId2" Type="http://schemas.microsoft.com/office/2011/relationships/chartColorStyle" Target="colors122.xml"/><Relationship Id="rId1" Type="http://schemas.microsoft.com/office/2011/relationships/chartStyle" Target="style122.xml"/></Relationships>
</file>

<file path=xl/charts/_rels/chart123.xml.rels><?xml version="1.0" encoding="UTF-8" standalone="yes"?>
<Relationships xmlns="http://schemas.openxmlformats.org/package/2006/relationships"><Relationship Id="rId2" Type="http://schemas.microsoft.com/office/2011/relationships/chartColorStyle" Target="colors123.xml"/><Relationship Id="rId1" Type="http://schemas.microsoft.com/office/2011/relationships/chartStyle" Target="style123.xml"/></Relationships>
</file>

<file path=xl/charts/_rels/chart124.xml.rels><?xml version="1.0" encoding="UTF-8" standalone="yes"?>
<Relationships xmlns="http://schemas.openxmlformats.org/package/2006/relationships"><Relationship Id="rId2" Type="http://schemas.microsoft.com/office/2011/relationships/chartColorStyle" Target="colors124.xml"/><Relationship Id="rId1" Type="http://schemas.microsoft.com/office/2011/relationships/chartStyle" Target="style124.xml"/></Relationships>
</file>

<file path=xl/charts/_rels/chart125.xml.rels><?xml version="1.0" encoding="UTF-8" standalone="yes"?>
<Relationships xmlns="http://schemas.openxmlformats.org/package/2006/relationships"><Relationship Id="rId2" Type="http://schemas.microsoft.com/office/2011/relationships/chartColorStyle" Target="colors125.xml"/><Relationship Id="rId1" Type="http://schemas.microsoft.com/office/2011/relationships/chartStyle" Target="style125.xml"/></Relationships>
</file>

<file path=xl/charts/_rels/chart126.xml.rels><?xml version="1.0" encoding="UTF-8" standalone="yes"?>
<Relationships xmlns="http://schemas.openxmlformats.org/package/2006/relationships"><Relationship Id="rId2" Type="http://schemas.microsoft.com/office/2011/relationships/chartColorStyle" Target="colors126.xml"/><Relationship Id="rId1" Type="http://schemas.microsoft.com/office/2011/relationships/chartStyle" Target="style126.xml"/></Relationships>
</file>

<file path=xl/charts/_rels/chart127.xml.rels><?xml version="1.0" encoding="UTF-8" standalone="yes"?>
<Relationships xmlns="http://schemas.openxmlformats.org/package/2006/relationships"><Relationship Id="rId2" Type="http://schemas.microsoft.com/office/2011/relationships/chartColorStyle" Target="colors127.xml"/><Relationship Id="rId1" Type="http://schemas.microsoft.com/office/2011/relationships/chartStyle" Target="style127.xml"/></Relationships>
</file>

<file path=xl/charts/_rels/chart128.xml.rels><?xml version="1.0" encoding="UTF-8" standalone="yes"?>
<Relationships xmlns="http://schemas.openxmlformats.org/package/2006/relationships"><Relationship Id="rId2" Type="http://schemas.microsoft.com/office/2011/relationships/chartColorStyle" Target="colors128.xml"/><Relationship Id="rId1" Type="http://schemas.microsoft.com/office/2011/relationships/chartStyle" Target="style128.xml"/></Relationships>
</file>

<file path=xl/charts/_rels/chart129.xml.rels><?xml version="1.0" encoding="UTF-8" standalone="yes"?>
<Relationships xmlns="http://schemas.openxmlformats.org/package/2006/relationships"><Relationship Id="rId2" Type="http://schemas.microsoft.com/office/2011/relationships/chartColorStyle" Target="colors129.xml"/><Relationship Id="rId1" Type="http://schemas.microsoft.com/office/2011/relationships/chartStyle" Target="style12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0.xml.rels><?xml version="1.0" encoding="UTF-8" standalone="yes"?>
<Relationships xmlns="http://schemas.openxmlformats.org/package/2006/relationships"><Relationship Id="rId2" Type="http://schemas.microsoft.com/office/2011/relationships/chartColorStyle" Target="colors130.xml"/><Relationship Id="rId1" Type="http://schemas.microsoft.com/office/2011/relationships/chartStyle" Target="style130.xml"/></Relationships>
</file>

<file path=xl/charts/_rels/chart131.xml.rels><?xml version="1.0" encoding="UTF-8" standalone="yes"?>
<Relationships xmlns="http://schemas.openxmlformats.org/package/2006/relationships"><Relationship Id="rId2" Type="http://schemas.microsoft.com/office/2011/relationships/chartColorStyle" Target="colors131.xml"/><Relationship Id="rId1" Type="http://schemas.microsoft.com/office/2011/relationships/chartStyle" Target="style131.xml"/></Relationships>
</file>

<file path=xl/charts/_rels/chart132.xml.rels><?xml version="1.0" encoding="UTF-8" standalone="yes"?>
<Relationships xmlns="http://schemas.openxmlformats.org/package/2006/relationships"><Relationship Id="rId2" Type="http://schemas.microsoft.com/office/2011/relationships/chartColorStyle" Target="colors132.xml"/><Relationship Id="rId1" Type="http://schemas.microsoft.com/office/2011/relationships/chartStyle" Target="style132.xml"/></Relationships>
</file>

<file path=xl/charts/_rels/chart133.xml.rels><?xml version="1.0" encoding="UTF-8" standalone="yes"?>
<Relationships xmlns="http://schemas.openxmlformats.org/package/2006/relationships"><Relationship Id="rId2" Type="http://schemas.microsoft.com/office/2011/relationships/chartColorStyle" Target="colors133.xml"/><Relationship Id="rId1" Type="http://schemas.microsoft.com/office/2011/relationships/chartStyle" Target="style133.xml"/></Relationships>
</file>

<file path=xl/charts/_rels/chart134.xml.rels><?xml version="1.0" encoding="UTF-8" standalone="yes"?>
<Relationships xmlns="http://schemas.openxmlformats.org/package/2006/relationships"><Relationship Id="rId2" Type="http://schemas.microsoft.com/office/2011/relationships/chartColorStyle" Target="colors134.xml"/><Relationship Id="rId1" Type="http://schemas.microsoft.com/office/2011/relationships/chartStyle" Target="style134.xml"/></Relationships>
</file>

<file path=xl/charts/_rels/chart135.xml.rels><?xml version="1.0" encoding="UTF-8" standalone="yes"?>
<Relationships xmlns="http://schemas.openxmlformats.org/package/2006/relationships"><Relationship Id="rId2" Type="http://schemas.microsoft.com/office/2011/relationships/chartColorStyle" Target="colors135.xml"/><Relationship Id="rId1" Type="http://schemas.microsoft.com/office/2011/relationships/chartStyle" Target="style135.xml"/></Relationships>
</file>

<file path=xl/charts/_rels/chart136.xml.rels><?xml version="1.0" encoding="UTF-8" standalone="yes"?>
<Relationships xmlns="http://schemas.openxmlformats.org/package/2006/relationships"><Relationship Id="rId2" Type="http://schemas.microsoft.com/office/2011/relationships/chartColorStyle" Target="colors136.xml"/><Relationship Id="rId1" Type="http://schemas.microsoft.com/office/2011/relationships/chartStyle" Target="style136.xml"/></Relationships>
</file>

<file path=xl/charts/_rels/chart137.xml.rels><?xml version="1.0" encoding="UTF-8" standalone="yes"?>
<Relationships xmlns="http://schemas.openxmlformats.org/package/2006/relationships"><Relationship Id="rId2" Type="http://schemas.microsoft.com/office/2011/relationships/chartColorStyle" Target="colors137.xml"/><Relationship Id="rId1" Type="http://schemas.microsoft.com/office/2011/relationships/chartStyle" Target="style137.xml"/></Relationships>
</file>

<file path=xl/charts/_rels/chart138.xml.rels><?xml version="1.0" encoding="UTF-8" standalone="yes"?>
<Relationships xmlns="http://schemas.openxmlformats.org/package/2006/relationships"><Relationship Id="rId2" Type="http://schemas.microsoft.com/office/2011/relationships/chartColorStyle" Target="colors138.xml"/><Relationship Id="rId1" Type="http://schemas.microsoft.com/office/2011/relationships/chartStyle" Target="style138.xml"/></Relationships>
</file>

<file path=xl/charts/_rels/chart139.xml.rels><?xml version="1.0" encoding="UTF-8" standalone="yes"?>
<Relationships xmlns="http://schemas.openxmlformats.org/package/2006/relationships"><Relationship Id="rId2" Type="http://schemas.microsoft.com/office/2011/relationships/chartColorStyle" Target="colors139.xml"/><Relationship Id="rId1" Type="http://schemas.microsoft.com/office/2011/relationships/chartStyle" Target="style13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0.xml.rels><?xml version="1.0" encoding="UTF-8" standalone="yes"?>
<Relationships xmlns="http://schemas.openxmlformats.org/package/2006/relationships"><Relationship Id="rId2" Type="http://schemas.microsoft.com/office/2011/relationships/chartColorStyle" Target="colors140.xml"/><Relationship Id="rId1" Type="http://schemas.microsoft.com/office/2011/relationships/chartStyle" Target="style140.xml"/></Relationships>
</file>

<file path=xl/charts/_rels/chart141.xml.rels><?xml version="1.0" encoding="UTF-8" standalone="yes"?>
<Relationships xmlns="http://schemas.openxmlformats.org/package/2006/relationships"><Relationship Id="rId2" Type="http://schemas.microsoft.com/office/2011/relationships/chartColorStyle" Target="colors141.xml"/><Relationship Id="rId1" Type="http://schemas.microsoft.com/office/2011/relationships/chartStyle" Target="style141.xml"/></Relationships>
</file>

<file path=xl/charts/_rels/chart142.xml.rels><?xml version="1.0" encoding="UTF-8" standalone="yes"?>
<Relationships xmlns="http://schemas.openxmlformats.org/package/2006/relationships"><Relationship Id="rId2" Type="http://schemas.microsoft.com/office/2011/relationships/chartColorStyle" Target="colors142.xml"/><Relationship Id="rId1" Type="http://schemas.microsoft.com/office/2011/relationships/chartStyle" Target="style142.xml"/></Relationships>
</file>

<file path=xl/charts/_rels/chart143.xml.rels><?xml version="1.0" encoding="UTF-8" standalone="yes"?>
<Relationships xmlns="http://schemas.openxmlformats.org/package/2006/relationships"><Relationship Id="rId2" Type="http://schemas.microsoft.com/office/2011/relationships/chartColorStyle" Target="colors143.xml"/><Relationship Id="rId1" Type="http://schemas.microsoft.com/office/2011/relationships/chartStyle" Target="style143.xml"/></Relationships>
</file>

<file path=xl/charts/_rels/chart144.xml.rels><?xml version="1.0" encoding="UTF-8" standalone="yes"?>
<Relationships xmlns="http://schemas.openxmlformats.org/package/2006/relationships"><Relationship Id="rId2" Type="http://schemas.microsoft.com/office/2011/relationships/chartColorStyle" Target="colors144.xml"/><Relationship Id="rId1" Type="http://schemas.microsoft.com/office/2011/relationships/chartStyle" Target="style144.xml"/></Relationships>
</file>

<file path=xl/charts/_rels/chart145.xml.rels><?xml version="1.0" encoding="UTF-8" standalone="yes"?>
<Relationships xmlns="http://schemas.openxmlformats.org/package/2006/relationships"><Relationship Id="rId2" Type="http://schemas.microsoft.com/office/2011/relationships/chartColorStyle" Target="colors145.xml"/><Relationship Id="rId1" Type="http://schemas.microsoft.com/office/2011/relationships/chartStyle" Target="style145.xml"/></Relationships>
</file>

<file path=xl/charts/_rels/chart146.xml.rels><?xml version="1.0" encoding="UTF-8" standalone="yes"?>
<Relationships xmlns="http://schemas.openxmlformats.org/package/2006/relationships"><Relationship Id="rId2" Type="http://schemas.microsoft.com/office/2011/relationships/chartColorStyle" Target="colors146.xml"/><Relationship Id="rId1" Type="http://schemas.microsoft.com/office/2011/relationships/chartStyle" Target="style146.xml"/></Relationships>
</file>

<file path=xl/charts/_rels/chart147.xml.rels><?xml version="1.0" encoding="UTF-8" standalone="yes"?>
<Relationships xmlns="http://schemas.openxmlformats.org/package/2006/relationships"><Relationship Id="rId2" Type="http://schemas.microsoft.com/office/2011/relationships/chartColorStyle" Target="colors147.xml"/><Relationship Id="rId1" Type="http://schemas.microsoft.com/office/2011/relationships/chartStyle" Target="style147.xml"/></Relationships>
</file>

<file path=xl/charts/_rels/chart148.xml.rels><?xml version="1.0" encoding="UTF-8" standalone="yes"?>
<Relationships xmlns="http://schemas.openxmlformats.org/package/2006/relationships"><Relationship Id="rId2" Type="http://schemas.microsoft.com/office/2011/relationships/chartColorStyle" Target="colors148.xml"/><Relationship Id="rId1" Type="http://schemas.microsoft.com/office/2011/relationships/chartStyle" Target="style148.xml"/></Relationships>
</file>

<file path=xl/charts/_rels/chart149.xml.rels><?xml version="1.0" encoding="UTF-8" standalone="yes"?>
<Relationships xmlns="http://schemas.openxmlformats.org/package/2006/relationships"><Relationship Id="rId2" Type="http://schemas.microsoft.com/office/2011/relationships/chartColorStyle" Target="colors149.xml"/><Relationship Id="rId1" Type="http://schemas.microsoft.com/office/2011/relationships/chartStyle" Target="style14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0.xml.rels><?xml version="1.0" encoding="UTF-8" standalone="yes"?>
<Relationships xmlns="http://schemas.openxmlformats.org/package/2006/relationships"><Relationship Id="rId2" Type="http://schemas.microsoft.com/office/2011/relationships/chartColorStyle" Target="colors150.xml"/><Relationship Id="rId1" Type="http://schemas.microsoft.com/office/2011/relationships/chartStyle" Target="style150.xml"/></Relationships>
</file>

<file path=xl/charts/_rels/chart151.xml.rels><?xml version="1.0" encoding="UTF-8" standalone="yes"?>
<Relationships xmlns="http://schemas.openxmlformats.org/package/2006/relationships"><Relationship Id="rId2" Type="http://schemas.microsoft.com/office/2011/relationships/chartColorStyle" Target="colors151.xml"/><Relationship Id="rId1" Type="http://schemas.microsoft.com/office/2011/relationships/chartStyle" Target="style151.xml"/></Relationships>
</file>

<file path=xl/charts/_rels/chart152.xml.rels><?xml version="1.0" encoding="UTF-8" standalone="yes"?>
<Relationships xmlns="http://schemas.openxmlformats.org/package/2006/relationships"><Relationship Id="rId2" Type="http://schemas.microsoft.com/office/2011/relationships/chartColorStyle" Target="colors152.xml"/><Relationship Id="rId1" Type="http://schemas.microsoft.com/office/2011/relationships/chartStyle" Target="style152.xml"/></Relationships>
</file>

<file path=xl/charts/_rels/chart153.xml.rels><?xml version="1.0" encoding="UTF-8" standalone="yes"?>
<Relationships xmlns="http://schemas.openxmlformats.org/package/2006/relationships"><Relationship Id="rId2" Type="http://schemas.microsoft.com/office/2011/relationships/chartColorStyle" Target="colors153.xml"/><Relationship Id="rId1" Type="http://schemas.microsoft.com/office/2011/relationships/chartStyle" Target="style153.xml"/></Relationships>
</file>

<file path=xl/charts/_rels/chart154.xml.rels><?xml version="1.0" encoding="UTF-8" standalone="yes"?>
<Relationships xmlns="http://schemas.openxmlformats.org/package/2006/relationships"><Relationship Id="rId2" Type="http://schemas.microsoft.com/office/2011/relationships/chartColorStyle" Target="colors154.xml"/><Relationship Id="rId1" Type="http://schemas.microsoft.com/office/2011/relationships/chartStyle" Target="style154.xml"/></Relationships>
</file>

<file path=xl/charts/_rels/chart155.xml.rels><?xml version="1.0" encoding="UTF-8" standalone="yes"?>
<Relationships xmlns="http://schemas.openxmlformats.org/package/2006/relationships"><Relationship Id="rId2" Type="http://schemas.microsoft.com/office/2011/relationships/chartColorStyle" Target="colors155.xml"/><Relationship Id="rId1" Type="http://schemas.microsoft.com/office/2011/relationships/chartStyle" Target="style155.xml"/></Relationships>
</file>

<file path=xl/charts/_rels/chart156.xml.rels><?xml version="1.0" encoding="UTF-8" standalone="yes"?>
<Relationships xmlns="http://schemas.openxmlformats.org/package/2006/relationships"><Relationship Id="rId2" Type="http://schemas.microsoft.com/office/2011/relationships/chartColorStyle" Target="colors156.xml"/><Relationship Id="rId1" Type="http://schemas.microsoft.com/office/2011/relationships/chartStyle" Target="style156.xml"/></Relationships>
</file>

<file path=xl/charts/_rels/chart157.xml.rels><?xml version="1.0" encoding="UTF-8" standalone="yes"?>
<Relationships xmlns="http://schemas.openxmlformats.org/package/2006/relationships"><Relationship Id="rId2" Type="http://schemas.microsoft.com/office/2011/relationships/chartColorStyle" Target="colors157.xml"/><Relationship Id="rId1" Type="http://schemas.microsoft.com/office/2011/relationships/chartStyle" Target="style157.xml"/></Relationships>
</file>

<file path=xl/charts/_rels/chart158.xml.rels><?xml version="1.0" encoding="UTF-8" standalone="yes"?>
<Relationships xmlns="http://schemas.openxmlformats.org/package/2006/relationships"><Relationship Id="rId2" Type="http://schemas.microsoft.com/office/2011/relationships/chartColorStyle" Target="colors158.xml"/><Relationship Id="rId1" Type="http://schemas.microsoft.com/office/2011/relationships/chartStyle" Target="style158.xml"/></Relationships>
</file>

<file path=xl/charts/_rels/chart159.xml.rels><?xml version="1.0" encoding="UTF-8" standalone="yes"?>
<Relationships xmlns="http://schemas.openxmlformats.org/package/2006/relationships"><Relationship Id="rId2" Type="http://schemas.microsoft.com/office/2011/relationships/chartColorStyle" Target="colors159.xml"/><Relationship Id="rId1" Type="http://schemas.microsoft.com/office/2011/relationships/chartStyle" Target="style15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0.xml.rels><?xml version="1.0" encoding="UTF-8" standalone="yes"?>
<Relationships xmlns="http://schemas.openxmlformats.org/package/2006/relationships"><Relationship Id="rId2" Type="http://schemas.microsoft.com/office/2011/relationships/chartColorStyle" Target="colors160.xml"/><Relationship Id="rId1" Type="http://schemas.microsoft.com/office/2011/relationships/chartStyle" Target="style160.xml"/></Relationships>
</file>

<file path=xl/charts/_rels/chart161.xml.rels><?xml version="1.0" encoding="UTF-8" standalone="yes"?>
<Relationships xmlns="http://schemas.openxmlformats.org/package/2006/relationships"><Relationship Id="rId2" Type="http://schemas.microsoft.com/office/2011/relationships/chartColorStyle" Target="colors161.xml"/><Relationship Id="rId1" Type="http://schemas.microsoft.com/office/2011/relationships/chartStyle" Target="style161.xml"/></Relationships>
</file>

<file path=xl/charts/_rels/chart162.xml.rels><?xml version="1.0" encoding="UTF-8" standalone="yes"?>
<Relationships xmlns="http://schemas.openxmlformats.org/package/2006/relationships"><Relationship Id="rId2" Type="http://schemas.microsoft.com/office/2011/relationships/chartColorStyle" Target="colors162.xml"/><Relationship Id="rId1" Type="http://schemas.microsoft.com/office/2011/relationships/chartStyle" Target="style162.xml"/></Relationships>
</file>

<file path=xl/charts/_rels/chart163.xml.rels><?xml version="1.0" encoding="UTF-8" standalone="yes"?>
<Relationships xmlns="http://schemas.openxmlformats.org/package/2006/relationships"><Relationship Id="rId2" Type="http://schemas.microsoft.com/office/2011/relationships/chartColorStyle" Target="colors163.xml"/><Relationship Id="rId1" Type="http://schemas.microsoft.com/office/2011/relationships/chartStyle" Target="style163.xml"/></Relationships>
</file>

<file path=xl/charts/_rels/chart164.xml.rels><?xml version="1.0" encoding="UTF-8" standalone="yes"?>
<Relationships xmlns="http://schemas.openxmlformats.org/package/2006/relationships"><Relationship Id="rId2" Type="http://schemas.microsoft.com/office/2011/relationships/chartColorStyle" Target="colors164.xml"/><Relationship Id="rId1" Type="http://schemas.microsoft.com/office/2011/relationships/chartStyle" Target="style164.xml"/></Relationships>
</file>

<file path=xl/charts/_rels/chart165.xml.rels><?xml version="1.0" encoding="UTF-8" standalone="yes"?>
<Relationships xmlns="http://schemas.openxmlformats.org/package/2006/relationships"><Relationship Id="rId2" Type="http://schemas.microsoft.com/office/2011/relationships/chartColorStyle" Target="colors165.xml"/><Relationship Id="rId1" Type="http://schemas.microsoft.com/office/2011/relationships/chartStyle" Target="style165.xml"/></Relationships>
</file>

<file path=xl/charts/_rels/chart166.xml.rels><?xml version="1.0" encoding="UTF-8" standalone="yes"?>
<Relationships xmlns="http://schemas.openxmlformats.org/package/2006/relationships"><Relationship Id="rId2" Type="http://schemas.microsoft.com/office/2011/relationships/chartColorStyle" Target="colors166.xml"/><Relationship Id="rId1" Type="http://schemas.microsoft.com/office/2011/relationships/chartStyle" Target="style166.xml"/></Relationships>
</file>

<file path=xl/charts/_rels/chart167.xml.rels><?xml version="1.0" encoding="UTF-8" standalone="yes"?>
<Relationships xmlns="http://schemas.openxmlformats.org/package/2006/relationships"><Relationship Id="rId2" Type="http://schemas.microsoft.com/office/2011/relationships/chartColorStyle" Target="colors167.xml"/><Relationship Id="rId1" Type="http://schemas.microsoft.com/office/2011/relationships/chartStyle" Target="style167.xml"/></Relationships>
</file>

<file path=xl/charts/_rels/chart168.xml.rels><?xml version="1.0" encoding="UTF-8" standalone="yes"?>
<Relationships xmlns="http://schemas.openxmlformats.org/package/2006/relationships"><Relationship Id="rId2" Type="http://schemas.microsoft.com/office/2011/relationships/chartColorStyle" Target="colors168.xml"/><Relationship Id="rId1" Type="http://schemas.microsoft.com/office/2011/relationships/chartStyle" Target="style168.xml"/></Relationships>
</file>

<file path=xl/charts/_rels/chart169.xml.rels><?xml version="1.0" encoding="UTF-8" standalone="yes"?>
<Relationships xmlns="http://schemas.openxmlformats.org/package/2006/relationships"><Relationship Id="rId2" Type="http://schemas.microsoft.com/office/2011/relationships/chartColorStyle" Target="colors169.xml"/><Relationship Id="rId1" Type="http://schemas.microsoft.com/office/2011/relationships/chartStyle" Target="style169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0.xml.rels><?xml version="1.0" encoding="UTF-8" standalone="yes"?>
<Relationships xmlns="http://schemas.openxmlformats.org/package/2006/relationships"><Relationship Id="rId2" Type="http://schemas.microsoft.com/office/2011/relationships/chartColorStyle" Target="colors170.xml"/><Relationship Id="rId1" Type="http://schemas.microsoft.com/office/2011/relationships/chartStyle" Target="style170.xml"/></Relationships>
</file>

<file path=xl/charts/_rels/chart171.xml.rels><?xml version="1.0" encoding="UTF-8" standalone="yes"?>
<Relationships xmlns="http://schemas.openxmlformats.org/package/2006/relationships"><Relationship Id="rId2" Type="http://schemas.microsoft.com/office/2011/relationships/chartColorStyle" Target="colors171.xml"/><Relationship Id="rId1" Type="http://schemas.microsoft.com/office/2011/relationships/chartStyle" Target="style17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7D-444F-A8A8-E33E849B2F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7D-444F-A8A8-E33E849B2F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7D-444F-A8A8-E33E849B2F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BORDAMOS!$BF$19:$BH$19</c:f>
              <c:numCache>
                <c:formatCode>0</c:formatCode>
                <c:ptCount val="3"/>
                <c:pt idx="0">
                  <c:v>60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7D-444F-A8A8-E33E849B2F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F4-47DD-9FE0-FFBB1CAC79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F4-47DD-9FE0-FFBB1CAC79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CENDIS!$BF$22:$BG$22</c:f>
              <c:numCache>
                <c:formatCode>0</c:formatCode>
                <c:ptCount val="2"/>
                <c:pt idx="0">
                  <c:v>0.33333333333333331</c:v>
                </c:pt>
                <c:pt idx="1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F4-47DD-9FE0-FFBB1CAC79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F9-4ECB-96F0-06BF24C15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F9-4ECB-96F0-06BF24C150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SOC'!$C$57:$C$58</c:f>
              <c:numCache>
                <c:formatCode>General</c:formatCode>
                <c:ptCount val="2"/>
                <c:pt idx="0" formatCode="0">
                  <c:v>98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F9-4ECB-96F0-06BF24C150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FD-4155-9709-84244DA75F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FD-4155-9709-84244DA75F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SOCIAL'!$BF$22:$BG$22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FD-4155-9709-84244DA75F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C4-4BEE-B66E-1363F344F3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4-4BEE-B66E-1363F344F3BB}"/>
              </c:ext>
            </c:extLst>
          </c:dPt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SOCIAL'!$BF$23:$BG$23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C4-4BEE-B66E-1363F344F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10-4394-9BD9-D4B9B9C72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10-4394-9BD9-D4B9B9C72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10-4394-9BD9-D4B9B9C724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SOCIAL'!$BF$29:$BH$29</c:f>
              <c:numCache>
                <c:formatCode>0</c:formatCode>
                <c:ptCount val="3"/>
                <c:pt idx="0">
                  <c:v>14</c:v>
                </c:pt>
                <c:pt idx="1">
                  <c:v>17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10-4394-9BD9-D4B9B9C724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0-4919-AABD-E9769B6AEBAA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0-4919-AABD-E9769B6AE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9870136"/>
        <c:axId val="369870528"/>
      </c:barChart>
      <c:catAx>
        <c:axId val="36987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9870528"/>
        <c:crosses val="autoZero"/>
        <c:auto val="1"/>
        <c:lblAlgn val="ctr"/>
        <c:lblOffset val="100"/>
        <c:noMultiLvlLbl val="0"/>
      </c:catAx>
      <c:valAx>
        <c:axId val="36987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987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AB-4F35-AD8C-62D4713FC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AB-4F35-AD8C-62D4713FC9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AB-4F35-AD8C-62D4713FC9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AB-4F35-AD8C-62D4713FC9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AB-4F35-AD8C-62D4713FC9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SOCIAL'!$BF$24:$BF$28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AB-4F35-AD8C-62D4713FC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14-477C-A4F6-8DF3B5D9A2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14-477C-A4F6-8DF3B5D9A2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14-477C-A4F6-8DF3B5D9A2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14-477C-A4F6-8DF3B5D9A2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14-477C-A4F6-8DF3B5D9A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SOCIAL'!$I$24:$I$29</c:f>
              <c:strCache>
                <c:ptCount val="6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  <c:pt idx="5">
                  <c:v>TOTAL PERSONAS ATENDIDAS</c:v>
                </c:pt>
              </c:strCache>
            </c:strRef>
          </c:cat>
          <c:val>
            <c:numRef>
              <c:f>'TRABAJO SOCIAL'!$BG$24:$BG$28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14-477C-A4F6-8DF3B5D9A2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SOCIAL'!$BF$30:$BG$30</c:f>
              <c:numCache>
                <c:formatCode>General</c:formatCode>
                <c:ptCount val="2"/>
                <c:pt idx="0">
                  <c:v>14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3-4C41-9690-2528AD9F831F}"/>
            </c:ext>
          </c:extLst>
        </c:ser>
        <c:ser>
          <c:idx val="1"/>
          <c:order val="1"/>
          <c:tx>
            <c:strRef>
              <c:f>'TRABAJO SOCIAL'!$I$31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SOCIAL'!$BF$31:$BG$31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83-4C41-9690-2528AD9F8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122544"/>
        <c:axId val="371122936"/>
      </c:barChart>
      <c:catAx>
        <c:axId val="37112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122936"/>
        <c:crosses val="autoZero"/>
        <c:auto val="1"/>
        <c:lblAlgn val="ctr"/>
        <c:lblOffset val="100"/>
        <c:noMultiLvlLbl val="0"/>
      </c:catAx>
      <c:valAx>
        <c:axId val="37112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12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D7-4B69-9860-D9483020BD7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D7-4B69-9860-D9483020BD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SOC'!$J$130:$J$131</c:f>
              <c:numCache>
                <c:formatCode>General</c:formatCode>
                <c:ptCount val="2"/>
                <c:pt idx="0" formatCode="0">
                  <c:v>22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D7-4B69-9860-D9483020BD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86-4F1E-939D-E12B4EFC98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86-4F1E-939D-E12B4EFC98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SOC'!$C$146:$C$147</c:f>
              <c:numCache>
                <c:formatCode>General</c:formatCode>
                <c:ptCount val="2"/>
                <c:pt idx="0" formatCode="0">
                  <c:v>24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6-4F1E-939D-E12B4EFC98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21-4A41-BBE9-7DC65206B6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21-4A41-BBE9-7DC65206B6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CENDIS!$BF$23:$BG$23</c:f>
              <c:numCache>
                <c:formatCode>0</c:formatCode>
                <c:ptCount val="2"/>
                <c:pt idx="0">
                  <c:v>0.66666666666666663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21-4A41-BBE9-7DC65206B6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44B-4E94-AE62-5B0DB29D75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4B-4E94-AE62-5B0DB29D75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SOCIAL'!$BF$32:$BG$32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4B-4E94-AE62-5B0DB29D75D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C-467F-8529-B6C93EA716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2C-467F-8529-B6C93EA716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SOCIAL'!$BF$33:$BG$33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C-467F-8529-B6C93EA716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AF-46C8-9D4E-41886C8DDD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AF-46C8-9D4E-41886C8DDD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AF-46C8-9D4E-41886C8DDD8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SOCIAL'!$BF$39:$BH$39</c:f>
              <c:numCache>
                <c:formatCode>0</c:formatCode>
                <c:ptCount val="3"/>
                <c:pt idx="0">
                  <c:v>321</c:v>
                </c:pt>
                <c:pt idx="1">
                  <c:v>243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AF-46C8-9D4E-41886C8DDD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55</c:v>
                </c:pt>
                <c:pt idx="4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0-4127-8E82-C556FFF1971D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37</c:v>
                </c:pt>
                <c:pt idx="1">
                  <c:v>24</c:v>
                </c:pt>
                <c:pt idx="2">
                  <c:v>34</c:v>
                </c:pt>
                <c:pt idx="3">
                  <c:v>58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0-4127-8E82-C556FFF1971D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0-4127-8E82-C556FFF19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125680"/>
        <c:axId val="371470336"/>
      </c:barChart>
      <c:catAx>
        <c:axId val="37112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470336"/>
        <c:crosses val="autoZero"/>
        <c:auto val="1"/>
        <c:lblAlgn val="ctr"/>
        <c:lblOffset val="100"/>
        <c:noMultiLvlLbl val="0"/>
      </c:catAx>
      <c:valAx>
        <c:axId val="37147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12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71-480E-963D-C166AB13CC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71-480E-963D-C166AB13CC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71-480E-963D-C166AB13CC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71-480E-963D-C166AB13CC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71-480E-963D-C166AB13CC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SOCIAL'!$BF$34:$BF$38</c:f>
              <c:numCache>
                <c:formatCode>0</c:formatCode>
                <c:ptCount val="5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55</c:v>
                </c:pt>
                <c:pt idx="4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71-480E-963D-C166AB13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0F-4E78-AC3A-CB57F08F71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0F-4E78-AC3A-CB57F08F71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0F-4E78-AC3A-CB57F08F71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0F-4E78-AC3A-CB57F08F71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0F-4E78-AC3A-CB57F08F71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SOCIAL'!$BG$34:$BG$38</c:f>
              <c:numCache>
                <c:formatCode>0</c:formatCode>
                <c:ptCount val="5"/>
                <c:pt idx="0">
                  <c:v>37</c:v>
                </c:pt>
                <c:pt idx="1">
                  <c:v>24</c:v>
                </c:pt>
                <c:pt idx="2">
                  <c:v>34</c:v>
                </c:pt>
                <c:pt idx="3">
                  <c:v>58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0F-4E78-AC3A-CB57F08F71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06-4A29-8DB0-58CE64DCFE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06-4A29-8DB0-58CE64DCFE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06-4A29-8DB0-58CE64DCFE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06-4A29-8DB0-58CE64DCFE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06-4A29-8DB0-58CE64DCFE55}"/>
              </c:ext>
            </c:extLst>
          </c:dPt>
          <c:dLbls>
            <c:dLbl>
              <c:idx val="0"/>
              <c:layout>
                <c:manualLayout>
                  <c:x val="-0.41111209536307963"/>
                  <c:y val="3.7571449402158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06-4A29-8DB0-58CE64DCFE55}"/>
                </c:ext>
              </c:extLst>
            </c:dLbl>
            <c:dLbl>
              <c:idx val="1"/>
              <c:layout>
                <c:manualLayout>
                  <c:x val="-0.2503482064741907"/>
                  <c:y val="-6.312299504228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06-4A29-8DB0-58CE64DCFE55}"/>
                </c:ext>
              </c:extLst>
            </c:dLbl>
            <c:dLbl>
              <c:idx val="2"/>
              <c:layout>
                <c:manualLayout>
                  <c:x val="0.22708234908136482"/>
                  <c:y val="-4.5761883931175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06-4A29-8DB0-58CE64DCFE55}"/>
                </c:ext>
              </c:extLst>
            </c:dLbl>
            <c:dLbl>
              <c:idx val="3"/>
              <c:layout>
                <c:manualLayout>
                  <c:x val="0.37152690288713902"/>
                  <c:y val="3.52566345873432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06-4A29-8DB0-58CE64DCFE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6-4A29-8DB0-58CE64DCFE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SOCIAL'!$BF$40:$BH$40</c:f>
              <c:numCache>
                <c:formatCode>0</c:formatCode>
                <c:ptCount val="3"/>
                <c:pt idx="0">
                  <c:v>283</c:v>
                </c:pt>
                <c:pt idx="1">
                  <c:v>226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C-4C8A-94AC-6C358060E43E}"/>
            </c:ext>
          </c:extLst>
        </c:ser>
        <c:ser>
          <c:idx val="1"/>
          <c:order val="1"/>
          <c:tx>
            <c:strRef>
              <c:f>'TRABAJO SOCIAL'!$I$41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SOCIAL'!$BF$41:$BH$41</c:f>
              <c:numCache>
                <c:formatCode>0</c:formatCode>
                <c:ptCount val="3"/>
                <c:pt idx="0">
                  <c:v>38</c:v>
                </c:pt>
                <c:pt idx="1">
                  <c:v>17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C-4C8A-94AC-6C358060E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472296"/>
        <c:axId val="371472688"/>
      </c:barChart>
      <c:catAx>
        <c:axId val="37147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472688"/>
        <c:crosses val="autoZero"/>
        <c:auto val="1"/>
        <c:lblAlgn val="ctr"/>
        <c:lblOffset val="100"/>
        <c:noMultiLvlLbl val="0"/>
      </c:catAx>
      <c:valAx>
        <c:axId val="37147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47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D7-4791-A528-B89C81879F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D7-4791-A528-B89C81879F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SOC'!$C$235:$C$236</c:f>
              <c:numCache>
                <c:formatCode>0</c:formatCode>
                <c:ptCount val="2"/>
                <c:pt idx="0">
                  <c:v>264</c:v>
                </c:pt>
                <c:pt idx="1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D7-4791-A528-B89C81879F2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35-488B-9A67-6527F97447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35-488B-9A67-6527F97447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TRAB SOC'!$K$236:$K$237</c:f>
              <c:numCache>
                <c:formatCode>0</c:formatCode>
                <c:ptCount val="2"/>
                <c:pt idx="0">
                  <c:v>390</c:v>
                </c:pt>
                <c:pt idx="1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35-488B-9A67-6527F97447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CENDIS!$I$29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45-428D-844E-3477499992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45-428D-844E-3477499992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45-428D-844E-3477499992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CENDIS!$BF$13:$BH$13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CENDIS!$BF$29:$BH$29</c:f>
              <c:numCache>
                <c:formatCode>0</c:formatCode>
                <c:ptCount val="3"/>
                <c:pt idx="0">
                  <c:v>233.66666666666669</c:v>
                </c:pt>
                <c:pt idx="1">
                  <c:v>196.33333333333331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45-428D-844E-3477499992F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D2-4557-B1CE-C51DF71BEF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D2-4557-B1CE-C51DF71BEF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SOCIAL'!$BF$42:$BG$42</c:f>
              <c:numCache>
                <c:formatCode>0</c:formatCode>
                <c:ptCount val="2"/>
                <c:pt idx="0">
                  <c:v>203</c:v>
                </c:pt>
                <c:pt idx="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D2-4557-B1CE-C51DF71BEF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22-4C84-B80F-537AAE36E3E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22-4C84-B80F-537AAE36E3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SOCIAL'!$BF$43:$BG$43</c:f>
              <c:numCache>
                <c:formatCode>0</c:formatCode>
                <c:ptCount val="2"/>
                <c:pt idx="0">
                  <c:v>116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22-4C84-B80F-537AAE36E3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PERSONAS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SOCIAL'!$BF$59:$BH$59</c:f>
              <c:numCache>
                <c:formatCode>0</c:formatCode>
                <c:ptCount val="3"/>
                <c:pt idx="0">
                  <c:v>274.66666666666669</c:v>
                </c:pt>
                <c:pt idx="1">
                  <c:v>219.33333333333334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DA-44E3-BF53-FBF2DD98AE9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4DA-44E3-BF53-FBF2DD98AE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4DA-44E3-BF53-FBF2DD98AE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SOCIAL'!$BF$13:$BH$13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DA-44E3-BF53-FBF2DD98AE9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DA-44E3-BF53-FBF2DD98AE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SOCIAL'!$I$59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4DA-44E3-BF53-FBF2DD98AE9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68</c:v>
                </c:pt>
                <c:pt idx="1">
                  <c:v>32</c:v>
                </c:pt>
                <c:pt idx="2">
                  <c:v>38.333333333333336</c:v>
                </c:pt>
                <c:pt idx="3">
                  <c:v>106.66666666666667</c:v>
                </c:pt>
                <c:pt idx="4">
                  <c:v>29.666666666666668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0-452B-A7E6-C8BFD19154A4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64.333333333333329</c:v>
                </c:pt>
                <c:pt idx="1">
                  <c:v>20.666666666666668</c:v>
                </c:pt>
                <c:pt idx="2">
                  <c:v>34.666666666666664</c:v>
                </c:pt>
                <c:pt idx="3">
                  <c:v>83.333333333333329</c:v>
                </c:pt>
                <c:pt idx="4">
                  <c:v>16.333333333333332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0-452B-A7E6-C8BFD19154A4}"/>
            </c:ext>
          </c:extLst>
        </c:ser>
        <c:ser>
          <c:idx val="2"/>
          <c:order val="2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0-452B-A7E6-C8BFD1915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077744"/>
        <c:axId val="372078136"/>
      </c:barChart>
      <c:catAx>
        <c:axId val="37207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078136"/>
        <c:crosses val="autoZero"/>
        <c:auto val="1"/>
        <c:lblAlgn val="ctr"/>
        <c:lblOffset val="100"/>
        <c:noMultiLvlLbl val="0"/>
      </c:catAx>
      <c:valAx>
        <c:axId val="37207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07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2B-4295-8B00-66483D9F1D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2B-4295-8B00-66483D9F1D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2B-4295-8B00-66483D9F1D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2B-4295-8B00-66483D9F1D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2B-4295-8B00-66483D9F1D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SOCIAL'!$BF$54:$BF$58</c:f>
              <c:numCache>
                <c:formatCode>0</c:formatCode>
                <c:ptCount val="5"/>
                <c:pt idx="0">
                  <c:v>68</c:v>
                </c:pt>
                <c:pt idx="1">
                  <c:v>32</c:v>
                </c:pt>
                <c:pt idx="2">
                  <c:v>38.333333333333336</c:v>
                </c:pt>
                <c:pt idx="3">
                  <c:v>106.66666666666667</c:v>
                </c:pt>
                <c:pt idx="4">
                  <c:v>29.666666666666668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2B-4295-8B00-66483D9F1D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71-43D2-953E-11CA0E77D5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71-43D2-953E-11CA0E77D5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71-43D2-953E-11CA0E77D5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71-43D2-953E-11CA0E77D5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71-43D2-953E-11CA0E77D5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SOCIAL'!$BG$54:$BG$58</c:f>
              <c:numCache>
                <c:formatCode>0</c:formatCode>
                <c:ptCount val="5"/>
                <c:pt idx="0">
                  <c:v>64.333333333333329</c:v>
                </c:pt>
                <c:pt idx="1">
                  <c:v>20.666666666666668</c:v>
                </c:pt>
                <c:pt idx="2">
                  <c:v>34.666666666666664</c:v>
                </c:pt>
                <c:pt idx="3">
                  <c:v>83.333333333333329</c:v>
                </c:pt>
                <c:pt idx="4">
                  <c:v>16.333333333333332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71-43D2-953E-11CA0E77D5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SOCIAL'!$BH$13</c:f>
              <c:strCache>
                <c:ptCount val="1"/>
                <c:pt idx="0">
                  <c:v>OTRA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BB-4169-B5BF-A2153EF920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BB-4169-B5BF-A2153EF920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BB-4169-B5BF-A2153EF920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BB-4169-B5BF-A2153EF920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BB-4169-B5BF-A2153EF920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BB-4169-B5BF-A2153EF920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SOCIAL'!$BF$60:$BH$60</c:f>
              <c:numCache>
                <c:formatCode>0</c:formatCode>
                <c:ptCount val="3"/>
                <c:pt idx="0">
                  <c:v>218</c:v>
                </c:pt>
                <c:pt idx="1">
                  <c:v>152.66666666666666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C-4200-B102-E9827767C748}"/>
            </c:ext>
          </c:extLst>
        </c:ser>
        <c:ser>
          <c:idx val="1"/>
          <c:order val="1"/>
          <c:tx>
            <c:strRef>
              <c:f>'TRABAJO SOCIAL'!$I$61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SOCIAL'!$BF$61:$BH$61</c:f>
              <c:numCache>
                <c:formatCode>0</c:formatCode>
                <c:ptCount val="3"/>
                <c:pt idx="0">
                  <c:v>56.666666666666664</c:v>
                </c:pt>
                <c:pt idx="1">
                  <c:v>66.666666666666671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C-4200-B102-E9827767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080096"/>
        <c:axId val="372080488"/>
      </c:barChart>
      <c:catAx>
        <c:axId val="3720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080488"/>
        <c:crosses val="autoZero"/>
        <c:auto val="1"/>
        <c:lblAlgn val="ctr"/>
        <c:lblOffset val="100"/>
        <c:noMultiLvlLbl val="0"/>
      </c:catAx>
      <c:valAx>
        <c:axId val="37208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0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r>
              <a:rPr lang="en-US">
                <a:solidFill>
                  <a:sysClr val="windowText" lastClr="000000"/>
                </a:solidFill>
              </a:rPr>
              <a:t>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BD-4809-B8D8-D249413D52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4BD-4809-B8D8-D249413D52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('TRABAJO SOCIAL'!$BI$59,'TRABAJO SOCIAL'!$BI$62)</c:f>
              <c:numCache>
                <c:formatCode>0</c:formatCode>
                <c:ptCount val="2"/>
                <c:pt idx="0">
                  <c:v>494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BD-4809-B8D8-D249413D52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</a:t>
            </a:r>
            <a:r>
              <a:rPr lang="en-US" baseline="0">
                <a:solidFill>
                  <a:sysClr val="windowText" lastClr="000000"/>
                </a:solidFill>
              </a:rPr>
              <a:t> ATENDIDAS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9F-4B99-8A3B-D62BA5FB2D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9F-4B99-8A3B-D62BA5FB2D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('TRABAJO SOCIAL'!$BI$59,'TRABAJO SOCIAL'!$BI$63)</c:f>
              <c:numCache>
                <c:formatCode>0</c:formatCode>
                <c:ptCount val="2"/>
                <c:pt idx="0">
                  <c:v>494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9F-4B99-8A3B-D62BA5FB2D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CENDIS!$BF$25:$BF$28</c:f>
              <c:numCache>
                <c:formatCode>0</c:formatCode>
                <c:ptCount val="4"/>
                <c:pt idx="0">
                  <c:v>0</c:v>
                </c:pt>
                <c:pt idx="1">
                  <c:v>87.333333333333329</c:v>
                </c:pt>
                <c:pt idx="2">
                  <c:v>146.33333333333334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0-4E0F-92B0-495C209EAA39}"/>
            </c:ext>
          </c:extLst>
        </c:ser>
        <c:ser>
          <c:idx val="1"/>
          <c:order val="1"/>
          <c:tx>
            <c:strRef>
              <c:f>CENDIS!$BG$13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CENDIS!$I$25:$I$28</c:f>
              <c:strCache>
                <c:ptCount val="4"/>
                <c:pt idx="0">
                  <c:v>12 A 17 AÑOS</c:v>
                </c:pt>
                <c:pt idx="1">
                  <c:v>18 A 29 AÑOS</c:v>
                </c:pt>
                <c:pt idx="2">
                  <c:v>30 A 59 AÑOS</c:v>
                </c:pt>
                <c:pt idx="3">
                  <c:v>60 AÑOS EN ADELANTE</c:v>
                </c:pt>
              </c:strCache>
            </c:strRef>
          </c:cat>
          <c:val>
            <c:numRef>
              <c:f>CENDIS!$BG$25:$BG$28</c:f>
              <c:numCache>
                <c:formatCode>0</c:formatCode>
                <c:ptCount val="4"/>
                <c:pt idx="0">
                  <c:v>0</c:v>
                </c:pt>
                <c:pt idx="1">
                  <c:v>58.666666666666664</c:v>
                </c:pt>
                <c:pt idx="2">
                  <c:v>137.66666666666666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0-4E0F-92B0-495C209EA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281800"/>
        <c:axId val="332282192"/>
      </c:barChart>
      <c:catAx>
        <c:axId val="332281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282192"/>
        <c:crosses val="autoZero"/>
        <c:auto val="1"/>
        <c:lblAlgn val="ctr"/>
        <c:lblOffset val="100"/>
        <c:noMultiLvlLbl val="0"/>
      </c:catAx>
      <c:valAx>
        <c:axId val="3322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281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2A-4874-8A7C-C5DE3B0E88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2A-4874-8A7C-C5DE3B0E88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2A-4874-8A7C-C5DE3B0E888F}"/>
              </c:ext>
            </c:extLst>
          </c:dPt>
          <c:dLbls>
            <c:dLbl>
              <c:idx val="2"/>
              <c:layout>
                <c:manualLayout>
                  <c:x val="0.23541568241469815"/>
                  <c:y val="-1.30858121901428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2A-4874-8A7C-C5DE3B0E88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SOCIAL'!$BF$62:$BH$62</c:f>
              <c:numCache>
                <c:formatCode>0</c:formatCode>
                <c:ptCount val="3"/>
                <c:pt idx="0">
                  <c:v>0.66666666666666663</c:v>
                </c:pt>
                <c:pt idx="1">
                  <c:v>0.33333333333333331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2A-4874-8A7C-C5DE3B0E88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AE-4FCD-8245-90329C59CB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AE-4FCD-8245-90329C59CB1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AE-4FCD-8245-90329C59CB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SOCIAL'!$BF$63:$BH$63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AE-4FCD-8245-90329C59CB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D2-488F-BB2F-BCA999D2F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D2-488F-BB2F-BCA999D2F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D2-488F-BB2F-BCA999D2F5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MAYORES'!$BF$19:$BH$19</c:f>
              <c:numCache>
                <c:formatCode>0</c:formatCode>
                <c:ptCount val="3"/>
                <c:pt idx="0">
                  <c:v>1314</c:v>
                </c:pt>
                <c:pt idx="1">
                  <c:v>556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D2-488F-BB2F-BCA999D2F5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</c:v>
                </c:pt>
                <c:pt idx="4">
                  <c:v>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B-4A6A-A239-DF04DD4961CA}"/>
            </c:ext>
          </c:extLst>
        </c:ser>
        <c:ser>
          <c:idx val="1"/>
          <c:order val="1"/>
          <c:tx>
            <c:strRef>
              <c:f>'PERS MAYORES'!$BG$13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38</c:v>
                </c:pt>
                <c:pt idx="4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B-4A6A-A239-DF04DD496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083232"/>
        <c:axId val="372083624"/>
      </c:barChart>
      <c:catAx>
        <c:axId val="37208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083624"/>
        <c:crosses val="autoZero"/>
        <c:auto val="1"/>
        <c:lblAlgn val="ctr"/>
        <c:lblOffset val="100"/>
        <c:noMultiLvlLbl val="0"/>
      </c:catAx>
      <c:valAx>
        <c:axId val="37208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08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92-4467-B2C8-4BC74DB33B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92-4467-B2C8-4BC74DB33B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92-4467-B2C8-4BC74DB33B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92-4467-B2C8-4BC74DB33B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92-4467-B2C8-4BC74DB33BDD}"/>
              </c:ext>
            </c:extLst>
          </c:dPt>
          <c:dLbls>
            <c:dLbl>
              <c:idx val="0"/>
              <c:layout>
                <c:manualLayout>
                  <c:x val="-0.38020942694663168"/>
                  <c:y val="6.30344123651210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92-4467-B2C8-4BC74DB33BDD}"/>
                </c:ext>
              </c:extLst>
            </c:dLbl>
            <c:dLbl>
              <c:idx val="1"/>
              <c:layout>
                <c:manualLayout>
                  <c:x val="-0.26111198600174979"/>
                  <c:y val="-5.1548920968212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92-4467-B2C8-4BC74DB33BDD}"/>
                </c:ext>
              </c:extLst>
            </c:dLbl>
            <c:dLbl>
              <c:idx val="3"/>
              <c:layout>
                <c:manualLayout>
                  <c:x val="0.31346237970253721"/>
                  <c:y val="5.89413823272091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92-4467-B2C8-4BC74DB33B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</c:v>
                </c:pt>
                <c:pt idx="4">
                  <c:v>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C92-4467-B2C8-4BC74DB33B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33-466B-97B7-0D7E5CEB5B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33-466B-97B7-0D7E5CEB5B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33-466B-97B7-0D7E5CEB5B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133-466B-97B7-0D7E5CEB5B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133-466B-97B7-0D7E5CEB5B73}"/>
              </c:ext>
            </c:extLst>
          </c:dPt>
          <c:dLbls>
            <c:dLbl>
              <c:idx val="0"/>
              <c:layout>
                <c:manualLayout>
                  <c:x val="-0.28645931758530185"/>
                  <c:y val="5.1460338291046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3-466B-97B7-0D7E5CEB5B73}"/>
                </c:ext>
              </c:extLst>
            </c:dLbl>
            <c:dLbl>
              <c:idx val="3"/>
              <c:layout>
                <c:manualLayout>
                  <c:x val="0.24062259405074365"/>
                  <c:y val="6.5453484981044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33-466B-97B7-0D7E5CEB5B7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'PERS MAYORES'!$BG$14:$BG$18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38</c:v>
                </c:pt>
                <c:pt idx="4">
                  <c:v>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33-466B-97B7-0D7E5CEB5B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MAYORES'!$BF$20:$BG$20</c:f>
              <c:numCache>
                <c:formatCode>0</c:formatCode>
                <c:ptCount val="2"/>
                <c:pt idx="0">
                  <c:v>1131</c:v>
                </c:pt>
                <c:pt idx="1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6-4A15-B979-02047AF2822C}"/>
            </c:ext>
          </c:extLst>
        </c:ser>
        <c:ser>
          <c:idx val="1"/>
          <c:order val="1"/>
          <c:tx>
            <c:strRef>
              <c:f>'PERS MAYORES'!$I$21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MAYORES'!$BF$21:$BG$21</c:f>
              <c:numCache>
                <c:formatCode>0</c:formatCode>
                <c:ptCount val="2"/>
                <c:pt idx="0">
                  <c:v>183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36-4A15-B979-02047AF28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739440"/>
        <c:axId val="372739832"/>
      </c:barChart>
      <c:catAx>
        <c:axId val="37273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739832"/>
        <c:crosses val="autoZero"/>
        <c:auto val="1"/>
        <c:lblAlgn val="ctr"/>
        <c:lblOffset val="100"/>
        <c:noMultiLvlLbl val="0"/>
      </c:catAx>
      <c:valAx>
        <c:axId val="3727398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73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65-492B-BA17-E8E91BA59B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65-492B-BA17-E8E91BA59B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APM'!$K$41:$K$42</c:f>
              <c:numCache>
                <c:formatCode>General</c:formatCode>
                <c:ptCount val="2"/>
                <c:pt idx="0" formatCode="0">
                  <c:v>1609</c:v>
                </c:pt>
                <c:pt idx="1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65-492B-BA17-E8E91BA59BC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7-412C-A484-BF6FC2ECEF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7-412C-A484-BF6FC2ECEF1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APM'!$C$57:$C$58</c:f>
              <c:numCache>
                <c:formatCode>General</c:formatCode>
                <c:ptCount val="2"/>
                <c:pt idx="0" formatCode="0">
                  <c:v>1870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E7-412C-A484-BF6FC2ECEF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C4-40B4-BF88-E10B979B67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C4-40B4-BF88-E10B979B67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MAYORES'!$BF$22:$BG$22</c:f>
              <c:numCache>
                <c:formatCode>0</c:formatCode>
                <c:ptCount val="2"/>
                <c:pt idx="0">
                  <c:v>150</c:v>
                </c:pt>
                <c:pt idx="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C4-40B4-BF88-E10B979B67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3A-4615-B4EA-77B6779F2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3A-4615-B4EA-77B6779F26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3A-4615-B4EA-77B6779F26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03A-4615-B4EA-77B6779F2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03A-4615-B4EA-77B6779F2635}"/>
              </c:ext>
            </c:extLst>
          </c:dPt>
          <c:dLbls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03A-4615-B4EA-77B6779F2635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03A-4615-B4EA-77B6779F2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CENDIS!$BF$24:$BF$28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87.333333333333329</c:v>
                </c:pt>
                <c:pt idx="3">
                  <c:v>146.33333333333334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3A-4615-B4EA-77B6779F263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5-4975-966C-15FFA82983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5-4975-966C-15FFA82983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A5-4975-966C-15FFA82983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A4-4BDA-B241-63DC7082C2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A4-4BDA-B241-63DC7082C2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A4-4BDA-B241-63DC7082C2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MAYORES'!$BF$29:$BH$29</c:f>
              <c:numCache>
                <c:formatCode>0</c:formatCode>
                <c:ptCount val="3"/>
                <c:pt idx="0">
                  <c:v>7</c:v>
                </c:pt>
                <c:pt idx="1">
                  <c:v>13.666666666666666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A4-4BDA-B241-63DC7082C2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MAYORES'!$I$27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MAYORES'!$BF$27:$BG$27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B-4B50-837D-E7C186E02598}"/>
            </c:ext>
          </c:extLst>
        </c:ser>
        <c:ser>
          <c:idx val="1"/>
          <c:order val="1"/>
          <c:tx>
            <c:strRef>
              <c:f>'PERS MAYORES'!$I$28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MAYORES'!$BF$28:$BG$28</c:f>
              <c:numCache>
                <c:formatCode>0</c:formatCode>
                <c:ptCount val="2"/>
                <c:pt idx="0">
                  <c:v>7</c:v>
                </c:pt>
                <c:pt idx="1">
                  <c:v>13.666666666666666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B-4B50-837D-E7C186E0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742576"/>
        <c:axId val="372742968"/>
      </c:barChart>
      <c:catAx>
        <c:axId val="37274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742968"/>
        <c:crosses val="autoZero"/>
        <c:auto val="1"/>
        <c:lblAlgn val="ctr"/>
        <c:lblOffset val="100"/>
        <c:noMultiLvlLbl val="0"/>
      </c:catAx>
      <c:valAx>
        <c:axId val="37274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74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MAYORES'!$BF$30:$BG$30</c:f>
              <c:numCache>
                <c:formatCode>0</c:formatCode>
                <c:ptCount val="2"/>
                <c:pt idx="0">
                  <c:v>7</c:v>
                </c:pt>
                <c:pt idx="1">
                  <c:v>13.666666666666666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E-42F4-94DB-CA05CAEA75B4}"/>
            </c:ext>
          </c:extLst>
        </c:ser>
        <c:ser>
          <c:idx val="1"/>
          <c:order val="1"/>
          <c:tx>
            <c:strRef>
              <c:f>'PERS MAYORES'!$I$31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MAYORES'!$BF$31:$BG$31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3E-42F4-94DB-CA05CAEA7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743752"/>
        <c:axId val="372744144"/>
      </c:barChart>
      <c:catAx>
        <c:axId val="37274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744144"/>
        <c:crosses val="autoZero"/>
        <c:auto val="1"/>
        <c:lblAlgn val="ctr"/>
        <c:lblOffset val="100"/>
        <c:noMultiLvlLbl val="0"/>
      </c:catAx>
      <c:valAx>
        <c:axId val="37274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2743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7B-4E77-9134-089C8F8D91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7B-4E77-9134-089C8F8D91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APM'!$J$114:$J$115</c:f>
              <c:numCache>
                <c:formatCode>General</c:formatCode>
                <c:ptCount val="2"/>
                <c:pt idx="0" formatCode="0">
                  <c:v>4.9999999999999982</c:v>
                </c:pt>
                <c:pt idx="1">
                  <c:v>15.666666666666666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7B-4E77-9134-089C8F8D91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C-4EA8-B6F1-C02A25BAA8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FC-4EA8-B6F1-C02A25BAA8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APM'!$C$129:$C$130</c:f>
              <c:numCache>
                <c:formatCode>General</c:formatCode>
                <c:ptCount val="2"/>
                <c:pt idx="0" formatCode="0">
                  <c:v>20.666666666666664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FC-4EA8-B6F1-C02A25BAA8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00-4102-A730-78781436DF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00-4102-A730-78781436DF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MAYORES'!$BF$32:$BG$32</c:f>
              <c:numCache>
                <c:formatCode>0</c:formatCode>
                <c:ptCount val="2"/>
                <c:pt idx="0">
                  <c:v>4</c:v>
                </c:pt>
                <c:pt idx="1">
                  <c:v>11.666666666666666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00-4102-A730-78781436DFA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2C-4363-8907-C2C0B8BB17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2C-4363-8907-C2C0B8BB1781}"/>
              </c:ext>
            </c:extLst>
          </c:dPt>
          <c:dLbls>
            <c:dLbl>
              <c:idx val="0"/>
              <c:layout>
                <c:manualLayout>
                  <c:x val="-0.24583431758530183"/>
                  <c:y val="-1.655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2C-4363-8907-C2C0B8BB1781}"/>
                </c:ext>
              </c:extLst>
            </c:dLbl>
            <c:dLbl>
              <c:idx val="1"/>
              <c:layout>
                <c:manualLayout>
                  <c:x val="0.34999901574803149"/>
                  <c:y val="-3.89508603091280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2C-4363-8907-C2C0B8BB1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'PERS MAYORES'!$BF$33:$BG$33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2C-4363-8907-C2C0B8BB17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D3-4DC6-86A5-1E4C338045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D3-4DC6-86A5-1E4C338045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D3-4DC6-86A5-1E4C338045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'PERS MAYORES'!$BF$39:$BH$39</c:f>
              <c:numCache>
                <c:formatCode>0</c:formatCode>
                <c:ptCount val="3"/>
                <c:pt idx="0">
                  <c:v>612</c:v>
                </c:pt>
                <c:pt idx="1">
                  <c:v>167.66666666666666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D3-4DC6-86A5-1E4C338045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MAYORES'!$I$37</c:f>
              <c:strCache>
                <c:ptCount val="1"/>
                <c:pt idx="0">
                  <c:v>30 A 59 AÑOS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MAYORES'!$BF$37:$BG$37</c:f>
              <c:numCache>
                <c:formatCode>0</c:formatCode>
                <c:ptCount val="2"/>
                <c:pt idx="0">
                  <c:v>45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7-4898-A4E7-A2E0660EB50A}"/>
            </c:ext>
          </c:extLst>
        </c:ser>
        <c:ser>
          <c:idx val="1"/>
          <c:order val="1"/>
          <c:tx>
            <c:strRef>
              <c:f>'PERS MAYORES'!$I$38</c:f>
              <c:strCache>
                <c:ptCount val="1"/>
                <c:pt idx="0">
                  <c:v>60 AÑOS EN ADELANTE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MAYORES'!$BF$38:$BG$38</c:f>
              <c:numCache>
                <c:formatCode>0</c:formatCode>
                <c:ptCount val="2"/>
                <c:pt idx="0">
                  <c:v>567</c:v>
                </c:pt>
                <c:pt idx="1">
                  <c:v>165.66666666666666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7-4898-A4E7-A2E0660EB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3664768"/>
        <c:axId val="373665160"/>
      </c:barChart>
      <c:catAx>
        <c:axId val="37366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665160"/>
        <c:crosses val="autoZero"/>
        <c:auto val="1"/>
        <c:lblAlgn val="ctr"/>
        <c:lblOffset val="100"/>
        <c:noMultiLvlLbl val="0"/>
      </c:catAx>
      <c:valAx>
        <c:axId val="37366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66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AD-49E5-9AB9-0679238E45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AD-49E5-9AB9-0679238E45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AD-49E5-9AB9-0679238E45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AD-49E5-9AB9-0679238E45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6AD-49E5-9AB9-0679238E4573}"/>
              </c:ext>
            </c:extLst>
          </c:dPt>
          <c:dLbls>
            <c:dLbl>
              <c:idx val="0"/>
              <c:layout>
                <c:manualLayout>
                  <c:x val="0.21425629918189701"/>
                  <c:y val="4.4562596296940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AD-49E5-9AB9-0679238E45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(CENDIS!$I$24,CENDIS!$I$25,CENDIS!$I$26,CENDIS!$I$27,CENDIS!$I$28)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CENDIS!$BG$24:$BG$28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58.666666666666664</c:v>
                </c:pt>
                <c:pt idx="3">
                  <c:v>137.66666666666666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AD-49E5-9AB9-0679238E45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20-48AE-BAEE-0C094FD8AC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20-48AE-BAEE-0C094FD8AC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MAYORES'!$BF$37:$BF$38</c:f>
              <c:numCache>
                <c:formatCode>0</c:formatCode>
                <c:ptCount val="2"/>
                <c:pt idx="0">
                  <c:v>45</c:v>
                </c:pt>
                <c:pt idx="1">
                  <c:v>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20-48AE-BAEE-0C094FD8AC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8A-44FB-9517-ED719CBCD6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8A-44FB-9517-ED719CBCD6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MAYORES'!$I$37:$I$38</c:f>
              <c:strCache>
                <c:ptCount val="2"/>
                <c:pt idx="0">
                  <c:v>30 A 59 AÑOS</c:v>
                </c:pt>
                <c:pt idx="1">
                  <c:v>60 AÑOS EN ADELANTE</c:v>
                </c:pt>
              </c:strCache>
            </c:strRef>
          </c:cat>
          <c:val>
            <c:numRef>
              <c:f>'PERS MAYORES'!$BG$37:$BG$38</c:f>
              <c:numCache>
                <c:formatCode>0</c:formatCode>
                <c:ptCount val="2"/>
                <c:pt idx="0">
                  <c:v>2</c:v>
                </c:pt>
                <c:pt idx="1">
                  <c:v>165.66666666666666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8A-44FB-9517-ED719CBCD6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'PERS MAYORES'!$I$40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MAYORES'!$BF$40:$BG$40</c:f>
              <c:numCache>
                <c:formatCode>0</c:formatCode>
                <c:ptCount val="2"/>
                <c:pt idx="0">
                  <c:v>612</c:v>
                </c:pt>
                <c:pt idx="1">
                  <c:v>167.66666666666666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C-4447-A239-12353E5CE161}"/>
            </c:ext>
          </c:extLst>
        </c:ser>
        <c:ser>
          <c:idx val="1"/>
          <c:order val="1"/>
          <c:tx>
            <c:strRef>
              <c:f>'PERS MAYORES'!$I$41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MAYORES'!$BF$41:$BG$41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5C-4447-A239-12353E5CE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3666728"/>
        <c:axId val="373667120"/>
      </c:barChart>
      <c:catAx>
        <c:axId val="37366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667120"/>
        <c:crosses val="autoZero"/>
        <c:auto val="1"/>
        <c:lblAlgn val="ctr"/>
        <c:lblOffset val="100"/>
        <c:noMultiLvlLbl val="0"/>
      </c:catAx>
      <c:valAx>
        <c:axId val="37366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66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C2-4A5E-BF23-8144652B2F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C2-4A5E-BF23-8144652B2F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APM'!$J$204:$J$205</c:f>
              <c:numCache>
                <c:formatCode>0</c:formatCode>
                <c:ptCount val="2"/>
                <c:pt idx="0">
                  <c:v>494.33333333333331</c:v>
                </c:pt>
                <c:pt idx="1">
                  <c:v>285.33333333333331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2-4A5E-BF23-8144652B2F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739-49B2-9967-D41B3A831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739-49B2-9967-D41B3A8313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('PERS MAYORES'!$BI$13,'PERS MAYORES'!$I$43)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APM'!$C$219:$C$220</c:f>
              <c:numCache>
                <c:formatCode>0</c:formatCode>
                <c:ptCount val="2"/>
                <c:pt idx="0">
                  <c:v>448.99999999999994</c:v>
                </c:pt>
                <c:pt idx="1">
                  <c:v>330.66666666666669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9-49B2-9967-D41B3A83136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EE-44BC-B7AB-CC41EE75B0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EE-44BC-B7AB-CC41EE75B0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MAYORES'!$BF$42:$BG$42</c:f>
              <c:numCache>
                <c:formatCode>0</c:formatCode>
                <c:ptCount val="2"/>
                <c:pt idx="0">
                  <c:v>147.66666666666666</c:v>
                </c:pt>
                <c:pt idx="1">
                  <c:v>137.66666666666666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E-44BC-B7AB-CC41EE75B0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'PERS MAYORES'!$I$43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DB-4A69-8D38-A452D10DE1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DB-4A69-8D38-A452D10DE1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 MAYORES'!$BF$13:$BG$13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'PERS MAYORES'!$BF$43:$BG$43</c:f>
              <c:numCache>
                <c:formatCode>0</c:formatCode>
                <c:ptCount val="2"/>
                <c:pt idx="0">
                  <c:v>263</c:v>
                </c:pt>
                <c:pt idx="1">
                  <c:v>67.666666666666671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DB-4A69-8D38-A452D10DE1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TOTALES!$B$52</c:f>
              <c:strCache>
                <c:ptCount val="1"/>
                <c:pt idx="0">
                  <c:v>TOTAL DE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11-49B8-BC21-0FB84DAC39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11-49B8-BC21-0FB84DAC39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11-49B8-BC21-0FB84DAC39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TOTALES!$C$52:$E$52</c:f>
              <c:numCache>
                <c:formatCode>0</c:formatCode>
                <c:ptCount val="3"/>
                <c:pt idx="0">
                  <c:v>4405.666666666667</c:v>
                </c:pt>
                <c:pt idx="1">
                  <c:v>3168.6666666666665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11-49B8-BC21-0FB84DAC39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TOTALES!$C$46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TOTALES!$C$47:$C$51</c:f>
              <c:numCache>
                <c:formatCode>0</c:formatCode>
                <c:ptCount val="5"/>
                <c:pt idx="0">
                  <c:v>695.33333333333326</c:v>
                </c:pt>
                <c:pt idx="1">
                  <c:v>215.33333333333337</c:v>
                </c:pt>
                <c:pt idx="2">
                  <c:v>490.33333333333337</c:v>
                </c:pt>
                <c:pt idx="3">
                  <c:v>817.33333333333337</c:v>
                </c:pt>
                <c:pt idx="4">
                  <c:v>2187.3333333333335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4-499D-8032-0CE7F77591AB}"/>
            </c:ext>
          </c:extLst>
        </c:ser>
        <c:ser>
          <c:idx val="1"/>
          <c:order val="1"/>
          <c:tx>
            <c:strRef>
              <c:f>TOTALES!$D$46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TOTALES!$D$47:$D$51</c:f>
              <c:numCache>
                <c:formatCode>0</c:formatCode>
                <c:ptCount val="5"/>
                <c:pt idx="0">
                  <c:v>815.33333333333326</c:v>
                </c:pt>
                <c:pt idx="1">
                  <c:v>300.33333333333337</c:v>
                </c:pt>
                <c:pt idx="2">
                  <c:v>460.33333333333331</c:v>
                </c:pt>
                <c:pt idx="3">
                  <c:v>716</c:v>
                </c:pt>
                <c:pt idx="4">
                  <c:v>876.66666666666663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4-499D-8032-0CE7F77591AB}"/>
            </c:ext>
          </c:extLst>
        </c:ser>
        <c:ser>
          <c:idx val="2"/>
          <c:order val="2"/>
          <c:tx>
            <c:strRef>
              <c:f>TOTALES!$E$46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TOTALES!$E$47:$E$51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4-499D-8032-0CE7F7759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3669864"/>
        <c:axId val="373670256"/>
      </c:barChart>
      <c:catAx>
        <c:axId val="3736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670256"/>
        <c:crosses val="autoZero"/>
        <c:auto val="1"/>
        <c:lblAlgn val="ctr"/>
        <c:lblOffset val="100"/>
        <c:noMultiLvlLbl val="0"/>
      </c:catAx>
      <c:valAx>
        <c:axId val="37367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669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TOTALES!$B$53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TOTALES!$C$53:$E$53</c:f>
              <c:numCache>
                <c:formatCode>0</c:formatCode>
                <c:ptCount val="3"/>
                <c:pt idx="0">
                  <c:v>3974</c:v>
                </c:pt>
                <c:pt idx="1">
                  <c:v>2878.6666666666665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0-4FC8-98D8-8C3F3DCDD096}"/>
            </c:ext>
          </c:extLst>
        </c:ser>
        <c:ser>
          <c:idx val="1"/>
          <c:order val="1"/>
          <c:tx>
            <c:strRef>
              <c:f>TOTALES!$B$54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TOTALES!$C$54:$E$54</c:f>
              <c:numCache>
                <c:formatCode>0</c:formatCode>
                <c:ptCount val="3"/>
                <c:pt idx="0">
                  <c:v>431.66666666666663</c:v>
                </c:pt>
                <c:pt idx="1">
                  <c:v>290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0-4FC8-98D8-8C3F3DCDD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3671040"/>
        <c:axId val="373671432"/>
      </c:barChart>
      <c:catAx>
        <c:axId val="37367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671432"/>
        <c:crosses val="autoZero"/>
        <c:auto val="1"/>
        <c:lblAlgn val="ctr"/>
        <c:lblOffset val="100"/>
        <c:noMultiLvlLbl val="0"/>
      </c:catAx>
      <c:valAx>
        <c:axId val="37367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367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CENDIS!$BF$30:$BG$30</c:f>
              <c:numCache>
                <c:formatCode>0</c:formatCode>
                <c:ptCount val="2"/>
                <c:pt idx="0">
                  <c:v>231.33333333333334</c:v>
                </c:pt>
                <c:pt idx="1">
                  <c:v>193.66666666666666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96-484E-80A7-E4201B472E33}"/>
            </c:ext>
          </c:extLst>
        </c:ser>
        <c:ser>
          <c:idx val="1"/>
          <c:order val="1"/>
          <c:tx>
            <c:strRef>
              <c:f>CENDIS!$I$31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CENDIS!$BF$31:$BG$31</c:f>
              <c:numCache>
                <c:formatCode>0</c:formatCode>
                <c:ptCount val="2"/>
                <c:pt idx="0">
                  <c:v>2.3333333333333335</c:v>
                </c:pt>
                <c:pt idx="1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96-484E-80A7-E4201B47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468168"/>
        <c:axId val="332468560"/>
      </c:barChart>
      <c:catAx>
        <c:axId val="33246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468560"/>
        <c:crosses val="autoZero"/>
        <c:auto val="1"/>
        <c:lblAlgn val="ctr"/>
        <c:lblOffset val="100"/>
        <c:noMultiLvlLbl val="0"/>
      </c:catAx>
      <c:valAx>
        <c:axId val="3324685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468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TOTALES!$C$46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C3-4D36-AE7E-D886D6813A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C3-4D36-AE7E-D886D6813A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C3-4D36-AE7E-D886D6813A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C3-4D36-AE7E-D886D6813A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C3-4D36-AE7E-D886D6813A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TOTALES!$C$47:$C$51</c:f>
              <c:numCache>
                <c:formatCode>0</c:formatCode>
                <c:ptCount val="5"/>
                <c:pt idx="0">
                  <c:v>695.33333333333326</c:v>
                </c:pt>
                <c:pt idx="1">
                  <c:v>215.33333333333337</c:v>
                </c:pt>
                <c:pt idx="2">
                  <c:v>490.33333333333337</c:v>
                </c:pt>
                <c:pt idx="3">
                  <c:v>817.33333333333337</c:v>
                </c:pt>
                <c:pt idx="4">
                  <c:v>2187.3333333333335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C3-4D36-AE7E-D886D6813A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TOTALES!$D$46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A-4C0C-932E-5F53F70F2D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6A-4C0C-932E-5F53F70F2D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A-4C0C-932E-5F53F70F2D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C0C-932E-5F53F70F2D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6A-4C0C-932E-5F53F70F2D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TOTALES!$D$47:$D$51</c:f>
              <c:numCache>
                <c:formatCode>0</c:formatCode>
                <c:ptCount val="5"/>
                <c:pt idx="0">
                  <c:v>815.33333333333326</c:v>
                </c:pt>
                <c:pt idx="1">
                  <c:v>300.33333333333337</c:v>
                </c:pt>
                <c:pt idx="2">
                  <c:v>460.33333333333331</c:v>
                </c:pt>
                <c:pt idx="3">
                  <c:v>716</c:v>
                </c:pt>
                <c:pt idx="4">
                  <c:v>876.66666666666663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6A-4C0C-932E-5F53F70F2D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TOTALES!$E$46</c:f>
              <c:strCache>
                <c:ptCount val="1"/>
                <c:pt idx="0">
                  <c:v>OTRAS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35-4821-BC7B-8CD0E6CBD7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35-4821-BC7B-8CD0E6CBD7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35-4821-BC7B-8CD0E6CBD7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635-4821-BC7B-8CD0E6CBD7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35-4821-BC7B-8CD0E6CBD7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TOTALES!$B$47:$B$51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O MÁS</c:v>
                </c:pt>
              </c:strCache>
            </c:strRef>
          </c:cat>
          <c:val>
            <c:numRef>
              <c:f>TOTALES!$E$47:$E$51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35-4821-BC7B-8CD0E6CBD7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TOTALES!$B$47</c:f>
              <c:strCache>
                <c:ptCount val="1"/>
                <c:pt idx="0">
                  <c:v>0 A 11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C0-4BBF-B754-4A7FBC395B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C0-4BBF-B754-4A7FBC395B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C0-4BBF-B754-4A7FBC395B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TOTALES!$C$47:$E$47</c:f>
              <c:numCache>
                <c:formatCode>0</c:formatCode>
                <c:ptCount val="3"/>
                <c:pt idx="0">
                  <c:v>695.33333333333326</c:v>
                </c:pt>
                <c:pt idx="1">
                  <c:v>815.33333333333326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C0-4BBF-B754-4A7FBC395B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TOTALES!$B$48</c:f>
              <c:strCache>
                <c:ptCount val="1"/>
                <c:pt idx="0">
                  <c:v>12 A 17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86-4F2A-A2F4-0C5399A116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86-4F2A-A2F4-0C5399A116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86-4F2A-A2F4-0C5399A116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TOTALES!$C$48:$E$48</c:f>
              <c:numCache>
                <c:formatCode>0</c:formatCode>
                <c:ptCount val="3"/>
                <c:pt idx="0">
                  <c:v>215.33333333333337</c:v>
                </c:pt>
                <c:pt idx="1">
                  <c:v>300.33333333333337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86-4F2A-A2F4-0C5399A116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TOTALES!$B$49</c:f>
              <c:strCache>
                <c:ptCount val="1"/>
                <c:pt idx="0">
                  <c:v>18 A 29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3-441D-82CE-14805DA7E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3-441D-82CE-14805DA7E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3-441D-82CE-14805DA7EA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TOTALES!$C$49:$E$49</c:f>
              <c:numCache>
                <c:formatCode>0</c:formatCode>
                <c:ptCount val="3"/>
                <c:pt idx="0">
                  <c:v>490.33333333333337</c:v>
                </c:pt>
                <c:pt idx="1">
                  <c:v>460.33333333333331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E3-441D-82CE-14805DA7E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TOTALES!$B$50</c:f>
              <c:strCache>
                <c:ptCount val="1"/>
                <c:pt idx="0">
                  <c:v>30 A 59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20-49F8-A3CD-0E03E2D3AC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20-49F8-A3CD-0E03E2D3AC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20-49F8-A3CD-0E03E2D3AC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TOTALES!$C$50:$E$50</c:f>
              <c:numCache>
                <c:formatCode>0</c:formatCode>
                <c:ptCount val="3"/>
                <c:pt idx="0">
                  <c:v>817.33333333333337</c:v>
                </c:pt>
                <c:pt idx="1">
                  <c:v>716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20-49F8-A3CD-0E03E2D3AC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TOTALES!$B$51</c:f>
              <c:strCache>
                <c:ptCount val="1"/>
                <c:pt idx="0">
                  <c:v>60 AÑOS O MÁS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B9-45EC-AF20-FF453A47ED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B9-45EC-AF20-FF453A47ED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B9-45EC-AF20-FF453A47ED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TOTALES!$C$51:$E$51</c:f>
              <c:numCache>
                <c:formatCode>0</c:formatCode>
                <c:ptCount val="3"/>
                <c:pt idx="0">
                  <c:v>2187.3333333333335</c:v>
                </c:pt>
                <c:pt idx="1">
                  <c:v>876.66666666666663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B9-45EC-AF20-FF453A47ED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PERSONAS</a:t>
            </a:r>
            <a:r>
              <a:rPr lang="en-US" baseline="0">
                <a:solidFill>
                  <a:schemeClr val="tx1"/>
                </a:solidFill>
              </a:rPr>
              <a:t> CON </a:t>
            </a:r>
            <a:r>
              <a:rPr lang="en-US">
                <a:solidFill>
                  <a:schemeClr val="tx1"/>
                </a:solidFill>
              </a:rPr>
              <a:t>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TOTALES!$B$55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06-41DA-A230-3FF7302C60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06-41DA-A230-3FF7302C60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(TOTALES!$B$52,TOTALES!$B$55)</c:f>
              <c:strCache>
                <c:ptCount val="2"/>
                <c:pt idx="0">
                  <c:v>TOTAL DE PERSONAS ATENDIDAS</c:v>
                </c:pt>
                <c:pt idx="1">
                  <c:v>DISCAPACIDAD</c:v>
                </c:pt>
              </c:strCache>
            </c:strRef>
          </c:cat>
          <c:val>
            <c:numRef>
              <c:f>TOTALES!$C$136:$C$137</c:f>
              <c:numCache>
                <c:formatCode>0</c:formatCode>
                <c:ptCount val="2"/>
                <c:pt idx="0">
                  <c:v>6062.6666666666679</c:v>
                </c:pt>
                <c:pt idx="1">
                  <c:v>1513.6666666666665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06-41DA-A230-3FF7302C60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TOTALES!$B$56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0E-47B9-846B-1C4F78B9A5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0E-47B9-846B-1C4F78B9A5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(TOTALES!$B$52,TOTALES!$B$56)</c:f>
              <c:strCache>
                <c:ptCount val="2"/>
                <c:pt idx="0">
                  <c:v>TOTAL DE PERSONAS ATENDIDAS</c:v>
                </c:pt>
                <c:pt idx="1">
                  <c:v>PUEBLOS ORIGINARIOS</c:v>
                </c:pt>
              </c:strCache>
            </c:strRef>
          </c:cat>
          <c:val>
            <c:numRef>
              <c:f>TOTALES!$L$135:$L$136</c:f>
              <c:numCache>
                <c:formatCode>0</c:formatCode>
                <c:ptCount val="2"/>
                <c:pt idx="0">
                  <c:v>6919.666666666667</c:v>
                </c:pt>
                <c:pt idx="1">
                  <c:v>656.66666666666663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0E-47B9-846B-1C4F78B9A5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PEROSONAS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A3-4655-B7F3-0E4483BA4A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A3-4655-B7F3-0E4483BA4AE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CEN'!$J$96:$J$97</c:f>
              <c:numCache>
                <c:formatCode>0</c:formatCode>
                <c:ptCount val="2"/>
                <c:pt idx="0">
                  <c:v>430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3-4655-B7F3-0E4483BA4A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TOTALES!$B$55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C4-4979-967D-C8AEEE1F6D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C4-4979-967D-C8AEEE1F6D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C4-4979-967D-C8AEEE1F6D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TOTALES!$C$55:$E$55</c:f>
              <c:numCache>
                <c:formatCode>0</c:formatCode>
                <c:ptCount val="3"/>
                <c:pt idx="0">
                  <c:v>813</c:v>
                </c:pt>
                <c:pt idx="1">
                  <c:v>700.66666666666663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C4-4979-967D-C8AEEE1F6D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TOTALES!$B$56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C5-44AD-AB03-533FA81791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C5-44AD-AB03-533FA81791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C5-44AD-AB03-533FA81791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TOTALES!$C$46:$E$46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OTRAS</c:v>
                </c:pt>
              </c:strCache>
            </c:strRef>
          </c:cat>
          <c:val>
            <c:numRef>
              <c:f>TOTALES!$C$56:$E$56</c:f>
              <c:numCache>
                <c:formatCode>0</c:formatCode>
                <c:ptCount val="3"/>
                <c:pt idx="0">
                  <c:v>466.33333333333331</c:v>
                </c:pt>
                <c:pt idx="1">
                  <c:v>190.33333333333334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C5-44AD-AB03-533FA81791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67-4788-9AE8-1C1913144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67-4788-9AE8-1C191314439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CEN'!$C$112:$C$113</c:f>
              <c:numCache>
                <c:formatCode>0</c:formatCode>
                <c:ptCount val="2"/>
                <c:pt idx="0">
                  <c:v>425.66666666666669</c:v>
                </c:pt>
                <c:pt idx="1">
                  <c:v>4.3333333333333339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67-4788-9AE8-1C1913144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9B-4E86-ABE5-D7D31D9609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9B-4E86-ABE5-D7D31D96093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9B-4E86-ABE5-D7D31D960933}"/>
              </c:ext>
            </c:extLst>
          </c:dPt>
          <c:dLbls>
            <c:dLbl>
              <c:idx val="1"/>
              <c:layout>
                <c:manualLayout>
                  <c:x val="-0.11875098425196851"/>
                  <c:y val="2.03426655001458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B-4E86-ABE5-D7D31D960933}"/>
                </c:ext>
              </c:extLst>
            </c:dLbl>
            <c:dLbl>
              <c:idx val="2"/>
              <c:layout>
                <c:manualLayout>
                  <c:x val="0.16180468066491679"/>
                  <c:y val="2.4972295129775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9B-4E86-ABE5-D7D31D9609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CENDIS!$BF$32:$BH$32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9B-4E86-ABE5-D7D31D9609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32-4FF1-905B-ADD5ACEBDA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32-4FF1-905B-ADD5ACEBDA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32-4FF1-905B-ADD5ACEBDA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32-4FF1-905B-ADD5ACEBDA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32-4FF1-905B-ADD5ACEBDAE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BORDAMOS!$BF$14:$BF$18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4.666666666666667</c:v>
                </c:pt>
                <c:pt idx="3">
                  <c:v>43</c:v>
                </c:pt>
                <c:pt idx="4">
                  <c:v>12.333333333333334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32-4FF1-905B-ADD5ACEBDA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PUEBLOS ORIGINARIOS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BE-40AE-BA56-02CF670858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BE-40AE-BA56-02CF670858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BE-40AE-BA56-02CF670858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CENDIS!$BF$33:$BH$33</c:f>
              <c:numCache>
                <c:formatCode>0</c:formatCode>
                <c:ptCount val="3"/>
                <c:pt idx="0">
                  <c:v>3.3333333333333335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BE-40AE-BA56-02CF670858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TOTAL DE PERSONAS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FA4-4FF2-882E-65E5163D96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FA4-4FF2-882E-65E5163D96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FA4-4FF2-882E-65E5163D96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(DISCAPACIDAD!$BF$13,DISCAPACIDAD!$BG$13,DISCAPACIDAD!$BH$13)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DISCAPACIDAD!$BF$19:$BH$19</c:f>
              <c:numCache>
                <c:formatCode>0</c:formatCode>
                <c:ptCount val="3"/>
                <c:pt idx="0">
                  <c:v>47.666666666666664</c:v>
                </c:pt>
                <c:pt idx="1">
                  <c:v>38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A4-4FF2-882E-65E5163D96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10.666666666666666</c:v>
                </c:pt>
                <c:pt idx="3">
                  <c:v>22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4-4681-8AAE-368F5C31FD20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2</c:v>
                </c:pt>
                <c:pt idx="1">
                  <c:v>5.666666666666667</c:v>
                </c:pt>
                <c:pt idx="2">
                  <c:v>15.666666666666666</c:v>
                </c:pt>
                <c:pt idx="3">
                  <c:v>12.666666666666666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4-4681-8AAE-368F5C31F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651632"/>
        <c:axId val="332652024"/>
      </c:barChart>
      <c:catAx>
        <c:axId val="33265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652024"/>
        <c:crosses val="autoZero"/>
        <c:auto val="1"/>
        <c:lblAlgn val="ctr"/>
        <c:lblOffset val="100"/>
        <c:noMultiLvlLbl val="0"/>
      </c:catAx>
      <c:valAx>
        <c:axId val="332652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65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  <a:r>
              <a:rPr lang="en-US" baseline="0">
                <a:solidFill>
                  <a:sysClr val="windowText" lastClr="000000"/>
                </a:solidFill>
              </a:rPr>
              <a:t> MUJERES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18-408F-8CD6-40E90B9EF3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18-408F-8CD6-40E90B9EF3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18-408F-8CD6-40E90B9EF3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18-408F-8CD6-40E90B9EF3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E18-408F-8CD6-40E90B9EF3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DISCAPACIDAD!$BF$14:$BF$18</c:f>
              <c:numCache>
                <c:formatCode>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10.666666666666666</c:v>
                </c:pt>
                <c:pt idx="3">
                  <c:v>22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18-408F-8CD6-40E90B9EF3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  <a:endParaRPr lang="en-US" baseline="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72-4865-964F-75996190F8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72-4865-964F-75996190F8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072-4865-964F-75996190F8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072-4865-964F-75996190F8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072-4865-964F-75996190F8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(DISCAPACIDAD!$I$14,DISCAPACIDAD!$I$15,DISCAPACIDAD!$I$16,DISCAPACIDAD!$I$17,DISCAPACIDAD!$I$18)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DISCAPACIDAD!$BG$14:$BG$18</c:f>
              <c:numCache>
                <c:formatCode>0</c:formatCode>
                <c:ptCount val="5"/>
                <c:pt idx="0">
                  <c:v>2</c:v>
                </c:pt>
                <c:pt idx="1">
                  <c:v>5.666666666666667</c:v>
                </c:pt>
                <c:pt idx="2">
                  <c:v>15.666666666666666</c:v>
                </c:pt>
                <c:pt idx="3">
                  <c:v>12.666666666666666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72-4865-964F-75996190F8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DISCAPACIDAD!$BF$20:$BG$20</c:f>
              <c:numCache>
                <c:formatCode>0</c:formatCode>
                <c:ptCount val="2"/>
                <c:pt idx="0">
                  <c:v>47.666666666666664</c:v>
                </c:pt>
                <c:pt idx="1">
                  <c:v>37.666666666666664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0-4907-B87D-58FD8E950354}"/>
            </c:ext>
          </c:extLst>
        </c:ser>
        <c:ser>
          <c:idx val="1"/>
          <c:order val="1"/>
          <c:tx>
            <c:strRef>
              <c:f>DISCAPACIDAD!$I$21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DISCAPACIDAD!$BF$21:$BG$21</c:f>
              <c:numCache>
                <c:formatCode>0</c:formatCode>
                <c:ptCount val="2"/>
                <c:pt idx="0">
                  <c:v>0</c:v>
                </c:pt>
                <c:pt idx="1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0-4907-B87D-58FD8E95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32063896"/>
        <c:axId val="332064288"/>
      </c:barChart>
      <c:catAx>
        <c:axId val="33206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064288"/>
        <c:crosses val="autoZero"/>
        <c:auto val="1"/>
        <c:lblAlgn val="ctr"/>
        <c:lblOffset val="100"/>
        <c:noMultiLvlLbl val="0"/>
      </c:catAx>
      <c:valAx>
        <c:axId val="3320642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06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75-402B-809A-5B7209E7A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75-402B-809A-5B7209E7A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  <c:f>(DISCAPACIDAD!$BI$13,DISCAPACIDAD!$I$22)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  <c:f>'GR DISC'!$J$39:$J$40</c:f>
              <c:numCache>
                <c:formatCode>0</c:formatCode>
                <c:ptCount val="2"/>
                <c:pt idx="0">
                  <c:v>25.666666666666657</c:v>
                </c:pt>
                <c:pt idx="1">
                  <c:v>60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 DISC'!$J$41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9B75-402B-809A-5B7209E7A9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4B-44B9-99DD-E6234B1D05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4B-44B9-99DD-E6234B1D05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4B-44B9-99DD-E6234B1D05D7}"/>
              </c:ext>
            </c:extLst>
          </c:dPt>
          <c:dLbls>
            <c:dLbl>
              <c:idx val="0"/>
              <c:layout>
                <c:manualLayout>
                  <c:x val="0.3222212379702537"/>
                  <c:y val="-1.77150772820064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4B-44B9-99DD-E6234B1D05D7}"/>
                </c:ext>
              </c:extLst>
            </c:dLbl>
            <c:dLbl>
              <c:idx val="1"/>
              <c:layout>
                <c:manualLayout>
                  <c:x val="-0.32638987314085738"/>
                  <c:y val="4.9414552347623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4B-44B9-99DD-E6234B1D05D7}"/>
                </c:ext>
              </c:extLst>
            </c:dLbl>
            <c:dLbl>
              <c:idx val="2"/>
              <c:layout>
                <c:manualLayout>
                  <c:x val="-0.24583431758530183"/>
                  <c:y val="-4.78076698745990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4B-44B9-99DD-E6234B1D05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DISCAPACIDAD!$BF$23:$BH$23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4B-44B9-99DD-E6234B1D05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7E-4501-AF78-CC5E428029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7E-4501-AF78-CC5E428029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DISCAPACIDAD!$BF$22:$BG$22</c:f>
              <c:numCache>
                <c:formatCode>0</c:formatCode>
                <c:ptCount val="2"/>
                <c:pt idx="0">
                  <c:v>28.666666666666668</c:v>
                </c:pt>
                <c:pt idx="1">
                  <c:v>31.333333333333332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E-4501-AF78-CC5E428029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</a:t>
            </a:r>
            <a:r>
              <a:rPr lang="en-US" baseline="0">
                <a:solidFill>
                  <a:sysClr val="windowText" lastClr="000000"/>
                </a:solidFill>
              </a:rPr>
              <a:t> ORIGINARIOS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DISCAPACIDAD!$H$22</c:f>
              <c:strCache>
                <c:ptCount val="1"/>
                <c:pt idx="0">
                  <c:v>CARACTERÍSTICAS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9E-43AC-9CBF-3EAAA2BF6D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9E-43AC-9CBF-3EAAA2BF6D53}"/>
              </c:ext>
            </c:extLst>
          </c:dPt>
          <c:dLbls>
            <c:dLbl>
              <c:idx val="1"/>
              <c:layout>
                <c:manualLayout>
                  <c:x val="-0.23645931758530184"/>
                  <c:y val="6.29053659959171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E-43AC-9CBF-3EAAA2BF6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(DISCAPACIDAD!$BI$13,DISCAPACIDAD!$I$22,DISCAPACIDAD!$I$23)</c15:sqref>
                  </c15:fullRef>
                </c:ext>
              </c:extLst>
              <c:f>(DISCAPACIDAD!$BI$13,DISCAPACIDAD!$I$23)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 DISC'!$J$39:$J$41</c15:sqref>
                  </c15:fullRef>
                </c:ext>
              </c:extLst>
              <c:f>('GR DISC'!$J$39,'GR DISC'!$J$41)</c:f>
              <c:numCache>
                <c:formatCode>0</c:formatCode>
                <c:ptCount val="2"/>
                <c:pt idx="0">
                  <c:v>25.666666666666657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'GR DISC'!$J$40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299E-43AC-9CBF-3EAAA2BF6D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BORDAMOS!$H$20</c:f>
              <c:strCache>
                <c:ptCount val="1"/>
                <c:pt idx="0">
                  <c:v>PROCEDENCIA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FD-4239-8843-E0D9983805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FD-4239-8843-E0D9983805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BORDAMOS!$I$20:$I$21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BORDAMOS!$BF$20:$BF$21</c:f>
              <c:numCache>
                <c:formatCode>0</c:formatCode>
                <c:ptCount val="2"/>
                <c:pt idx="0">
                  <c:v>22.333333333333332</c:v>
                </c:pt>
                <c:pt idx="1">
                  <c:v>37.666666666666664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FD-4239-8843-E0D9983805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0F-43DD-BB3E-1231902706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0F-43DD-BB3E-1231902706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0F-43DD-BB3E-1231902706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DISCAPACIDAD!$BF$29:$BH$29</c:f>
              <c:numCache>
                <c:formatCode>0</c:formatCode>
                <c:ptCount val="3"/>
                <c:pt idx="0">
                  <c:v>233</c:v>
                </c:pt>
                <c:pt idx="1">
                  <c:v>332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0F-43DD-BB3E-1231902706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61</c:v>
                </c:pt>
                <c:pt idx="1">
                  <c:v>66</c:v>
                </c:pt>
                <c:pt idx="2">
                  <c:v>66</c:v>
                </c:pt>
                <c:pt idx="3">
                  <c:v>36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F-4FB1-AC1A-46DB389406ED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105</c:v>
                </c:pt>
                <c:pt idx="1">
                  <c:v>109</c:v>
                </c:pt>
                <c:pt idx="2">
                  <c:v>88</c:v>
                </c:pt>
                <c:pt idx="3">
                  <c:v>28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EF-4FB1-AC1A-46DB38940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285752"/>
        <c:axId val="333286144"/>
      </c:barChart>
      <c:catAx>
        <c:axId val="33328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3286144"/>
        <c:crosses val="autoZero"/>
        <c:auto val="1"/>
        <c:lblAlgn val="ctr"/>
        <c:lblOffset val="100"/>
        <c:noMultiLvlLbl val="0"/>
      </c:catAx>
      <c:valAx>
        <c:axId val="33328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328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ysClr val="windowText" lastClr="000000"/>
                </a:solidFill>
              </a:rPr>
              <a:t>EDAD</a:t>
            </a:r>
            <a:r>
              <a:rPr lang="es-ES" baseline="0">
                <a:solidFill>
                  <a:sysClr val="windowText" lastClr="000000"/>
                </a:solidFill>
              </a:rPr>
              <a:t> MUJERES</a:t>
            </a:r>
            <a:endParaRPr lang="es-E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9F-4132-B238-978E8A02AB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9F-4132-B238-978E8A02AB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9F-4132-B238-978E8A02AB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9F-4132-B238-978E8A02AB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C9F-4132-B238-978E8A02AB4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DISCAPACIDAD!$BF$24:$BF$28</c:f>
              <c:numCache>
                <c:formatCode>0</c:formatCode>
                <c:ptCount val="5"/>
                <c:pt idx="0">
                  <c:v>61</c:v>
                </c:pt>
                <c:pt idx="1">
                  <c:v>66</c:v>
                </c:pt>
                <c:pt idx="2">
                  <c:v>66</c:v>
                </c:pt>
                <c:pt idx="3">
                  <c:v>36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C9F-4132-B238-978E8A02AB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E2-4D0F-ABEF-DE228EB331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E2-4D0F-ABEF-DE228EB331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E2-4D0F-ABEF-DE228EB331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E2-4D0F-ABEF-DE228EB331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E2-4D0F-ABEF-DE228EB3315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DISCAPACIDAD!$BG$24:$BG$28</c:f>
              <c:numCache>
                <c:formatCode>0</c:formatCode>
                <c:ptCount val="5"/>
                <c:pt idx="0">
                  <c:v>105</c:v>
                </c:pt>
                <c:pt idx="1">
                  <c:v>109</c:v>
                </c:pt>
                <c:pt idx="2">
                  <c:v>88</c:v>
                </c:pt>
                <c:pt idx="3">
                  <c:v>28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E2-4D0F-ABEF-DE228EB331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DISCAPACIDAD!$BF$30:$BG$30</c:f>
              <c:numCache>
                <c:formatCode>0</c:formatCode>
                <c:ptCount val="2"/>
                <c:pt idx="0">
                  <c:v>217</c:v>
                </c:pt>
                <c:pt idx="1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E-4274-BD3F-8A2A8AC15A8A}"/>
            </c:ext>
          </c:extLst>
        </c:ser>
        <c:ser>
          <c:idx val="1"/>
          <c:order val="1"/>
          <c:tx>
            <c:strRef>
              <c:f>DISCAPACIDAD!$I$31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DISCAPACIDAD!$BF$31:$BG$31</c:f>
              <c:numCache>
                <c:formatCode>0</c:formatCode>
                <c:ptCount val="2"/>
                <c:pt idx="0">
                  <c:v>16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E-4274-BD3F-8A2A8AC15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33887896"/>
        <c:axId val="333888288"/>
      </c:barChart>
      <c:catAx>
        <c:axId val="33388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3888288"/>
        <c:crosses val="autoZero"/>
        <c:auto val="1"/>
        <c:lblAlgn val="ctr"/>
        <c:lblOffset val="100"/>
        <c:noMultiLvlLbl val="0"/>
      </c:catAx>
      <c:valAx>
        <c:axId val="3338882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388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PERSONAS CON DISCAPACIDAD ATENDIDAS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66-4E90-9CD9-FC98E0F3EF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66-4E90-9CD9-FC98E0F3EFB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DISC'!$I$131:$I$132</c:f>
              <c:numCache>
                <c:formatCode>0</c:formatCode>
                <c:ptCount val="2"/>
                <c:pt idx="0">
                  <c:v>112</c:v>
                </c:pt>
                <c:pt idx="1">
                  <c:v>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66-4E90-9CD9-FC98E0F3EF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CA-431E-9893-89BAF4325E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CA-431E-9893-89BAF4325E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DISC'!$B$148:$B$149</c:f>
              <c:numCache>
                <c:formatCode>0</c:formatCode>
                <c:ptCount val="2"/>
                <c:pt idx="0">
                  <c:v>476</c:v>
                </c:pt>
                <c:pt idx="1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CA-431E-9893-89BAF4325E4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31-4448-A69B-7CCE05F8B2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31-4448-A69B-7CCE05F8B2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DISCAPACIDAD!$BF$32:$BG$32</c:f>
              <c:numCache>
                <c:formatCode>0</c:formatCode>
                <c:ptCount val="2"/>
                <c:pt idx="0">
                  <c:v>206</c:v>
                </c:pt>
                <c:pt idx="1">
                  <c:v>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31-4448-A69B-7CCE05F8B2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87-4B3D-A668-293AD934B7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87-4B3D-A668-293AD934B7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DISCAPACIDAD!$BF$33:$BG$33</c:f>
              <c:numCache>
                <c:formatCode>0</c:formatCode>
                <c:ptCount val="2"/>
                <c:pt idx="0">
                  <c:v>38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7-4B3D-A668-293AD934B7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B8-4289-ADAA-881CA1BF6F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B8-4289-ADAA-881CA1BF6F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1B8-4289-ADAA-881CA1BF6F5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DISCAPACIDAD!$BF$39:$BH$39</c:f>
              <c:numCache>
                <c:formatCode>0</c:formatCode>
                <c:ptCount val="3"/>
                <c:pt idx="0">
                  <c:v>28</c:v>
                </c:pt>
                <c:pt idx="1">
                  <c:v>17.333333333333332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B8-4289-ADAA-881CA1BF6F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62-4056-9550-34956AB197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62-4056-9550-34956AB197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(BORDAMOS!$BI$13,BORDAMOS!$I$22)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BORD'!$J$25:$J$26</c:f>
              <c:numCache>
                <c:formatCode>General</c:formatCode>
                <c:ptCount val="2"/>
                <c:pt idx="0" formatCode="0">
                  <c:v>47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62-4056-9550-34956AB197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1</c:v>
                </c:pt>
                <c:pt idx="1">
                  <c:v>1.6666666666666667</c:v>
                </c:pt>
                <c:pt idx="2">
                  <c:v>0</c:v>
                </c:pt>
                <c:pt idx="3">
                  <c:v>6</c:v>
                </c:pt>
                <c:pt idx="4">
                  <c:v>19.333333333333332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4-4022-A286-11FC4F264CA6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0.33333333333333331</c:v>
                </c:pt>
                <c:pt idx="1">
                  <c:v>2</c:v>
                </c:pt>
                <c:pt idx="2">
                  <c:v>0.66666666666666663</c:v>
                </c:pt>
                <c:pt idx="3">
                  <c:v>4.666666666666667</c:v>
                </c:pt>
                <c:pt idx="4">
                  <c:v>9.6666666666666661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64-4022-A286-11FC4F264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091840"/>
        <c:axId val="333645824"/>
      </c:barChart>
      <c:catAx>
        <c:axId val="33409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3645824"/>
        <c:crosses val="autoZero"/>
        <c:auto val="1"/>
        <c:lblAlgn val="ctr"/>
        <c:lblOffset val="100"/>
        <c:noMultiLvlLbl val="0"/>
      </c:catAx>
      <c:valAx>
        <c:axId val="33364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09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79-41A5-B3E1-29189BC922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79-41A5-B3E1-29189BC922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79-41A5-B3E1-29189BC922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79-41A5-B3E1-29189BC922A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79-41A5-B3E1-29189BC922A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DISCAPACIDAD!$BF$34:$BF$38</c:f>
              <c:numCache>
                <c:formatCode>0</c:formatCode>
                <c:ptCount val="5"/>
                <c:pt idx="0">
                  <c:v>1</c:v>
                </c:pt>
                <c:pt idx="1">
                  <c:v>1.6666666666666667</c:v>
                </c:pt>
                <c:pt idx="2">
                  <c:v>0</c:v>
                </c:pt>
                <c:pt idx="3">
                  <c:v>6</c:v>
                </c:pt>
                <c:pt idx="4">
                  <c:v>19.333333333333332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79-41A5-B3E1-29189BC922A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D1-4DAC-9511-A1604431A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D1-4DAC-9511-A1604431A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D1-4DAC-9511-A1604431A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D1-4DAC-9511-A1604431AE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0D1-4DAC-9511-A1604431AE9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DISCAPACIDAD!$BG$34:$BG$38</c:f>
              <c:numCache>
                <c:formatCode>0</c:formatCode>
                <c:ptCount val="5"/>
                <c:pt idx="0">
                  <c:v>0.33333333333333331</c:v>
                </c:pt>
                <c:pt idx="1">
                  <c:v>2</c:v>
                </c:pt>
                <c:pt idx="2">
                  <c:v>0.66666666666666663</c:v>
                </c:pt>
                <c:pt idx="3">
                  <c:v>4.666666666666667</c:v>
                </c:pt>
                <c:pt idx="4">
                  <c:v>9.6666666666666661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D1-4DAC-9511-A1604431AE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DISCAPACIDAD!$BF$40:$BG$40</c:f>
              <c:numCache>
                <c:formatCode>0</c:formatCode>
                <c:ptCount val="2"/>
                <c:pt idx="0">
                  <c:v>18.666666666666668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8-47AA-9C76-B22101FF8E6B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DISCAPACIDAD!$I$40:$I$41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DISCAPACIDAD!$BF$41:$BG$41</c:f>
              <c:numCache>
                <c:formatCode>0</c:formatCode>
                <c:ptCount val="2"/>
                <c:pt idx="0">
                  <c:v>9.3333333333333339</c:v>
                </c:pt>
                <c:pt idx="1">
                  <c:v>4.333333333333333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C8-47AA-9C76-B22101FF8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647392"/>
        <c:axId val="334155296"/>
      </c:barChart>
      <c:catAx>
        <c:axId val="33364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155296"/>
        <c:crosses val="autoZero"/>
        <c:auto val="1"/>
        <c:lblAlgn val="ctr"/>
        <c:lblOffset val="100"/>
        <c:noMultiLvlLbl val="0"/>
      </c:catAx>
      <c:valAx>
        <c:axId val="334155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364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5A-44BD-8475-C6ABB7891B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5A-44BD-8475-C6ABB7891B3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DISC'!$J$218:$J$219</c:f>
              <c:numCache>
                <c:formatCode>0</c:formatCode>
                <c:ptCount val="2"/>
                <c:pt idx="0">
                  <c:v>0.3333333333333357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5A-44BD-8475-C6ABB7891B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4F-4C22-AA69-F28E7AED0A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4F-4C22-AA69-F28E7AED0A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DISC'!$B$235:$B$236</c:f>
              <c:numCache>
                <c:formatCode>0</c:formatCode>
                <c:ptCount val="2"/>
                <c:pt idx="0">
                  <c:v>31.333333333333336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4F-4C22-AA69-F28E7AED0A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25-480D-A3D5-096CC6B232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25-480D-A3D5-096CC6B232B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DISCAPACIDAD!$BF$42:$BG$42</c:f>
              <c:numCache>
                <c:formatCode>0</c:formatCode>
                <c:ptCount val="2"/>
                <c:pt idx="0">
                  <c:v>28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25-480D-A3D5-096CC6B232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8A-4FBD-928F-0A73325739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8A-4FBD-928F-0A733257398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DISCAPACIDAD!$BF$43:$BG$43</c:f>
              <c:numCache>
                <c:formatCode>0</c:formatCode>
                <c:ptCount val="2"/>
                <c:pt idx="0">
                  <c:v>8.3333333333333339</c:v>
                </c:pt>
                <c:pt idx="1">
                  <c:v>5.666666666666667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8A-4FBD-928F-0A73325739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DISCAPACIDAD!$I$49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50-4837-BF7D-72746341B4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50-4837-BF7D-72746341B4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50-4837-BF7D-72746341B48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DISCAPACIDAD!$BF$49:$BH$49</c:f>
              <c:numCache>
                <c:formatCode>0</c:formatCode>
                <c:ptCount val="3"/>
                <c:pt idx="0">
                  <c:v>9.3333333333333339</c:v>
                </c:pt>
                <c:pt idx="1">
                  <c:v>30.333333333333332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50-4837-BF7D-72746341B4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79-412A-AA6C-A9584821EF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79-412A-AA6C-A9584821EF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79-412A-AA6C-A9584821EF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379-412A-AA6C-A9584821EF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379-412A-AA6C-A9584821EF9C}"/>
              </c:ext>
            </c:extLst>
          </c:dPt>
          <c:dLbls>
            <c:dLbl>
              <c:idx val="1"/>
              <c:layout>
                <c:manualLayout>
                  <c:x val="-0.41840376202974627"/>
                  <c:y val="5.60896033829104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79-412A-AA6C-A9584821EF9C}"/>
                </c:ext>
              </c:extLst>
            </c:dLbl>
            <c:dLbl>
              <c:idx val="2"/>
              <c:layout>
                <c:manualLayout>
                  <c:x val="-0.33507042869641296"/>
                  <c:y val="-8.27992855059784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79-412A-AA6C-A9584821EF9C}"/>
                </c:ext>
              </c:extLst>
            </c:dLbl>
            <c:dLbl>
              <c:idx val="3"/>
              <c:layout>
                <c:manualLayout>
                  <c:x val="0.28611023622047232"/>
                  <c:y val="-6.54381743948673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79-412A-AA6C-A9584821EF9C}"/>
                </c:ext>
              </c:extLst>
            </c:dLbl>
            <c:dLbl>
              <c:idx val="4"/>
              <c:layout>
                <c:manualLayout>
                  <c:x val="0.42117957130358713"/>
                  <c:y val="5.139071157771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79-412A-AA6C-A9584821EF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9.3333333333333339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79-412A-AA6C-A9584821EF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DC-4F88-B91E-9CB2EDBFF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C-4F88-B91E-9CB2EDBFF6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(BORDAMOS!$BI$13,BORDAMOS!$I$23)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BORD'!$C$40:$C$41</c:f>
              <c:numCache>
                <c:formatCode>General</c:formatCode>
                <c:ptCount val="2"/>
                <c:pt idx="0" formatCode="0">
                  <c:v>26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DC-4F88-B91E-9CB2EDBFF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DISCAPACIDAD!$BF$44:$BF$48</c:f>
              <c:numCache>
                <c:formatCode>0</c:formatCode>
                <c:ptCount val="5"/>
                <c:pt idx="0">
                  <c:v>9.3333333333333339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A-4280-A245-1E83237B413A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30.333333333333332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A-4280-A245-1E83237B4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339136"/>
        <c:axId val="334339528"/>
      </c:barChart>
      <c:catAx>
        <c:axId val="33433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339528"/>
        <c:crosses val="autoZero"/>
        <c:auto val="1"/>
        <c:lblAlgn val="ctr"/>
        <c:lblOffset val="100"/>
        <c:noMultiLvlLbl val="0"/>
      </c:catAx>
      <c:valAx>
        <c:axId val="33433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33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64-4532-9584-426D17F8B1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64-4532-9584-426D17F8B1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64-4532-9584-426D17F8B1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64-4532-9584-426D17F8B1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64-4532-9584-426D17F8B1F2}"/>
              </c:ext>
            </c:extLst>
          </c:dPt>
          <c:dLbls>
            <c:dLbl>
              <c:idx val="1"/>
              <c:layout>
                <c:manualLayout>
                  <c:x val="-0.42013987314085738"/>
                  <c:y val="4.22007144940215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64-4532-9584-426D17F8B1F2}"/>
                </c:ext>
              </c:extLst>
            </c:dLbl>
            <c:dLbl>
              <c:idx val="2"/>
              <c:layout>
                <c:manualLayout>
                  <c:x val="-0.33229265091863519"/>
                  <c:y val="-7.46974336541265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64-4532-9584-426D17F8B1F2}"/>
                </c:ext>
              </c:extLst>
            </c:dLbl>
            <c:dLbl>
              <c:idx val="3"/>
              <c:layout>
                <c:manualLayout>
                  <c:x val="0.2579851268591426"/>
                  <c:y val="-8.9743729950422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64-4532-9584-426D17F8B1F2}"/>
                </c:ext>
              </c:extLst>
            </c:dLbl>
            <c:dLbl>
              <c:idx val="4"/>
              <c:layout>
                <c:manualLayout>
                  <c:x val="0.42881846019247605"/>
                  <c:y val="0.113890711577719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64-4532-9584-426D17F8B1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DISCAPACIDAD!$I$44:$I$48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DISCAPACIDAD!$BG$44:$BG$48</c:f>
              <c:numCache>
                <c:formatCode>0</c:formatCode>
                <c:ptCount val="5"/>
                <c:pt idx="0">
                  <c:v>30.333333333333332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64-4532-9584-426D17F8B1F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DISCAPACIDAD!$BF$50:$BG$50</c:f>
              <c:numCache>
                <c:formatCode>0</c:formatCode>
                <c:ptCount val="2"/>
                <c:pt idx="0">
                  <c:v>8.3333333333333339</c:v>
                </c:pt>
                <c:pt idx="1">
                  <c:v>28.333333333333332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D-46C8-8C2E-D30436B28257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DISCAPACIDAD!$I$50:$I$51</c:f>
              <c:strCache>
                <c:ptCount val="2"/>
                <c:pt idx="0">
                  <c:v>COLONIAS</c:v>
                </c:pt>
                <c:pt idx="1">
                  <c:v>COMISARÍAS</c:v>
                </c:pt>
              </c:strCache>
            </c:strRef>
          </c:cat>
          <c:val>
            <c:numRef>
              <c:f>DISCAPACIDAD!$BF$51:$BG$51</c:f>
              <c:numCache>
                <c:formatCode>0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D-46C8-8C2E-D30436B28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4863176"/>
        <c:axId val="334863568"/>
      </c:barChart>
      <c:catAx>
        <c:axId val="33486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863568"/>
        <c:crosses val="autoZero"/>
        <c:auto val="1"/>
        <c:lblAlgn val="ctr"/>
        <c:lblOffset val="100"/>
        <c:noMultiLvlLbl val="0"/>
      </c:catAx>
      <c:valAx>
        <c:axId val="33486356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486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01-49B4-97D2-A3C47CD95C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01-49B4-97D2-A3C47CD95C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DISC'!$J$307:$J$308</c:f>
              <c:numCache>
                <c:formatCode>0</c:formatCode>
                <c:ptCount val="2"/>
                <c:pt idx="0">
                  <c:v>39.666666666666664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1-49B4-97D2-A3C47CD95C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5B-4A0C-86E9-CADBCBE009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5B-4A0C-86E9-CADBCBE009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(DISCAPACIDAD!$BI$13,DISCAPACIDAD!$I$53)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DISC'!$C$324:$C$325</c:f>
              <c:numCache>
                <c:formatCode>0</c:formatCode>
                <c:ptCount val="2"/>
                <c:pt idx="0">
                  <c:v>39.666666666666664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5B-4A0C-86E9-CADBCBE009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3A-4270-A0E1-D7BDA1FE25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3A-4270-A0E1-D7BDA1FE25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3A-4270-A0E1-D7BDA1FE25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DISCAPACIDAD!$BF$52:$BH$52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3A-4270-A0E1-D7BDA1FE25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4B-4544-9CBF-E21897AF9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4B-4544-9CBF-E21897AF91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4B-4544-9CBF-E21897AF9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DISCAPACIDAD!$BF$53:$BH$53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4B-4544-9CBF-E21897AF910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DISCAPACIDAD!$I$59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9EC-4D2A-91F5-D7F04DA49D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9EC-4D2A-91F5-D7F04DA49D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9EC-4D2A-91F5-D7F04DA49D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DISCAPACIDAD!$BF$59:$BH$59</c:f>
              <c:numCache>
                <c:formatCode>0</c:formatCode>
                <c:ptCount val="3"/>
                <c:pt idx="0">
                  <c:v>23.666666666666664</c:v>
                </c:pt>
                <c:pt idx="1">
                  <c:v>32.666666666666664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EC-4D2A-91F5-D7F04DA49D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16.333333333333332</c:v>
                </c:pt>
                <c:pt idx="3">
                  <c:v>6.333333333333333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1-4E08-8AC4-4B0F0969EBF3}"/>
            </c:ext>
          </c:extLst>
        </c:ser>
        <c:ser>
          <c:idx val="1"/>
          <c:order val="1"/>
          <c:tx>
            <c:strRef>
              <c:f>DISCAPACIDAD!$BG$13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0</c:v>
                </c:pt>
                <c:pt idx="1">
                  <c:v>1.6666666666666667</c:v>
                </c:pt>
                <c:pt idx="2">
                  <c:v>15.333333333333334</c:v>
                </c:pt>
                <c:pt idx="3">
                  <c:v>15.666666666666666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A1-4E08-8AC4-4B0F0969EBF3}"/>
            </c:ext>
          </c:extLst>
        </c:ser>
        <c:ser>
          <c:idx val="2"/>
          <c:order val="2"/>
          <c:tx>
            <c:strRef>
              <c:f>DISCAPACIDAD!$BH$13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A1-4E08-8AC4-4B0F0969E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390224"/>
        <c:axId val="367390616"/>
      </c:barChart>
      <c:catAx>
        <c:axId val="36739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390616"/>
        <c:crosses val="autoZero"/>
        <c:auto val="1"/>
        <c:lblAlgn val="ctr"/>
        <c:lblOffset val="100"/>
        <c:noMultiLvlLbl val="0"/>
      </c:catAx>
      <c:valAx>
        <c:axId val="3673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39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E4-47FC-97C8-EECF3FD80B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E4-47FC-97C8-EECF3FD80B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E4-47FC-97C8-EECF3FD80B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E4-47FC-97C8-EECF3FD80B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E4-47FC-97C8-EECF3FD80BB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DISCAPACIDAD!$BF$54:$BF$58</c:f>
              <c:numCache>
                <c:formatCode>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16.333333333333332</c:v>
                </c:pt>
                <c:pt idx="3">
                  <c:v>6.333333333333333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E4-47FC-97C8-EECF3FD80B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0 a 11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C-4DD6-BE25-6DEBF452FC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C-4DD6-BE25-6DEBF452FC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7C-4DD6-BE25-6DEBF452FC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(CENDIS!$BF$13,CENDIS!$BG$13,CENDIS!$BH$13)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CENDIS!$BF$14:$BH$14</c:f>
              <c:numCache>
                <c:formatCode>0</c:formatCode>
                <c:ptCount val="3"/>
                <c:pt idx="0">
                  <c:v>121</c:v>
                </c:pt>
                <c:pt idx="1">
                  <c:v>114.66666666666667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7C-4DD6-BE25-6DEBF452FC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A2-44F6-9EF4-94E325CEF6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A2-44F6-9EF4-94E325CEF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A2-44F6-9EF4-94E325CEF6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A2-44F6-9EF4-94E325CEF6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A2-44F6-9EF4-94E325CEF62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DISCAPACIDAD!$BG$54:$BG$58</c:f>
              <c:numCache>
                <c:formatCode>0</c:formatCode>
                <c:ptCount val="5"/>
                <c:pt idx="0">
                  <c:v>0</c:v>
                </c:pt>
                <c:pt idx="1">
                  <c:v>1.6666666666666667</c:v>
                </c:pt>
                <c:pt idx="2">
                  <c:v>15.333333333333334</c:v>
                </c:pt>
                <c:pt idx="3">
                  <c:v>15.666666666666666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A2-44F6-9EF4-94E325CEF6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OTROS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C0-4D2B-AA80-5A1AABD48A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CC0-4D2B-AA80-5A1AABD48A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CC0-4D2B-AA80-5A1AABD48A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CC0-4D2B-AA80-5A1AABD48A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CC0-4D2B-AA80-5A1AABD48A1C}"/>
              </c:ext>
            </c:extLst>
          </c:dPt>
          <c:dLbls>
            <c:dLbl>
              <c:idx val="0"/>
              <c:layout>
                <c:manualLayout>
                  <c:x val="0.24340179352580926"/>
                  <c:y val="-6.65952172645086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C0-4D2B-AA80-5A1AABD48A1C}"/>
                </c:ext>
              </c:extLst>
            </c:dLbl>
            <c:dLbl>
              <c:idx val="1"/>
              <c:layout>
                <c:manualLayout>
                  <c:x val="0.31631846019247595"/>
                  <c:y val="6.41918197725284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0-4D2B-AA80-5A1AABD48A1C}"/>
                </c:ext>
              </c:extLst>
            </c:dLbl>
            <c:dLbl>
              <c:idx val="4"/>
              <c:layout>
                <c:manualLayout>
                  <c:x val="-0.33194542869641297"/>
                  <c:y val="-1.9211140274132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0-4D2B-AA80-5A1AABD48A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DISCAPACIDAD!$I$54:$I$58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DISCAPACIDAD!$BH$54:$BH$58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C0-4D2B-AA80-5A1AABD48A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DISCAPACIDAD!$I$60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DISCAPACIDAD!$BF$60:$BH$60</c:f>
              <c:numCache>
                <c:formatCode>0</c:formatCode>
                <c:ptCount val="3"/>
                <c:pt idx="0">
                  <c:v>21</c:v>
                </c:pt>
                <c:pt idx="1">
                  <c:v>31.666666666666668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8-4E7A-BD0A-D2C9EFA5C805}"/>
            </c:ext>
          </c:extLst>
        </c:ser>
        <c:ser>
          <c:idx val="1"/>
          <c:order val="1"/>
          <c:tx>
            <c:strRef>
              <c:f>DISCAPACIDAD!$I$61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DISCAPACIDAD!$BF$61:$BH$61</c:f>
              <c:numCache>
                <c:formatCode>0</c:formatCode>
                <c:ptCount val="3"/>
                <c:pt idx="0">
                  <c:v>2.6666666666666665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8-4E7A-BD0A-D2C9EFA5C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691680"/>
        <c:axId val="367692072"/>
      </c:barChart>
      <c:catAx>
        <c:axId val="3676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692072"/>
        <c:crosses val="autoZero"/>
        <c:auto val="1"/>
        <c:lblAlgn val="ctr"/>
        <c:lblOffset val="100"/>
        <c:noMultiLvlLbl val="0"/>
      </c:catAx>
      <c:valAx>
        <c:axId val="36769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69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18-4F3C-AB97-B0D6618169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18-4F3C-AB97-B0D6618169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DISC'!$C$413:$C$414</c:f>
              <c:numCache>
                <c:formatCode>0</c:formatCode>
                <c:ptCount val="2"/>
                <c:pt idx="0">
                  <c:v>1</c:v>
                </c:pt>
                <c:pt idx="1">
                  <c:v>55.333333333333329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18-4F3C-AB97-B0D6618169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14-4976-B01E-81F29C957F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14-4976-B01E-81F29C957F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(DISCAPACIDAD!$BI$13,DISCAPACIDAD!$I$63)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DISC'!$J$415:$J$416</c:f>
              <c:numCache>
                <c:formatCode>0</c:formatCode>
                <c:ptCount val="2"/>
                <c:pt idx="0">
                  <c:v>55.333333333333329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14-4976-B01E-81F29C957F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53-4562-8714-A05690278D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53-4562-8714-A05690278D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53-4562-8714-A05690278D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DISCAPACIDAD!$BF$62:$BH$62</c:f>
              <c:numCache>
                <c:formatCode>0</c:formatCode>
                <c:ptCount val="3"/>
                <c:pt idx="0">
                  <c:v>22.666666666666668</c:v>
                </c:pt>
                <c:pt idx="1">
                  <c:v>32.666666666666664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53-4562-8714-A05690278D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DISCAPACIDAD!$I$63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00-46A2-9070-BFD0815C1B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00-46A2-9070-BFD0815C1B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00-46A2-9070-BFD0815C1B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DISCAPACIDAD!$BF$13:$BH$13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DISCAPACIDAD!$BF$63:$BH$63</c:f>
              <c:numCache>
                <c:formatCode>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00-46A2-9070-BFD0815C1B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C0-47D8-B139-482CF5E89C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C0-47D8-B139-482CF5E89C0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3C0-47D8-B139-482CF5E89C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JURÍDICO!$BF$19:$BH$19</c:f>
              <c:numCache>
                <c:formatCode>0</c:formatCode>
                <c:ptCount val="3"/>
                <c:pt idx="0">
                  <c:v>334</c:v>
                </c:pt>
                <c:pt idx="1">
                  <c:v>337.33333333333331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C0-47D8-B139-482CF5E89C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97.666666666666671</c:v>
                </c:pt>
                <c:pt idx="1">
                  <c:v>30.333333333333332</c:v>
                </c:pt>
                <c:pt idx="2">
                  <c:v>96.666666666666671</c:v>
                </c:pt>
                <c:pt idx="3">
                  <c:v>101.33333333333333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7-4837-9A0F-70E7F3A49439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92.666666666666671</c:v>
                </c:pt>
                <c:pt idx="1">
                  <c:v>32.333333333333336</c:v>
                </c:pt>
                <c:pt idx="2">
                  <c:v>87.333333333333329</c:v>
                </c:pt>
                <c:pt idx="3">
                  <c:v>115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17-4837-9A0F-70E7F3A49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764536"/>
        <c:axId val="367764928"/>
      </c:barChart>
      <c:catAx>
        <c:axId val="36776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764928"/>
        <c:crosses val="autoZero"/>
        <c:auto val="1"/>
        <c:lblAlgn val="ctr"/>
        <c:lblOffset val="100"/>
        <c:noMultiLvlLbl val="0"/>
      </c:catAx>
      <c:valAx>
        <c:axId val="36776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76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AE-4F33-9954-31EAFD9E4D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AE-4F33-9954-31EAFD9E4D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AE-4F33-9954-31EAFD9E4D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AE-4F33-9954-31EAFD9E4D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AE-4F33-9954-31EAFD9E4D9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JURÍDICO!$BF$14:$BF$18</c:f>
              <c:numCache>
                <c:formatCode>0</c:formatCode>
                <c:ptCount val="5"/>
                <c:pt idx="0">
                  <c:v>97.666666666666671</c:v>
                </c:pt>
                <c:pt idx="1">
                  <c:v>30.333333333333332</c:v>
                </c:pt>
                <c:pt idx="2">
                  <c:v>96.666666666666671</c:v>
                </c:pt>
                <c:pt idx="3">
                  <c:v>101.33333333333333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AE-4F33-9954-31EAFD9E4D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CENDIS!$I$20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CENDIS!$BF$20:$BG$20</c:f>
              <c:numCache>
                <c:formatCode>0</c:formatCode>
                <c:ptCount val="2"/>
                <c:pt idx="0">
                  <c:v>119.33333333333333</c:v>
                </c:pt>
                <c:pt idx="1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D-4B63-97C8-5E3DD5D5C90D}"/>
            </c:ext>
          </c:extLst>
        </c:ser>
        <c:ser>
          <c:idx val="1"/>
          <c:order val="1"/>
          <c:tx>
            <c:strRef>
              <c:f>CENDIS!$I$21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CENDIS!$BF$13:$BG$13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CENDIS!$BF$21:$BG$21</c:f>
              <c:numCache>
                <c:formatCode>0</c:formatCode>
                <c:ptCount val="2"/>
                <c:pt idx="0">
                  <c:v>1.6666666666666667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D-4B63-97C8-5E3DD5D5C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042960"/>
        <c:axId val="366043352"/>
      </c:barChart>
      <c:catAx>
        <c:axId val="366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6043352"/>
        <c:crosses val="autoZero"/>
        <c:auto val="1"/>
        <c:lblAlgn val="ctr"/>
        <c:lblOffset val="100"/>
        <c:noMultiLvlLbl val="0"/>
      </c:catAx>
      <c:valAx>
        <c:axId val="3660433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6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C8-47D9-9A90-9F4CA19F77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C8-47D9-9A90-9F4CA19F77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C8-47D9-9A90-9F4CA19F77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C8-47D9-9A90-9F4CA19F77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C8-47D9-9A90-9F4CA19F773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JURÍDICO!$BG$14:$BG$18</c:f>
              <c:numCache>
                <c:formatCode>0</c:formatCode>
                <c:ptCount val="5"/>
                <c:pt idx="0">
                  <c:v>92.666666666666671</c:v>
                </c:pt>
                <c:pt idx="1">
                  <c:v>32.333333333333336</c:v>
                </c:pt>
                <c:pt idx="2">
                  <c:v>87.333333333333329</c:v>
                </c:pt>
                <c:pt idx="3">
                  <c:v>115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C8-47D9-9A90-9F4CA19F77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JURÍDICO!$BF$20:$BG$20</c:f>
              <c:numCache>
                <c:formatCode>0</c:formatCode>
                <c:ptCount val="2"/>
                <c:pt idx="0">
                  <c:v>299.33333333333331</c:v>
                </c:pt>
                <c:pt idx="1">
                  <c:v>305.33333333333331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4-4ADF-9F4F-96C6B36A0603}"/>
            </c:ext>
          </c:extLst>
        </c:ser>
        <c:ser>
          <c:idx val="1"/>
          <c:order val="1"/>
          <c:tx>
            <c:strRef>
              <c:f>JURÍDICO!$I$21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JURÍDICO!$BF$21:$BG$21</c:f>
              <c:numCache>
                <c:formatCode>0</c:formatCode>
                <c:ptCount val="2"/>
                <c:pt idx="0">
                  <c:v>34.666666666666664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4-4ADF-9F4F-96C6B36A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766496"/>
        <c:axId val="368564488"/>
      </c:barChart>
      <c:catAx>
        <c:axId val="3677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564488"/>
        <c:crosses val="autoZero"/>
        <c:auto val="1"/>
        <c:lblAlgn val="ctr"/>
        <c:lblOffset val="100"/>
        <c:noMultiLvlLbl val="0"/>
      </c:catAx>
      <c:valAx>
        <c:axId val="3685644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7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8E-493F-98A9-CD77D3C79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8E-493F-98A9-CD77D3C79DB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JUR'!$J$40:$J$41</c:f>
              <c:numCache>
                <c:formatCode>General</c:formatCode>
                <c:ptCount val="2"/>
                <c:pt idx="0" formatCode="0">
                  <c:v>668.99999999999989</c:v>
                </c:pt>
                <c:pt idx="1">
                  <c:v>2.3333333333333335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8E-493F-98A9-CD77D3C79D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21-483C-BE90-3B29F319F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21-483C-BE90-3B29F319F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JUR'!$C$58:$C$59</c:f>
              <c:numCache>
                <c:formatCode>General</c:formatCode>
                <c:ptCount val="2"/>
                <c:pt idx="0" formatCode="0">
                  <c:v>671.33333333333326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1-483C-BE90-3B29F319F8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411-4C90-AF8E-8D367436B7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411-4C90-AF8E-8D367436B7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JURÍDICO!$BF$22:$BG$22</c:f>
              <c:numCache>
                <c:formatCode>0</c:formatCode>
                <c:ptCount val="2"/>
                <c:pt idx="0">
                  <c:v>0.33333333333333331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1-4C90-AF8E-8D367436B7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B5-4554-84DD-D826BC52A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B5-4554-84DD-D826BC52AD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JURÍDICO!$BF$23:$BG$23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B5-4554-84DD-D826BC52AD5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JURÍDICO!$I$29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91-4199-9EE2-EFC0034785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91-4199-9EE2-EFC0034785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91-4199-9EE2-EFC0034785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JURÍDICO!$BF$29:$BH$29</c:f>
              <c:numCache>
                <c:formatCode>0</c:formatCode>
                <c:ptCount val="3"/>
                <c:pt idx="0">
                  <c:v>355.33333333333331</c:v>
                </c:pt>
                <c:pt idx="1">
                  <c:v>411.00000000000006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91-4199-9EE2-EFC0034785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190</c:v>
                </c:pt>
                <c:pt idx="1">
                  <c:v>24.666666666666668</c:v>
                </c:pt>
                <c:pt idx="2">
                  <c:v>39.666666666666664</c:v>
                </c:pt>
                <c:pt idx="3">
                  <c:v>66.666666666666671</c:v>
                </c:pt>
                <c:pt idx="4">
                  <c:v>34.333333333333336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F3-4F68-9492-CEAF141D33B2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249.33333333333334</c:v>
                </c:pt>
                <c:pt idx="1">
                  <c:v>34</c:v>
                </c:pt>
                <c:pt idx="2">
                  <c:v>31.666666666666668</c:v>
                </c:pt>
                <c:pt idx="3">
                  <c:v>61.666666666666664</c:v>
                </c:pt>
                <c:pt idx="4">
                  <c:v>34.333333333333336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F3-4F68-9492-CEAF141D3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567232"/>
        <c:axId val="368567624"/>
      </c:barChart>
      <c:catAx>
        <c:axId val="3685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567624"/>
        <c:crosses val="autoZero"/>
        <c:auto val="1"/>
        <c:lblAlgn val="ctr"/>
        <c:lblOffset val="100"/>
        <c:noMultiLvlLbl val="0"/>
      </c:catAx>
      <c:valAx>
        <c:axId val="36856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56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JURÍDICO!$I$30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JURÍDICO!$BF$30:$BG$30</c:f>
              <c:numCache>
                <c:formatCode>General</c:formatCode>
                <c:ptCount val="2"/>
                <c:pt idx="0">
                  <c:v>331.33333333333331</c:v>
                </c:pt>
                <c:pt idx="1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0-4030-9477-F5C48B6D6DDC}"/>
            </c:ext>
          </c:extLst>
        </c:ser>
        <c:ser>
          <c:idx val="1"/>
          <c:order val="1"/>
          <c:tx>
            <c:strRef>
              <c:f>JURÍDICO!$I$31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JURÍDICO!$BF$31:$BG$31</c:f>
              <c:numCache>
                <c:formatCode>General</c:formatCode>
                <c:ptCount val="2"/>
                <c:pt idx="0">
                  <c:v>24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0-4030-9477-F5C48B6D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393160"/>
        <c:axId val="368393552"/>
      </c:barChart>
      <c:catAx>
        <c:axId val="36839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393552"/>
        <c:crosses val="autoZero"/>
        <c:auto val="1"/>
        <c:lblAlgn val="ctr"/>
        <c:lblOffset val="100"/>
        <c:noMultiLvlLbl val="0"/>
      </c:catAx>
      <c:valAx>
        <c:axId val="36839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393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94-4EE0-A08F-AA04804209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94-4EE0-A08F-AA04804209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JURÍDICO!$BF$32:$BG$32</c:f>
              <c:numCache>
                <c:formatCode>General</c:formatCode>
                <c:ptCount val="2"/>
                <c:pt idx="0">
                  <c:v>2.3333333333333335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94-4EE0-A08F-AA048042094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7-4080-8231-3C3A3B1759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7-4080-8231-3C3A3B17598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CEN'!$C$23:$C$24</c:f>
              <c:numCache>
                <c:formatCode>0</c:formatCode>
                <c:ptCount val="2"/>
                <c:pt idx="0">
                  <c:v>232.66666666666669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7-4080-8231-3C3A3B1759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9-4C7A-BF52-9323C8423E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A9-4C7A-BF52-9323C8423E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JURÍDICO!$BF$33:$BG$33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9-4C7A-BF52-9323C8423E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735-4B2D-9D89-F454A19CD5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35-4B2D-9D89-F454A19CD5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35-4B2D-9D89-F454A19CD5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JURÍDICO!$BF$39:$BH$39</c:f>
              <c:numCache>
                <c:formatCode>0</c:formatCode>
                <c:ptCount val="3"/>
                <c:pt idx="0">
                  <c:v>365.33333333333337</c:v>
                </c:pt>
                <c:pt idx="1">
                  <c:v>396.33333333333337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35-4B2D-9D89-F454A19CD52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113.33333333333333</c:v>
                </c:pt>
                <c:pt idx="1">
                  <c:v>30.666666666666668</c:v>
                </c:pt>
                <c:pt idx="2">
                  <c:v>104.66666666666667</c:v>
                </c:pt>
                <c:pt idx="3">
                  <c:v>114</c:v>
                </c:pt>
                <c:pt idx="4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6-486E-95E5-466E9ECEC7E8}"/>
            </c:ext>
          </c:extLst>
        </c:ser>
        <c:ser>
          <c:idx val="1"/>
          <c:order val="1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103.66666666666667</c:v>
                </c:pt>
                <c:pt idx="1">
                  <c:v>64</c:v>
                </c:pt>
                <c:pt idx="2">
                  <c:v>88.333333333333329</c:v>
                </c:pt>
                <c:pt idx="3">
                  <c:v>140.33333333333334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6-486E-95E5-466E9ECEC7E8}"/>
            </c:ext>
          </c:extLst>
        </c:ser>
        <c:ser>
          <c:idx val="2"/>
          <c:order val="2"/>
          <c:tx>
            <c:strRef>
              <c:f>JURÍDICO!$BH$13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JURÍDICO!$BH$34:$BH$38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A6-486E-95E5-466E9ECEC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395512"/>
        <c:axId val="368395904"/>
      </c:barChart>
      <c:catAx>
        <c:axId val="36839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395904"/>
        <c:crosses val="autoZero"/>
        <c:auto val="1"/>
        <c:lblAlgn val="ctr"/>
        <c:lblOffset val="100"/>
        <c:noMultiLvlLbl val="0"/>
      </c:catAx>
      <c:valAx>
        <c:axId val="36839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39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85-42C2-A17C-FB4004F427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85-42C2-A17C-FB4004F427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85-42C2-A17C-FB4004F427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85-42C2-A17C-FB4004F427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85-42C2-A17C-FB4004F427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JURÍDICO!$BF$24:$BF$28</c:f>
              <c:numCache>
                <c:formatCode>General</c:formatCode>
                <c:ptCount val="5"/>
                <c:pt idx="0">
                  <c:v>190</c:v>
                </c:pt>
                <c:pt idx="1">
                  <c:v>24.666666666666668</c:v>
                </c:pt>
                <c:pt idx="2">
                  <c:v>39.666666666666664</c:v>
                </c:pt>
                <c:pt idx="3">
                  <c:v>66.666666666666671</c:v>
                </c:pt>
                <c:pt idx="4">
                  <c:v>34.333333333333336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85-42C2-A17C-FB4004F4275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00-480F-935C-B2B33A87AC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00-480F-935C-B2B33A87AC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00-480F-935C-B2B33A87AC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00-480F-935C-B2B33A87AC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00-480F-935C-B2B33A87AC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JURÍDICO!$I$24:$I$28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JURÍDICO!$BG$24:$BG$28</c:f>
              <c:numCache>
                <c:formatCode>General</c:formatCode>
                <c:ptCount val="5"/>
                <c:pt idx="0">
                  <c:v>249.33333333333334</c:v>
                </c:pt>
                <c:pt idx="1">
                  <c:v>34</c:v>
                </c:pt>
                <c:pt idx="2">
                  <c:v>31.666666666666668</c:v>
                </c:pt>
                <c:pt idx="3">
                  <c:v>61.666666666666664</c:v>
                </c:pt>
                <c:pt idx="4">
                  <c:v>34.333333333333336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00-480F-935C-B2B33A87AC7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JURÍDICO!$BF$13</c:f>
              <c:strCache>
                <c:ptCount val="1"/>
                <c:pt idx="0">
                  <c:v>MUJERES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CE-43D1-9563-9F4A20D6F5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CE-43D1-9563-9F4A20D6F5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CE-43D1-9563-9F4A20D6F5F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CE-43D1-9563-9F4A20D6F5F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CE-43D1-9563-9F4A20D6F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JURÍDICO!$BF$34:$BF$38</c:f>
              <c:numCache>
                <c:formatCode>0</c:formatCode>
                <c:ptCount val="5"/>
                <c:pt idx="0">
                  <c:v>113.33333333333333</c:v>
                </c:pt>
                <c:pt idx="1">
                  <c:v>30.666666666666668</c:v>
                </c:pt>
                <c:pt idx="2">
                  <c:v>104.66666666666667</c:v>
                </c:pt>
                <c:pt idx="3">
                  <c:v>114</c:v>
                </c:pt>
                <c:pt idx="4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3CE-43D1-9563-9F4A20D6F5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JURÍDICO!$BG$13</c:f>
              <c:strCache>
                <c:ptCount val="1"/>
                <c:pt idx="0">
                  <c:v>HOMBRES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15-4E5C-B291-AAF0BA55BF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15-4E5C-B291-AAF0BA55BF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15-4E5C-B291-AAF0BA55BF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15-4E5C-B291-AAF0BA55BF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15-4E5C-B291-AAF0BA55BF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JURÍDICO!$I$34:$I$38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JURÍDICO!$BG$34:$BG$38</c:f>
              <c:numCache>
                <c:formatCode>0</c:formatCode>
                <c:ptCount val="5"/>
                <c:pt idx="0">
                  <c:v>103.66666666666667</c:v>
                </c:pt>
                <c:pt idx="1">
                  <c:v>64</c:v>
                </c:pt>
                <c:pt idx="2">
                  <c:v>88.333333333333329</c:v>
                </c:pt>
                <c:pt idx="3">
                  <c:v>140.33333333333334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15-4E5C-B291-AAF0BA55BF7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JURÍDICO!$I$40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JURÍDICO!$BF$40:$BG$40</c:f>
              <c:numCache>
                <c:formatCode>0</c:formatCode>
                <c:ptCount val="2"/>
                <c:pt idx="0">
                  <c:v>347.66666666666669</c:v>
                </c:pt>
                <c:pt idx="1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0-426A-8EA6-419D63411730}"/>
            </c:ext>
          </c:extLst>
        </c:ser>
        <c:ser>
          <c:idx val="1"/>
          <c:order val="1"/>
          <c:tx>
            <c:strRef>
              <c:f>JURÍDICO!$I$41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JURÍDICO!$BF$41:$BG$41</c:f>
              <c:numCache>
                <c:formatCode>0</c:formatCode>
                <c:ptCount val="2"/>
                <c:pt idx="0">
                  <c:v>17.666666666666668</c:v>
                </c:pt>
                <c:pt idx="1">
                  <c:v>19.333333333333332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0-426A-8EA6-419D63411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812768"/>
        <c:axId val="368813160"/>
      </c:barChart>
      <c:catAx>
        <c:axId val="3688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813160"/>
        <c:crosses val="autoZero"/>
        <c:auto val="1"/>
        <c:lblAlgn val="ctr"/>
        <c:lblOffset val="100"/>
        <c:noMultiLvlLbl val="0"/>
      </c:catAx>
      <c:valAx>
        <c:axId val="36881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881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JURÍDICO!$I$32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75-4EC2-A985-B8ADE42CCC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75-4EC2-A985-B8ADE42CCCA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(JURÍDICO!$BI$13,JURÍDICO!$I$32)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(JURÍDICO!$BI$29,JURÍDICO!$BI$32)</c:f>
              <c:numCache>
                <c:formatCode>0</c:formatCode>
                <c:ptCount val="2"/>
                <c:pt idx="0">
                  <c:v>766.33333333333337</c:v>
                </c:pt>
                <c:pt idx="1">
                  <c:v>2.3333333333333335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75-4EC2-A985-B8ADE42CCCA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3-4C32-AB25-5F6E9D2217D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3-4C32-AB25-5F6E9D2217D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(JURÍDICO!$BI$13,JURÍDICO!$I$33)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JUR'!$C$145:$C$146</c:f>
              <c:numCache>
                <c:formatCode>General</c:formatCode>
                <c:ptCount val="2"/>
                <c:pt idx="0" formatCode="0">
                  <c:v>766.33333333333337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3-4C32-AB25-5F6E9D2217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F3-4E4E-AEA9-0FF2592A9D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F3-4E4E-AEA9-0FF2592A9D6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(CENDIS!$BI$13,CENDIS!$I$23)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'GR CEN'!$J$23:$J$24</c:f>
              <c:numCache>
                <c:formatCode>0</c:formatCode>
                <c:ptCount val="2"/>
                <c:pt idx="0">
                  <c:v>235.00000000000003</c:v>
                </c:pt>
                <c:pt idx="1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F3-4E4E-AEA9-0FF2592A9D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2-4585-9446-7BDCF1D112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92-4585-9446-7BDCF1D112B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(JURÍDICO!$BI$39,JURÍDICO!$BI$42)</c:f>
              <c:numCache>
                <c:formatCode>0</c:formatCode>
                <c:ptCount val="2"/>
                <c:pt idx="0">
                  <c:v>761.66666666666663</c:v>
                </c:pt>
                <c:pt idx="1">
                  <c:v>5.666666666666667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2-4585-9446-7BDCF1D112B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DE PUEBLOS ORIGINARIOS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63-4877-B9AD-78E3F9BA7D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63-4877-B9AD-78E3F9BA7DA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(JURÍDICO!$BI$13,JURÍDICO!$I$43)</c:f>
              <c:strCache>
                <c:ptCount val="2"/>
                <c:pt idx="0">
                  <c:v>TOTAL</c:v>
                </c:pt>
                <c:pt idx="1">
                  <c:v>PUEBLOS ORIGINARIOS</c:v>
                </c:pt>
              </c:strCache>
            </c:strRef>
          </c:cat>
          <c:val>
            <c:numRef>
              <c:f>(JURÍDICO!$BI$39,JURÍDICO!$BI$43)</c:f>
              <c:numCache>
                <c:formatCode>0</c:formatCode>
                <c:ptCount val="2"/>
                <c:pt idx="0">
                  <c:v>761.66666666666663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63-4877-B9AD-78E3F9BA7D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JURÍDICO!$I$42</c:f>
              <c:strCache>
                <c:ptCount val="1"/>
                <c:pt idx="0">
                  <c:v>DISCAPACIDAD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BF-4A74-87C0-D0C131EDCA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BF-4A74-87C0-D0C131EDCA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JURÍDICO!$BF$42:$BG$42</c:f>
              <c:numCache>
                <c:formatCode>0</c:formatCode>
                <c:ptCount val="2"/>
                <c:pt idx="0">
                  <c:v>2.3333333333333335</c:v>
                </c:pt>
                <c:pt idx="1">
                  <c:v>3.3333333333333335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F-4A74-87C0-D0C131EDCAD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JURÍDICO!$I$43</c:f>
              <c:strCache>
                <c:ptCount val="1"/>
                <c:pt idx="0">
                  <c:v>PUEBLOS ORIGINARIOS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C-476E-87B0-E11778E50F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C-476E-87B0-E11778E50F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JURÍDICO!$BF$13:$BG$13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JURÍDICO!$BF$43:$BG$43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FC-476E-87B0-E11778E50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'TRABAJO SOCIAL'!$I$19</c:f>
              <c:strCache>
                <c:ptCount val="1"/>
                <c:pt idx="0">
                  <c:v>TOTAL PERSONAS ATENDIDAS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58-464F-90EF-7271A20715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58-464F-90EF-7271A20715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58-464F-90EF-7271A20715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SOCIAL'!$BF$13:$BH$13</c:f>
              <c:strCache>
                <c:ptCount val="3"/>
                <c:pt idx="0">
                  <c:v>MUJERES</c:v>
                </c:pt>
                <c:pt idx="1">
                  <c:v>HOMBRES</c:v>
                </c:pt>
                <c:pt idx="2">
                  <c:v>OTRA</c:v>
                </c:pt>
              </c:strCache>
            </c:strRef>
          </c:cat>
          <c:val>
            <c:numRef>
              <c:f>'TRABAJO SOCIAL'!$BF$19:$BH$19</c:f>
              <c:numCache>
                <c:formatCode>0</c:formatCode>
                <c:ptCount val="3"/>
                <c:pt idx="0">
                  <c:v>52</c:v>
                </c:pt>
                <c:pt idx="1">
                  <c:v>46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58-464F-90EF-7271A20715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SOCIAL'!$BF$13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9</c:v>
                </c:pt>
                <c:pt idx="1">
                  <c:v>4</c:v>
                </c:pt>
                <c:pt idx="2">
                  <c:v>9</c:v>
                </c:pt>
                <c:pt idx="3">
                  <c:v>19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1-42CB-876C-04DFBAA9B12E}"/>
            </c:ext>
          </c:extLst>
        </c:ser>
        <c:ser>
          <c:idx val="1"/>
          <c:order val="1"/>
          <c:tx>
            <c:strRef>
              <c:f>'TRABAJO SOCIAL'!$BG$13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14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1-42CB-876C-04DFBAA9B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9439464"/>
        <c:axId val="369439856"/>
      </c:barChart>
      <c:catAx>
        <c:axId val="36943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9439856"/>
        <c:crosses val="autoZero"/>
        <c:auto val="1"/>
        <c:lblAlgn val="ctr"/>
        <c:lblOffset val="100"/>
        <c:noMultiLvlLbl val="0"/>
      </c:catAx>
      <c:valAx>
        <c:axId val="36943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943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MUJERES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B3-4B26-AD47-5A7731023A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B3-4B26-AD47-5A7731023A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8B3-4B26-AD47-5A7731023A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B3-4B26-AD47-5A7731023A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8B3-4B26-AD47-5A7731023A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SOCIAL'!$BF$14:$BF$18</c:f>
              <c:numCache>
                <c:formatCode>General</c:formatCode>
                <c:ptCount val="5"/>
                <c:pt idx="0">
                  <c:v>9</c:v>
                </c:pt>
                <c:pt idx="1">
                  <c:v>4</c:v>
                </c:pt>
                <c:pt idx="2">
                  <c:v>9</c:v>
                </c:pt>
                <c:pt idx="3">
                  <c:v>19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B3-4B26-AD47-5A7731023A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EDAD HOMBRES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32-477D-A85D-12E96F959B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2-477D-A85D-12E96F959B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2-477D-A85D-12E96F959B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32-477D-A85D-12E96F959B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32-477D-A85D-12E96F959B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'TRABAJO SOCIAL'!$I$14:$I$18</c:f>
              <c:strCache>
                <c:ptCount val="5"/>
                <c:pt idx="0">
                  <c:v>0 A 11 AÑOS</c:v>
                </c:pt>
                <c:pt idx="1">
                  <c:v>12 A 17 AÑOS</c:v>
                </c:pt>
                <c:pt idx="2">
                  <c:v>18 A 29 AÑOS</c:v>
                </c:pt>
                <c:pt idx="3">
                  <c:v>30 A 59 AÑOS</c:v>
                </c:pt>
                <c:pt idx="4">
                  <c:v>60 AÑOS EN ADELANTE</c:v>
                </c:pt>
              </c:strCache>
            </c:strRef>
          </c:cat>
          <c:val>
            <c:numRef>
              <c:f>'TRABAJO SOCIAL'!$BG$14:$BG$18</c:f>
              <c:numCache>
                <c:formatCode>General</c:formatCode>
                <c:ptCount val="5"/>
                <c:pt idx="0">
                  <c:v>14</c:v>
                </c:pt>
                <c:pt idx="1">
                  <c:v>7</c:v>
                </c:pt>
                <c:pt idx="2">
                  <c:v>4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32-477D-A85D-12E96F959B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PROCEDENCIA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'TRABAJO SOCIAL'!$I$20</c:f>
              <c:strCache>
                <c:ptCount val="1"/>
                <c:pt idx="0">
                  <c:v>COLONIAS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SOCIAL'!$BF$20:$BG$20</c:f>
              <c:numCache>
                <c:formatCode>General</c:formatCode>
                <c:ptCount val="2"/>
                <c:pt idx="0">
                  <c:v>45</c:v>
                </c:pt>
                <c:pt idx="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3-46E9-BF29-2A24BAEF108D}"/>
            </c:ext>
          </c:extLst>
        </c:ser>
        <c:ser>
          <c:idx val="1"/>
          <c:order val="1"/>
          <c:tx>
            <c:strRef>
              <c:f>'TRABAJO SOCIAL'!$I$21</c:f>
              <c:strCache>
                <c:ptCount val="1"/>
                <c:pt idx="0">
                  <c:v>COMISARÍAS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'TRABAJO SOCIAL'!$BF$13:$BG$13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'TRABAJO SOCIAL'!$BF$21:$BG$21</c:f>
              <c:numCache>
                <c:formatCode>General</c:formatCode>
                <c:ptCount val="2"/>
                <c:pt idx="0">
                  <c:v>7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3-46E9-BF29-2A24BAEF1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9441424"/>
        <c:axId val="369441816"/>
      </c:barChart>
      <c:catAx>
        <c:axId val="36944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9441816"/>
        <c:crosses val="autoZero"/>
        <c:auto val="1"/>
        <c:lblAlgn val="ctr"/>
        <c:lblOffset val="100"/>
        <c:noMultiLvlLbl val="0"/>
      </c:catAx>
      <c:valAx>
        <c:axId val="3694418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944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PERSONAS CON DISCAPACIDAD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B-4761-93EC-9A7BE130E7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B-4761-93EC-9A7BE130E7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('TRABAJO SOCIAL'!$BI$13,'TRABAJO SOCIAL'!$I$22)</c:f>
              <c:strCache>
                <c:ptCount val="2"/>
                <c:pt idx="0">
                  <c:v>TOTAL</c:v>
                </c:pt>
                <c:pt idx="1">
                  <c:v>DISCAPACIDAD</c:v>
                </c:pt>
              </c:strCache>
            </c:strRef>
          </c:cat>
          <c:val>
            <c:numRef>
              <c:f>'GR TRAB SOC'!$K$41:$K$42</c:f>
              <c:numCache>
                <c:formatCode>General</c:formatCode>
                <c:ptCount val="2"/>
                <c:pt idx="0" formatCode="0">
                  <c:v>98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BB-4761-93EC-9A7BE130E7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1.xml"/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" Type="http://schemas.openxmlformats.org/officeDocument/2006/relationships/chart" Target="../charts/chart96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2" Type="http://schemas.openxmlformats.org/officeDocument/2006/relationships/chart" Target="../charts/chart95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1" Type="http://schemas.openxmlformats.org/officeDocument/2006/relationships/chart" Target="../charts/chart94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5" Type="http://schemas.openxmlformats.org/officeDocument/2006/relationships/chart" Target="../charts/chart98.xml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" Type="http://schemas.openxmlformats.org/officeDocument/2006/relationships/chart" Target="../charts/chart97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9.xml"/><Relationship Id="rId13" Type="http://schemas.openxmlformats.org/officeDocument/2006/relationships/chart" Target="../charts/chart144.xml"/><Relationship Id="rId18" Type="http://schemas.openxmlformats.org/officeDocument/2006/relationships/chart" Target="../charts/chart149.xml"/><Relationship Id="rId3" Type="http://schemas.openxmlformats.org/officeDocument/2006/relationships/chart" Target="../charts/chart134.xml"/><Relationship Id="rId21" Type="http://schemas.openxmlformats.org/officeDocument/2006/relationships/chart" Target="../charts/chart152.xml"/><Relationship Id="rId7" Type="http://schemas.openxmlformats.org/officeDocument/2006/relationships/chart" Target="../charts/chart138.xml"/><Relationship Id="rId12" Type="http://schemas.openxmlformats.org/officeDocument/2006/relationships/chart" Target="../charts/chart143.xml"/><Relationship Id="rId17" Type="http://schemas.openxmlformats.org/officeDocument/2006/relationships/chart" Target="../charts/chart148.xml"/><Relationship Id="rId25" Type="http://schemas.openxmlformats.org/officeDocument/2006/relationships/chart" Target="../charts/chart156.xml"/><Relationship Id="rId2" Type="http://schemas.openxmlformats.org/officeDocument/2006/relationships/chart" Target="../charts/chart133.xml"/><Relationship Id="rId16" Type="http://schemas.openxmlformats.org/officeDocument/2006/relationships/chart" Target="../charts/chart147.xml"/><Relationship Id="rId20" Type="http://schemas.openxmlformats.org/officeDocument/2006/relationships/chart" Target="../charts/chart151.xml"/><Relationship Id="rId1" Type="http://schemas.openxmlformats.org/officeDocument/2006/relationships/chart" Target="../charts/chart132.xml"/><Relationship Id="rId6" Type="http://schemas.openxmlformats.org/officeDocument/2006/relationships/chart" Target="../charts/chart137.xml"/><Relationship Id="rId11" Type="http://schemas.openxmlformats.org/officeDocument/2006/relationships/chart" Target="../charts/chart142.xml"/><Relationship Id="rId24" Type="http://schemas.openxmlformats.org/officeDocument/2006/relationships/chart" Target="../charts/chart155.xml"/><Relationship Id="rId5" Type="http://schemas.openxmlformats.org/officeDocument/2006/relationships/chart" Target="../charts/chart136.xml"/><Relationship Id="rId15" Type="http://schemas.openxmlformats.org/officeDocument/2006/relationships/chart" Target="../charts/chart146.xml"/><Relationship Id="rId23" Type="http://schemas.openxmlformats.org/officeDocument/2006/relationships/chart" Target="../charts/chart154.xml"/><Relationship Id="rId10" Type="http://schemas.openxmlformats.org/officeDocument/2006/relationships/chart" Target="../charts/chart141.xml"/><Relationship Id="rId19" Type="http://schemas.openxmlformats.org/officeDocument/2006/relationships/chart" Target="../charts/chart150.xml"/><Relationship Id="rId4" Type="http://schemas.openxmlformats.org/officeDocument/2006/relationships/chart" Target="../charts/chart135.xml"/><Relationship Id="rId9" Type="http://schemas.openxmlformats.org/officeDocument/2006/relationships/chart" Target="../charts/chart140.xml"/><Relationship Id="rId14" Type="http://schemas.openxmlformats.org/officeDocument/2006/relationships/chart" Target="../charts/chart145.xml"/><Relationship Id="rId22" Type="http://schemas.openxmlformats.org/officeDocument/2006/relationships/chart" Target="../charts/chart153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4.xml"/><Relationship Id="rId13" Type="http://schemas.openxmlformats.org/officeDocument/2006/relationships/chart" Target="../charts/chart169.xml"/><Relationship Id="rId3" Type="http://schemas.openxmlformats.org/officeDocument/2006/relationships/chart" Target="../charts/chart159.xml"/><Relationship Id="rId7" Type="http://schemas.openxmlformats.org/officeDocument/2006/relationships/chart" Target="../charts/chart163.xml"/><Relationship Id="rId12" Type="http://schemas.openxmlformats.org/officeDocument/2006/relationships/chart" Target="../charts/chart168.xml"/><Relationship Id="rId2" Type="http://schemas.openxmlformats.org/officeDocument/2006/relationships/chart" Target="../charts/chart158.xml"/><Relationship Id="rId1" Type="http://schemas.openxmlformats.org/officeDocument/2006/relationships/chart" Target="../charts/chart157.xml"/><Relationship Id="rId6" Type="http://schemas.openxmlformats.org/officeDocument/2006/relationships/chart" Target="../charts/chart162.xml"/><Relationship Id="rId11" Type="http://schemas.openxmlformats.org/officeDocument/2006/relationships/chart" Target="../charts/chart167.xml"/><Relationship Id="rId5" Type="http://schemas.openxmlformats.org/officeDocument/2006/relationships/chart" Target="../charts/chart161.xml"/><Relationship Id="rId15" Type="http://schemas.openxmlformats.org/officeDocument/2006/relationships/chart" Target="../charts/chart171.xml"/><Relationship Id="rId10" Type="http://schemas.openxmlformats.org/officeDocument/2006/relationships/chart" Target="../charts/chart166.xml"/><Relationship Id="rId4" Type="http://schemas.openxmlformats.org/officeDocument/2006/relationships/chart" Target="../charts/chart160.xml"/><Relationship Id="rId9" Type="http://schemas.openxmlformats.org/officeDocument/2006/relationships/chart" Target="../charts/chart165.xml"/><Relationship Id="rId14" Type="http://schemas.openxmlformats.org/officeDocument/2006/relationships/chart" Target="../charts/chart1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26" Type="http://schemas.openxmlformats.org/officeDocument/2006/relationships/chart" Target="../charts/chart46.xml"/><Relationship Id="rId39" Type="http://schemas.openxmlformats.org/officeDocument/2006/relationships/chart" Target="../charts/chart59.xml"/><Relationship Id="rId3" Type="http://schemas.openxmlformats.org/officeDocument/2006/relationships/chart" Target="../charts/chart23.xml"/><Relationship Id="rId21" Type="http://schemas.openxmlformats.org/officeDocument/2006/relationships/chart" Target="../charts/chart41.xml"/><Relationship Id="rId34" Type="http://schemas.openxmlformats.org/officeDocument/2006/relationships/chart" Target="../charts/chart54.xml"/><Relationship Id="rId42" Type="http://schemas.openxmlformats.org/officeDocument/2006/relationships/chart" Target="../charts/chart62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5" Type="http://schemas.openxmlformats.org/officeDocument/2006/relationships/chart" Target="../charts/chart45.xml"/><Relationship Id="rId33" Type="http://schemas.openxmlformats.org/officeDocument/2006/relationships/chart" Target="../charts/chart53.xml"/><Relationship Id="rId38" Type="http://schemas.openxmlformats.org/officeDocument/2006/relationships/chart" Target="../charts/chart58.xml"/><Relationship Id="rId46" Type="http://schemas.openxmlformats.org/officeDocument/2006/relationships/chart" Target="../charts/chart66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29" Type="http://schemas.openxmlformats.org/officeDocument/2006/relationships/chart" Target="../charts/chart49.xml"/><Relationship Id="rId41" Type="http://schemas.openxmlformats.org/officeDocument/2006/relationships/chart" Target="../charts/chart61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24" Type="http://schemas.openxmlformats.org/officeDocument/2006/relationships/chart" Target="../charts/chart44.xml"/><Relationship Id="rId32" Type="http://schemas.openxmlformats.org/officeDocument/2006/relationships/chart" Target="../charts/chart52.xml"/><Relationship Id="rId37" Type="http://schemas.openxmlformats.org/officeDocument/2006/relationships/chart" Target="../charts/chart57.xml"/><Relationship Id="rId40" Type="http://schemas.openxmlformats.org/officeDocument/2006/relationships/chart" Target="../charts/chart60.xml"/><Relationship Id="rId45" Type="http://schemas.openxmlformats.org/officeDocument/2006/relationships/chart" Target="../charts/chart65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23" Type="http://schemas.openxmlformats.org/officeDocument/2006/relationships/chart" Target="../charts/chart43.xml"/><Relationship Id="rId28" Type="http://schemas.openxmlformats.org/officeDocument/2006/relationships/chart" Target="../charts/chart48.xml"/><Relationship Id="rId36" Type="http://schemas.openxmlformats.org/officeDocument/2006/relationships/chart" Target="../charts/chart56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31" Type="http://schemas.openxmlformats.org/officeDocument/2006/relationships/chart" Target="../charts/chart51.xml"/><Relationship Id="rId44" Type="http://schemas.openxmlformats.org/officeDocument/2006/relationships/chart" Target="../charts/chart64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Relationship Id="rId22" Type="http://schemas.openxmlformats.org/officeDocument/2006/relationships/chart" Target="../charts/chart42.xml"/><Relationship Id="rId27" Type="http://schemas.openxmlformats.org/officeDocument/2006/relationships/chart" Target="../charts/chart47.xml"/><Relationship Id="rId30" Type="http://schemas.openxmlformats.org/officeDocument/2006/relationships/chart" Target="../charts/chart50.xml"/><Relationship Id="rId35" Type="http://schemas.openxmlformats.org/officeDocument/2006/relationships/chart" Target="../charts/chart55.xml"/><Relationship Id="rId43" Type="http://schemas.openxmlformats.org/officeDocument/2006/relationships/chart" Target="../charts/chart6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13" Type="http://schemas.openxmlformats.org/officeDocument/2006/relationships/chart" Target="../charts/chart79.xml"/><Relationship Id="rId18" Type="http://schemas.openxmlformats.org/officeDocument/2006/relationships/chart" Target="../charts/chart84.xml"/><Relationship Id="rId26" Type="http://schemas.openxmlformats.org/officeDocument/2006/relationships/chart" Target="../charts/chart92.xml"/><Relationship Id="rId3" Type="http://schemas.openxmlformats.org/officeDocument/2006/relationships/chart" Target="../charts/chart69.xml"/><Relationship Id="rId21" Type="http://schemas.openxmlformats.org/officeDocument/2006/relationships/chart" Target="../charts/chart87.xml"/><Relationship Id="rId7" Type="http://schemas.openxmlformats.org/officeDocument/2006/relationships/chart" Target="../charts/chart73.xml"/><Relationship Id="rId12" Type="http://schemas.openxmlformats.org/officeDocument/2006/relationships/chart" Target="../charts/chart78.xml"/><Relationship Id="rId17" Type="http://schemas.openxmlformats.org/officeDocument/2006/relationships/chart" Target="../charts/chart83.xml"/><Relationship Id="rId25" Type="http://schemas.openxmlformats.org/officeDocument/2006/relationships/chart" Target="../charts/chart91.xml"/><Relationship Id="rId2" Type="http://schemas.openxmlformats.org/officeDocument/2006/relationships/chart" Target="../charts/chart68.xml"/><Relationship Id="rId16" Type="http://schemas.openxmlformats.org/officeDocument/2006/relationships/chart" Target="../charts/chart82.xml"/><Relationship Id="rId20" Type="http://schemas.openxmlformats.org/officeDocument/2006/relationships/chart" Target="../charts/chart86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11" Type="http://schemas.openxmlformats.org/officeDocument/2006/relationships/chart" Target="../charts/chart77.xml"/><Relationship Id="rId24" Type="http://schemas.openxmlformats.org/officeDocument/2006/relationships/chart" Target="../charts/chart90.xml"/><Relationship Id="rId5" Type="http://schemas.openxmlformats.org/officeDocument/2006/relationships/chart" Target="../charts/chart71.xml"/><Relationship Id="rId15" Type="http://schemas.openxmlformats.org/officeDocument/2006/relationships/chart" Target="../charts/chart81.xml"/><Relationship Id="rId23" Type="http://schemas.openxmlformats.org/officeDocument/2006/relationships/chart" Target="../charts/chart89.xml"/><Relationship Id="rId10" Type="http://schemas.openxmlformats.org/officeDocument/2006/relationships/chart" Target="../charts/chart76.xml"/><Relationship Id="rId19" Type="http://schemas.openxmlformats.org/officeDocument/2006/relationships/chart" Target="../charts/chart85.xml"/><Relationship Id="rId4" Type="http://schemas.openxmlformats.org/officeDocument/2006/relationships/chart" Target="../charts/chart70.xml"/><Relationship Id="rId9" Type="http://schemas.openxmlformats.org/officeDocument/2006/relationships/chart" Target="../charts/chart75.xml"/><Relationship Id="rId14" Type="http://schemas.openxmlformats.org/officeDocument/2006/relationships/chart" Target="../charts/chart80.xml"/><Relationship Id="rId22" Type="http://schemas.openxmlformats.org/officeDocument/2006/relationships/chart" Target="../charts/chart88.xml"/><Relationship Id="rId27" Type="http://schemas.openxmlformats.org/officeDocument/2006/relationships/chart" Target="../charts/chart9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13607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12</xdr:col>
      <xdr:colOff>734786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0</xdr:colOff>
      <xdr:row>249</xdr:row>
      <xdr:rowOff>0</xdr:rowOff>
    </xdr:from>
    <xdr:to>
      <xdr:col>13</xdr:col>
      <xdr:colOff>0</xdr:colOff>
      <xdr:row>263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338</xdr:row>
      <xdr:rowOff>0</xdr:rowOff>
    </xdr:from>
    <xdr:to>
      <xdr:col>13</xdr:col>
      <xdr:colOff>0</xdr:colOff>
      <xdr:row>352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6</xdr:col>
      <xdr:colOff>0</xdr:colOff>
      <xdr:row>178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164</xdr:row>
      <xdr:rowOff>0</xdr:rowOff>
    </xdr:from>
    <xdr:to>
      <xdr:col>13</xdr:col>
      <xdr:colOff>0</xdr:colOff>
      <xdr:row>178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6</xdr:col>
      <xdr:colOff>523875</xdr:colOff>
      <xdr:row>75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13</xdr:col>
      <xdr:colOff>750094</xdr:colOff>
      <xdr:row>75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61</xdr:row>
      <xdr:rowOff>0</xdr:rowOff>
    </xdr:from>
    <xdr:to>
      <xdr:col>22</xdr:col>
      <xdr:colOff>0</xdr:colOff>
      <xdr:row>75</xdr:row>
      <xdr:rowOff>76200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6</xdr:col>
      <xdr:colOff>523875</xdr:colOff>
      <xdr:row>93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79</xdr:row>
      <xdr:rowOff>0</xdr:rowOff>
    </xdr:from>
    <xdr:to>
      <xdr:col>13</xdr:col>
      <xdr:colOff>750094</xdr:colOff>
      <xdr:row>93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79</xdr:row>
      <xdr:rowOff>0</xdr:rowOff>
    </xdr:from>
    <xdr:to>
      <xdr:col>22</xdr:col>
      <xdr:colOff>0</xdr:colOff>
      <xdr:row>93</xdr:row>
      <xdr:rowOff>76200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6</xdr:col>
      <xdr:colOff>523875</xdr:colOff>
      <xdr:row>110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96</xdr:row>
      <xdr:rowOff>0</xdr:rowOff>
    </xdr:from>
    <xdr:to>
      <xdr:col>13</xdr:col>
      <xdr:colOff>750094</xdr:colOff>
      <xdr:row>110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96</xdr:row>
      <xdr:rowOff>0</xdr:rowOff>
    </xdr:from>
    <xdr:to>
      <xdr:col>22</xdr:col>
      <xdr:colOff>0</xdr:colOff>
      <xdr:row>110</xdr:row>
      <xdr:rowOff>76200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6</xdr:col>
      <xdr:colOff>523875</xdr:colOff>
      <xdr:row>127</xdr:row>
      <xdr:rowOff>76200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113</xdr:row>
      <xdr:rowOff>0</xdr:rowOff>
    </xdr:from>
    <xdr:to>
      <xdr:col>13</xdr:col>
      <xdr:colOff>750094</xdr:colOff>
      <xdr:row>127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523875</xdr:colOff>
      <xdr:row>145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131</xdr:row>
      <xdr:rowOff>0</xdr:rowOff>
    </xdr:from>
    <xdr:to>
      <xdr:col>13</xdr:col>
      <xdr:colOff>750094</xdr:colOff>
      <xdr:row>145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131</xdr:row>
      <xdr:rowOff>0</xdr:rowOff>
    </xdr:from>
    <xdr:to>
      <xdr:col>22</xdr:col>
      <xdr:colOff>0</xdr:colOff>
      <xdr:row>145</xdr:row>
      <xdr:rowOff>76200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6</xdr:col>
      <xdr:colOff>523875</xdr:colOff>
      <xdr:row>162</xdr:row>
      <xdr:rowOff>76200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35529</xdr:colOff>
      <xdr:row>17</xdr:row>
      <xdr:rowOff>73176</xdr:rowOff>
    </xdr:to>
    <xdr:graphicFrame macro="">
      <xdr:nvGraphicFramePr>
        <xdr:cNvPr id="23" name="2 Gráfico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67865</xdr:rowOff>
    </xdr:to>
    <xdr:graphicFrame macro="">
      <xdr:nvGraphicFramePr>
        <xdr:cNvPr id="28" name="15 Gráfico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9" name="16 Gráfico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6</xdr:col>
      <xdr:colOff>0</xdr:colOff>
      <xdr:row>72</xdr:row>
      <xdr:rowOff>76200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13</xdr:col>
      <xdr:colOff>0</xdr:colOff>
      <xdr:row>72</xdr:row>
      <xdr:rowOff>76200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5</xdr:col>
      <xdr:colOff>755196</xdr:colOff>
      <xdr:row>89</xdr:row>
      <xdr:rowOff>112486</xdr:rowOff>
    </xdr:to>
    <xdr:graphicFrame macro="">
      <xdr:nvGraphicFramePr>
        <xdr:cNvPr id="32" name="5 Gráfic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75</xdr:row>
      <xdr:rowOff>0</xdr:rowOff>
    </xdr:from>
    <xdr:to>
      <xdr:col>12</xdr:col>
      <xdr:colOff>755196</xdr:colOff>
      <xdr:row>89</xdr:row>
      <xdr:rowOff>110217</xdr:rowOff>
    </xdr:to>
    <xdr:graphicFrame macro="">
      <xdr:nvGraphicFramePr>
        <xdr:cNvPr id="33" name="6 Gráfico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85725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57" name="Gráfico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270</xdr:row>
      <xdr:rowOff>0</xdr:rowOff>
    </xdr:from>
    <xdr:to>
      <xdr:col>6</xdr:col>
      <xdr:colOff>0</xdr:colOff>
      <xdr:row>284</xdr:row>
      <xdr:rowOff>76200</xdr:rowOff>
    </xdr:to>
    <xdr:graphicFrame macro="">
      <xdr:nvGraphicFramePr>
        <xdr:cNvPr id="66" name="Gráfico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287</xdr:row>
      <xdr:rowOff>0</xdr:rowOff>
    </xdr:from>
    <xdr:to>
      <xdr:col>6</xdr:col>
      <xdr:colOff>0</xdr:colOff>
      <xdr:row>301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0</xdr:colOff>
      <xdr:row>270</xdr:row>
      <xdr:rowOff>0</xdr:rowOff>
    </xdr:from>
    <xdr:to>
      <xdr:col>13</xdr:col>
      <xdr:colOff>0</xdr:colOff>
      <xdr:row>284</xdr:row>
      <xdr:rowOff>76200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</xdr:col>
      <xdr:colOff>0</xdr:colOff>
      <xdr:row>287</xdr:row>
      <xdr:rowOff>0</xdr:rowOff>
    </xdr:from>
    <xdr:to>
      <xdr:col>13</xdr:col>
      <xdr:colOff>0</xdr:colOff>
      <xdr:row>301</xdr:row>
      <xdr:rowOff>76200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304</xdr:row>
      <xdr:rowOff>0</xdr:rowOff>
    </xdr:from>
    <xdr:to>
      <xdr:col>6</xdr:col>
      <xdr:colOff>0</xdr:colOff>
      <xdr:row>318</xdr:row>
      <xdr:rowOff>76200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</xdr:col>
      <xdr:colOff>0</xdr:colOff>
      <xdr:row>304</xdr:row>
      <xdr:rowOff>0</xdr:rowOff>
    </xdr:from>
    <xdr:to>
      <xdr:col>13</xdr:col>
      <xdr:colOff>0</xdr:colOff>
      <xdr:row>318</xdr:row>
      <xdr:rowOff>76200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321</xdr:row>
      <xdr:rowOff>0</xdr:rowOff>
    </xdr:from>
    <xdr:to>
      <xdr:col>6</xdr:col>
      <xdr:colOff>0</xdr:colOff>
      <xdr:row>335</xdr:row>
      <xdr:rowOff>76200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0</xdr:colOff>
      <xdr:row>321</xdr:row>
      <xdr:rowOff>0</xdr:rowOff>
    </xdr:from>
    <xdr:to>
      <xdr:col>13</xdr:col>
      <xdr:colOff>0</xdr:colOff>
      <xdr:row>335</xdr:row>
      <xdr:rowOff>76200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6</xdr:col>
      <xdr:colOff>0</xdr:colOff>
      <xdr:row>352</xdr:row>
      <xdr:rowOff>76200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359</xdr:row>
      <xdr:rowOff>0</xdr:rowOff>
    </xdr:from>
    <xdr:to>
      <xdr:col>6</xdr:col>
      <xdr:colOff>0</xdr:colOff>
      <xdr:row>373</xdr:row>
      <xdr:rowOff>76200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0</xdr:colOff>
      <xdr:row>359</xdr:row>
      <xdr:rowOff>0</xdr:rowOff>
    </xdr:from>
    <xdr:to>
      <xdr:col>13</xdr:col>
      <xdr:colOff>0</xdr:colOff>
      <xdr:row>373</xdr:row>
      <xdr:rowOff>76200</xdr:rowOff>
    </xdr:to>
    <xdr:graphicFrame macro="">
      <xdr:nvGraphicFramePr>
        <xdr:cNvPr id="78" name="Gráfico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376</xdr:row>
      <xdr:rowOff>0</xdr:rowOff>
    </xdr:from>
    <xdr:to>
      <xdr:col>6</xdr:col>
      <xdr:colOff>0</xdr:colOff>
      <xdr:row>390</xdr:row>
      <xdr:rowOff>76200</xdr:rowOff>
    </xdr:to>
    <xdr:graphicFrame macro="">
      <xdr:nvGraphicFramePr>
        <xdr:cNvPr id="79" name="Gráfico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</xdr:col>
      <xdr:colOff>0</xdr:colOff>
      <xdr:row>376</xdr:row>
      <xdr:rowOff>0</xdr:rowOff>
    </xdr:from>
    <xdr:to>
      <xdr:col>13</xdr:col>
      <xdr:colOff>0</xdr:colOff>
      <xdr:row>390</xdr:row>
      <xdr:rowOff>76200</xdr:rowOff>
    </xdr:to>
    <xdr:graphicFrame macro="">
      <xdr:nvGraphicFramePr>
        <xdr:cNvPr id="80" name="Gráfico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393</xdr:row>
      <xdr:rowOff>0</xdr:rowOff>
    </xdr:from>
    <xdr:to>
      <xdr:col>6</xdr:col>
      <xdr:colOff>0</xdr:colOff>
      <xdr:row>407</xdr:row>
      <xdr:rowOff>76200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7</xdr:col>
      <xdr:colOff>0</xdr:colOff>
      <xdr:row>393</xdr:row>
      <xdr:rowOff>0</xdr:rowOff>
    </xdr:from>
    <xdr:to>
      <xdr:col>13</xdr:col>
      <xdr:colOff>0</xdr:colOff>
      <xdr:row>407</xdr:row>
      <xdr:rowOff>76200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410</xdr:row>
      <xdr:rowOff>0</xdr:rowOff>
    </xdr:from>
    <xdr:to>
      <xdr:col>6</xdr:col>
      <xdr:colOff>0</xdr:colOff>
      <xdr:row>424</xdr:row>
      <xdr:rowOff>76200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7</xdr:col>
      <xdr:colOff>0</xdr:colOff>
      <xdr:row>410</xdr:row>
      <xdr:rowOff>0</xdr:rowOff>
    </xdr:from>
    <xdr:to>
      <xdr:col>13</xdr:col>
      <xdr:colOff>0</xdr:colOff>
      <xdr:row>424</xdr:row>
      <xdr:rowOff>76200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427</xdr:row>
      <xdr:rowOff>0</xdr:rowOff>
    </xdr:from>
    <xdr:to>
      <xdr:col>6</xdr:col>
      <xdr:colOff>0</xdr:colOff>
      <xdr:row>441</xdr:row>
      <xdr:rowOff>76200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7</xdr:col>
      <xdr:colOff>0</xdr:colOff>
      <xdr:row>427</xdr:row>
      <xdr:rowOff>0</xdr:rowOff>
    </xdr:from>
    <xdr:to>
      <xdr:col>13</xdr:col>
      <xdr:colOff>0</xdr:colOff>
      <xdr:row>441</xdr:row>
      <xdr:rowOff>76200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15875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13</xdr:col>
      <xdr:colOff>0</xdr:colOff>
      <xdr:row>17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0</xdr:colOff>
      <xdr:row>34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0</xdr:colOff>
      <xdr:row>34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0</xdr:colOff>
      <xdr:row>51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0</xdr:colOff>
      <xdr:row>51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68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13</xdr:col>
      <xdr:colOff>0</xdr:colOff>
      <xdr:row>68</xdr:row>
      <xdr:rowOff>76200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85</xdr:row>
      <xdr:rowOff>76200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0</xdr:colOff>
      <xdr:row>106</xdr:row>
      <xdr:rowOff>76200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92</xdr:row>
      <xdr:rowOff>0</xdr:rowOff>
    </xdr:from>
    <xdr:to>
      <xdr:col>13</xdr:col>
      <xdr:colOff>0</xdr:colOff>
      <xdr:row>106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6</xdr:col>
      <xdr:colOff>0</xdr:colOff>
      <xdr:row>140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143</xdr:row>
      <xdr:rowOff>0</xdr:rowOff>
    </xdr:from>
    <xdr:to>
      <xdr:col>13</xdr:col>
      <xdr:colOff>0</xdr:colOff>
      <xdr:row>157</xdr:row>
      <xdr:rowOff>76200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6</xdr:col>
      <xdr:colOff>0</xdr:colOff>
      <xdr:row>174</xdr:row>
      <xdr:rowOff>76200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6</xdr:col>
      <xdr:colOff>0</xdr:colOff>
      <xdr:row>195</xdr:row>
      <xdr:rowOff>76200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181</xdr:row>
      <xdr:rowOff>0</xdr:rowOff>
    </xdr:from>
    <xdr:to>
      <xdr:col>13</xdr:col>
      <xdr:colOff>0</xdr:colOff>
      <xdr:row>195</xdr:row>
      <xdr:rowOff>76200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6</xdr:col>
      <xdr:colOff>0</xdr:colOff>
      <xdr:row>123</xdr:row>
      <xdr:rowOff>76200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109</xdr:row>
      <xdr:rowOff>0</xdr:rowOff>
    </xdr:from>
    <xdr:to>
      <xdr:col>13</xdr:col>
      <xdr:colOff>0</xdr:colOff>
      <xdr:row>123</xdr:row>
      <xdr:rowOff>76200</xdr:rowOff>
    </xdr:to>
    <xdr:graphicFrame macro="">
      <xdr:nvGraphicFramePr>
        <xdr:cNvPr id="58" name="Gráfico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198</xdr:row>
      <xdr:rowOff>0</xdr:rowOff>
    </xdr:from>
    <xdr:to>
      <xdr:col>6</xdr:col>
      <xdr:colOff>0</xdr:colOff>
      <xdr:row>212</xdr:row>
      <xdr:rowOff>76200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0</xdr:colOff>
      <xdr:row>212</xdr:row>
      <xdr:rowOff>76200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215</xdr:row>
      <xdr:rowOff>0</xdr:rowOff>
    </xdr:from>
    <xdr:to>
      <xdr:col>6</xdr:col>
      <xdr:colOff>0</xdr:colOff>
      <xdr:row>229</xdr:row>
      <xdr:rowOff>76200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0</xdr:colOff>
      <xdr:row>126</xdr:row>
      <xdr:rowOff>0</xdr:rowOff>
    </xdr:from>
    <xdr:to>
      <xdr:col>13</xdr:col>
      <xdr:colOff>0</xdr:colOff>
      <xdr:row>140</xdr:row>
      <xdr:rowOff>76200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0</xdr:colOff>
      <xdr:row>157</xdr:row>
      <xdr:rowOff>76200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0</xdr:colOff>
      <xdr:row>215</xdr:row>
      <xdr:rowOff>0</xdr:rowOff>
    </xdr:from>
    <xdr:to>
      <xdr:col>13</xdr:col>
      <xdr:colOff>0</xdr:colOff>
      <xdr:row>229</xdr:row>
      <xdr:rowOff>76200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232</xdr:row>
      <xdr:rowOff>0</xdr:rowOff>
    </xdr:from>
    <xdr:to>
      <xdr:col>6</xdr:col>
      <xdr:colOff>0</xdr:colOff>
      <xdr:row>246</xdr:row>
      <xdr:rowOff>76200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0</xdr:colOff>
      <xdr:row>232</xdr:row>
      <xdr:rowOff>0</xdr:rowOff>
    </xdr:from>
    <xdr:to>
      <xdr:col>13</xdr:col>
      <xdr:colOff>0</xdr:colOff>
      <xdr:row>246</xdr:row>
      <xdr:rowOff>76200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249</xdr:row>
      <xdr:rowOff>0</xdr:rowOff>
    </xdr:from>
    <xdr:to>
      <xdr:col>6</xdr:col>
      <xdr:colOff>0</xdr:colOff>
      <xdr:row>263</xdr:row>
      <xdr:rowOff>76200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4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XU107"/>
  <sheetViews>
    <sheetView tabSelected="1" topLeftCell="E1" zoomScale="60" zoomScaleNormal="60" workbookViewId="0">
      <selection activeCell="R26" sqref="Q26:R26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2" width="20.85546875" style="1" customWidth="1"/>
    <col min="63" max="65" width="20.85546875" style="1" hidden="1" customWidth="1"/>
    <col min="66" max="293" width="0" style="1" hidden="1" customWidth="1"/>
    <col min="294" max="294" width="41.140625" style="1" hidden="1" customWidth="1"/>
    <col min="295" max="295" width="17.140625" style="1" hidden="1" customWidth="1"/>
    <col min="296" max="296" width="36.28515625" style="1" hidden="1" customWidth="1"/>
    <col min="297" max="297" width="76.5703125" style="1" hidden="1" customWidth="1"/>
    <col min="298" max="298" width="23.140625" style="1" hidden="1" customWidth="1"/>
    <col min="299" max="299" width="20.42578125" style="1" hidden="1" customWidth="1"/>
    <col min="300" max="300" width="21.5703125" style="1" hidden="1" customWidth="1"/>
    <col min="301" max="303" width="18" style="1" hidden="1" customWidth="1"/>
    <col min="304" max="304" width="16.5703125" style="1" hidden="1" customWidth="1"/>
    <col min="305" max="305" width="16.140625" style="1" hidden="1" customWidth="1"/>
    <col min="306" max="306" width="17.42578125" style="1" hidden="1" customWidth="1"/>
    <col min="307" max="307" width="15.42578125" style="1" hidden="1" customWidth="1"/>
    <col min="308" max="308" width="14.5703125" style="1" hidden="1" customWidth="1"/>
    <col min="309" max="309" width="15.42578125" style="1" hidden="1" customWidth="1"/>
    <col min="310" max="310" width="15.85546875" style="1" hidden="1" customWidth="1"/>
    <col min="311" max="311" width="13.7109375" style="1" hidden="1" customWidth="1"/>
    <col min="312" max="312" width="13.42578125" style="1" hidden="1" customWidth="1"/>
    <col min="313" max="313" width="22.7109375" style="1" hidden="1" customWidth="1"/>
    <col min="314" max="321" width="20.85546875" style="1" hidden="1" customWidth="1"/>
    <col min="322" max="549" width="0" style="1" hidden="1" customWidth="1"/>
    <col min="550" max="550" width="41.140625" style="1" hidden="1" customWidth="1"/>
    <col min="551" max="551" width="17.140625" style="1" hidden="1" customWidth="1"/>
    <col min="552" max="552" width="36.28515625" style="1" hidden="1" customWidth="1"/>
    <col min="553" max="553" width="76.5703125" style="1" hidden="1" customWidth="1"/>
    <col min="554" max="554" width="23.140625" style="1" hidden="1" customWidth="1"/>
    <col min="555" max="555" width="20.42578125" style="1" hidden="1" customWidth="1"/>
    <col min="556" max="556" width="21.5703125" style="1" hidden="1" customWidth="1"/>
    <col min="557" max="559" width="18" style="1" hidden="1" customWidth="1"/>
    <col min="560" max="560" width="16.5703125" style="1" hidden="1" customWidth="1"/>
    <col min="561" max="561" width="16.140625" style="1" hidden="1" customWidth="1"/>
    <col min="562" max="562" width="17.42578125" style="1" hidden="1" customWidth="1"/>
    <col min="563" max="563" width="15.42578125" style="1" hidden="1" customWidth="1"/>
    <col min="564" max="564" width="14.5703125" style="1" hidden="1" customWidth="1"/>
    <col min="565" max="565" width="15.42578125" style="1" hidden="1" customWidth="1"/>
    <col min="566" max="566" width="15.85546875" style="1" hidden="1" customWidth="1"/>
    <col min="567" max="567" width="13.7109375" style="1" hidden="1" customWidth="1"/>
    <col min="568" max="568" width="13.42578125" style="1" hidden="1" customWidth="1"/>
    <col min="569" max="569" width="22.7109375" style="1" hidden="1" customWidth="1"/>
    <col min="570" max="577" width="20.85546875" style="1" hidden="1" customWidth="1"/>
    <col min="578" max="805" width="0" style="1" hidden="1" customWidth="1"/>
    <col min="806" max="806" width="41.140625" style="1" hidden="1" customWidth="1"/>
    <col min="807" max="807" width="17.140625" style="1" hidden="1" customWidth="1"/>
    <col min="808" max="808" width="36.28515625" style="1" hidden="1" customWidth="1"/>
    <col min="809" max="809" width="76.5703125" style="1" hidden="1" customWidth="1"/>
    <col min="810" max="810" width="23.140625" style="1" hidden="1" customWidth="1"/>
    <col min="811" max="811" width="20.42578125" style="1" hidden="1" customWidth="1"/>
    <col min="812" max="812" width="21.5703125" style="1" hidden="1" customWidth="1"/>
    <col min="813" max="815" width="18" style="1" hidden="1" customWidth="1"/>
    <col min="816" max="816" width="16.5703125" style="1" hidden="1" customWidth="1"/>
    <col min="817" max="817" width="16.140625" style="1" hidden="1" customWidth="1"/>
    <col min="818" max="818" width="17.42578125" style="1" hidden="1" customWidth="1"/>
    <col min="819" max="819" width="15.42578125" style="1" hidden="1" customWidth="1"/>
    <col min="820" max="820" width="14.5703125" style="1" hidden="1" customWidth="1"/>
    <col min="821" max="821" width="15.42578125" style="1" hidden="1" customWidth="1"/>
    <col min="822" max="822" width="15.85546875" style="1" hidden="1" customWidth="1"/>
    <col min="823" max="823" width="13.7109375" style="1" hidden="1" customWidth="1"/>
    <col min="824" max="824" width="13.42578125" style="1" hidden="1" customWidth="1"/>
    <col min="825" max="825" width="22.7109375" style="1" hidden="1" customWidth="1"/>
    <col min="826" max="833" width="20.85546875" style="1" hidden="1" customWidth="1"/>
    <col min="834" max="1061" width="0" style="1" hidden="1" customWidth="1"/>
    <col min="1062" max="1062" width="41.140625" style="1" hidden="1" customWidth="1"/>
    <col min="1063" max="1063" width="17.140625" style="1" hidden="1" customWidth="1"/>
    <col min="1064" max="1064" width="36.28515625" style="1" hidden="1" customWidth="1"/>
    <col min="1065" max="1065" width="76.5703125" style="1" hidden="1" customWidth="1"/>
    <col min="1066" max="1066" width="23.140625" style="1" hidden="1" customWidth="1"/>
    <col min="1067" max="1067" width="20.42578125" style="1" hidden="1" customWidth="1"/>
    <col min="1068" max="1068" width="21.5703125" style="1" hidden="1" customWidth="1"/>
    <col min="1069" max="1071" width="18" style="1" hidden="1" customWidth="1"/>
    <col min="1072" max="1072" width="16.5703125" style="1" hidden="1" customWidth="1"/>
    <col min="1073" max="1073" width="16.140625" style="1" hidden="1" customWidth="1"/>
    <col min="1074" max="1074" width="17.42578125" style="1" hidden="1" customWidth="1"/>
    <col min="1075" max="1075" width="15.42578125" style="1" hidden="1" customWidth="1"/>
    <col min="1076" max="1076" width="14.5703125" style="1" hidden="1" customWidth="1"/>
    <col min="1077" max="1077" width="15.42578125" style="1" hidden="1" customWidth="1"/>
    <col min="1078" max="1078" width="15.85546875" style="1" hidden="1" customWidth="1"/>
    <col min="1079" max="1079" width="13.7109375" style="1" hidden="1" customWidth="1"/>
    <col min="1080" max="1080" width="13.42578125" style="1" hidden="1" customWidth="1"/>
    <col min="1081" max="1081" width="22.7109375" style="1" hidden="1" customWidth="1"/>
    <col min="1082" max="1089" width="20.85546875" style="1" hidden="1" customWidth="1"/>
    <col min="1090" max="1317" width="0" style="1" hidden="1" customWidth="1"/>
    <col min="1318" max="1318" width="41.140625" style="1" hidden="1" customWidth="1"/>
    <col min="1319" max="1319" width="17.140625" style="1" hidden="1" customWidth="1"/>
    <col min="1320" max="1320" width="36.28515625" style="1" hidden="1" customWidth="1"/>
    <col min="1321" max="1321" width="76.5703125" style="1" hidden="1" customWidth="1"/>
    <col min="1322" max="1322" width="23.140625" style="1" hidden="1" customWidth="1"/>
    <col min="1323" max="1323" width="20.42578125" style="1" hidden="1" customWidth="1"/>
    <col min="1324" max="1324" width="21.5703125" style="1" hidden="1" customWidth="1"/>
    <col min="1325" max="1327" width="18" style="1" hidden="1" customWidth="1"/>
    <col min="1328" max="1328" width="16.5703125" style="1" hidden="1" customWidth="1"/>
    <col min="1329" max="1329" width="16.140625" style="1" hidden="1" customWidth="1"/>
    <col min="1330" max="1330" width="17.42578125" style="1" hidden="1" customWidth="1"/>
    <col min="1331" max="1331" width="15.42578125" style="1" hidden="1" customWidth="1"/>
    <col min="1332" max="1332" width="14.5703125" style="1" hidden="1" customWidth="1"/>
    <col min="1333" max="1333" width="15.42578125" style="1" hidden="1" customWidth="1"/>
    <col min="1334" max="1334" width="15.85546875" style="1" hidden="1" customWidth="1"/>
    <col min="1335" max="1335" width="13.7109375" style="1" hidden="1" customWidth="1"/>
    <col min="1336" max="1336" width="13.42578125" style="1" hidden="1" customWidth="1"/>
    <col min="1337" max="1337" width="22.7109375" style="1" hidden="1" customWidth="1"/>
    <col min="1338" max="1345" width="20.85546875" style="1" hidden="1" customWidth="1"/>
    <col min="1346" max="1573" width="0" style="1" hidden="1" customWidth="1"/>
    <col min="1574" max="1574" width="41.140625" style="1" hidden="1" customWidth="1"/>
    <col min="1575" max="1575" width="17.140625" style="1" hidden="1" customWidth="1"/>
    <col min="1576" max="1576" width="36.28515625" style="1" hidden="1" customWidth="1"/>
    <col min="1577" max="1577" width="76.5703125" style="1" hidden="1" customWidth="1"/>
    <col min="1578" max="1578" width="23.140625" style="1" hidden="1" customWidth="1"/>
    <col min="1579" max="1579" width="20.42578125" style="1" hidden="1" customWidth="1"/>
    <col min="1580" max="1580" width="21.5703125" style="1" hidden="1" customWidth="1"/>
    <col min="1581" max="1583" width="18" style="1" hidden="1" customWidth="1"/>
    <col min="1584" max="1584" width="16.5703125" style="1" hidden="1" customWidth="1"/>
    <col min="1585" max="1585" width="16.140625" style="1" hidden="1" customWidth="1"/>
    <col min="1586" max="1586" width="17.42578125" style="1" hidden="1" customWidth="1"/>
    <col min="1587" max="1587" width="15.42578125" style="1" hidden="1" customWidth="1"/>
    <col min="1588" max="1588" width="14.5703125" style="1" hidden="1" customWidth="1"/>
    <col min="1589" max="1589" width="15.42578125" style="1" hidden="1" customWidth="1"/>
    <col min="1590" max="1590" width="15.85546875" style="1" hidden="1" customWidth="1"/>
    <col min="1591" max="1591" width="13.7109375" style="1" hidden="1" customWidth="1"/>
    <col min="1592" max="1592" width="13.42578125" style="1" hidden="1" customWidth="1"/>
    <col min="1593" max="1593" width="22.7109375" style="1" hidden="1" customWidth="1"/>
    <col min="1594" max="1601" width="20.85546875" style="1" hidden="1" customWidth="1"/>
    <col min="1602" max="1829" width="0" style="1" hidden="1" customWidth="1"/>
    <col min="1830" max="1830" width="41.140625" style="1" hidden="1" customWidth="1"/>
    <col min="1831" max="1831" width="17.140625" style="1" hidden="1" customWidth="1"/>
    <col min="1832" max="1832" width="36.28515625" style="1" hidden="1" customWidth="1"/>
    <col min="1833" max="1833" width="76.5703125" style="1" hidden="1" customWidth="1"/>
    <col min="1834" max="1834" width="23.140625" style="1" hidden="1" customWidth="1"/>
    <col min="1835" max="1835" width="20.42578125" style="1" hidden="1" customWidth="1"/>
    <col min="1836" max="1836" width="21.5703125" style="1" hidden="1" customWidth="1"/>
    <col min="1837" max="1839" width="18" style="1" hidden="1" customWidth="1"/>
    <col min="1840" max="1840" width="16.5703125" style="1" hidden="1" customWidth="1"/>
    <col min="1841" max="1841" width="16.140625" style="1" hidden="1" customWidth="1"/>
    <col min="1842" max="1842" width="17.42578125" style="1" hidden="1" customWidth="1"/>
    <col min="1843" max="1843" width="15.42578125" style="1" hidden="1" customWidth="1"/>
    <col min="1844" max="1844" width="14.5703125" style="1" hidden="1" customWidth="1"/>
    <col min="1845" max="1845" width="15.42578125" style="1" hidden="1" customWidth="1"/>
    <col min="1846" max="1846" width="15.85546875" style="1" hidden="1" customWidth="1"/>
    <col min="1847" max="1847" width="13.7109375" style="1" hidden="1" customWidth="1"/>
    <col min="1848" max="1848" width="13.42578125" style="1" hidden="1" customWidth="1"/>
    <col min="1849" max="1849" width="22.7109375" style="1" hidden="1" customWidth="1"/>
    <col min="1850" max="1857" width="20.85546875" style="1" hidden="1" customWidth="1"/>
    <col min="1858" max="2085" width="0" style="1" hidden="1" customWidth="1"/>
    <col min="2086" max="2086" width="41.140625" style="1" hidden="1" customWidth="1"/>
    <col min="2087" max="2087" width="17.140625" style="1" hidden="1" customWidth="1"/>
    <col min="2088" max="2088" width="36.28515625" style="1" hidden="1" customWidth="1"/>
    <col min="2089" max="2089" width="76.5703125" style="1" hidden="1" customWidth="1"/>
    <col min="2090" max="2090" width="23.140625" style="1" hidden="1" customWidth="1"/>
    <col min="2091" max="2091" width="20.42578125" style="1" hidden="1" customWidth="1"/>
    <col min="2092" max="2092" width="21.5703125" style="1" hidden="1" customWidth="1"/>
    <col min="2093" max="2095" width="18" style="1" hidden="1" customWidth="1"/>
    <col min="2096" max="2096" width="16.5703125" style="1" hidden="1" customWidth="1"/>
    <col min="2097" max="2097" width="16.140625" style="1" hidden="1" customWidth="1"/>
    <col min="2098" max="2098" width="17.42578125" style="1" hidden="1" customWidth="1"/>
    <col min="2099" max="2099" width="15.42578125" style="1" hidden="1" customWidth="1"/>
    <col min="2100" max="2100" width="14.5703125" style="1" hidden="1" customWidth="1"/>
    <col min="2101" max="2101" width="15.42578125" style="1" hidden="1" customWidth="1"/>
    <col min="2102" max="2102" width="15.85546875" style="1" hidden="1" customWidth="1"/>
    <col min="2103" max="2103" width="13.7109375" style="1" hidden="1" customWidth="1"/>
    <col min="2104" max="2104" width="13.42578125" style="1" hidden="1" customWidth="1"/>
    <col min="2105" max="2105" width="22.7109375" style="1" hidden="1" customWidth="1"/>
    <col min="2106" max="2113" width="20.85546875" style="1" hidden="1" customWidth="1"/>
    <col min="2114" max="2341" width="0" style="1" hidden="1" customWidth="1"/>
    <col min="2342" max="2342" width="41.140625" style="1" hidden="1" customWidth="1"/>
    <col min="2343" max="2343" width="17.140625" style="1" hidden="1" customWidth="1"/>
    <col min="2344" max="2344" width="36.28515625" style="1" hidden="1" customWidth="1"/>
    <col min="2345" max="2345" width="76.5703125" style="1" hidden="1" customWidth="1"/>
    <col min="2346" max="2346" width="23.140625" style="1" hidden="1" customWidth="1"/>
    <col min="2347" max="2347" width="20.42578125" style="1" hidden="1" customWidth="1"/>
    <col min="2348" max="2348" width="21.5703125" style="1" hidden="1" customWidth="1"/>
    <col min="2349" max="2351" width="18" style="1" hidden="1" customWidth="1"/>
    <col min="2352" max="2352" width="16.5703125" style="1" hidden="1" customWidth="1"/>
    <col min="2353" max="2353" width="16.140625" style="1" hidden="1" customWidth="1"/>
    <col min="2354" max="2354" width="17.42578125" style="1" hidden="1" customWidth="1"/>
    <col min="2355" max="2355" width="15.42578125" style="1" hidden="1" customWidth="1"/>
    <col min="2356" max="2356" width="14.5703125" style="1" hidden="1" customWidth="1"/>
    <col min="2357" max="2357" width="15.42578125" style="1" hidden="1" customWidth="1"/>
    <col min="2358" max="2358" width="15.85546875" style="1" hidden="1" customWidth="1"/>
    <col min="2359" max="2359" width="13.7109375" style="1" hidden="1" customWidth="1"/>
    <col min="2360" max="2360" width="13.42578125" style="1" hidden="1" customWidth="1"/>
    <col min="2361" max="2361" width="22.7109375" style="1" hidden="1" customWidth="1"/>
    <col min="2362" max="2369" width="20.85546875" style="1" hidden="1" customWidth="1"/>
    <col min="2370" max="2597" width="0" style="1" hidden="1" customWidth="1"/>
    <col min="2598" max="2598" width="41.140625" style="1" hidden="1" customWidth="1"/>
    <col min="2599" max="2599" width="17.140625" style="1" hidden="1" customWidth="1"/>
    <col min="2600" max="2600" width="36.28515625" style="1" hidden="1" customWidth="1"/>
    <col min="2601" max="2601" width="76.5703125" style="1" hidden="1" customWidth="1"/>
    <col min="2602" max="2602" width="23.140625" style="1" hidden="1" customWidth="1"/>
    <col min="2603" max="2603" width="20.42578125" style="1" hidden="1" customWidth="1"/>
    <col min="2604" max="2604" width="21.5703125" style="1" hidden="1" customWidth="1"/>
    <col min="2605" max="2607" width="18" style="1" hidden="1" customWidth="1"/>
    <col min="2608" max="2608" width="16.5703125" style="1" hidden="1" customWidth="1"/>
    <col min="2609" max="2609" width="16.140625" style="1" hidden="1" customWidth="1"/>
    <col min="2610" max="2610" width="17.42578125" style="1" hidden="1" customWidth="1"/>
    <col min="2611" max="2611" width="15.42578125" style="1" hidden="1" customWidth="1"/>
    <col min="2612" max="2612" width="14.5703125" style="1" hidden="1" customWidth="1"/>
    <col min="2613" max="2613" width="15.42578125" style="1" hidden="1" customWidth="1"/>
    <col min="2614" max="2614" width="15.85546875" style="1" hidden="1" customWidth="1"/>
    <col min="2615" max="2615" width="13.7109375" style="1" hidden="1" customWidth="1"/>
    <col min="2616" max="2616" width="13.42578125" style="1" hidden="1" customWidth="1"/>
    <col min="2617" max="2617" width="22.7109375" style="1" hidden="1" customWidth="1"/>
    <col min="2618" max="2625" width="20.85546875" style="1" hidden="1" customWidth="1"/>
    <col min="2626" max="2853" width="0" style="1" hidden="1" customWidth="1"/>
    <col min="2854" max="2854" width="41.140625" style="1" hidden="1" customWidth="1"/>
    <col min="2855" max="2855" width="17.140625" style="1" hidden="1" customWidth="1"/>
    <col min="2856" max="2856" width="36.28515625" style="1" hidden="1" customWidth="1"/>
    <col min="2857" max="2857" width="76.5703125" style="1" hidden="1" customWidth="1"/>
    <col min="2858" max="2858" width="23.140625" style="1" hidden="1" customWidth="1"/>
    <col min="2859" max="2859" width="20.42578125" style="1" hidden="1" customWidth="1"/>
    <col min="2860" max="2860" width="21.5703125" style="1" hidden="1" customWidth="1"/>
    <col min="2861" max="2863" width="18" style="1" hidden="1" customWidth="1"/>
    <col min="2864" max="2864" width="16.5703125" style="1" hidden="1" customWidth="1"/>
    <col min="2865" max="2865" width="16.140625" style="1" hidden="1" customWidth="1"/>
    <col min="2866" max="2866" width="17.42578125" style="1" hidden="1" customWidth="1"/>
    <col min="2867" max="2867" width="15.42578125" style="1" hidden="1" customWidth="1"/>
    <col min="2868" max="2868" width="14.5703125" style="1" hidden="1" customWidth="1"/>
    <col min="2869" max="2869" width="15.42578125" style="1" hidden="1" customWidth="1"/>
    <col min="2870" max="2870" width="15.85546875" style="1" hidden="1" customWidth="1"/>
    <col min="2871" max="2871" width="13.7109375" style="1" hidden="1" customWidth="1"/>
    <col min="2872" max="2872" width="13.42578125" style="1" hidden="1" customWidth="1"/>
    <col min="2873" max="2873" width="22.7109375" style="1" hidden="1" customWidth="1"/>
    <col min="2874" max="2881" width="20.85546875" style="1" hidden="1" customWidth="1"/>
    <col min="2882" max="3109" width="0" style="1" hidden="1" customWidth="1"/>
    <col min="3110" max="3110" width="41.140625" style="1" hidden="1" customWidth="1"/>
    <col min="3111" max="3111" width="17.140625" style="1" hidden="1" customWidth="1"/>
    <col min="3112" max="3112" width="36.28515625" style="1" hidden="1" customWidth="1"/>
    <col min="3113" max="3113" width="76.5703125" style="1" hidden="1" customWidth="1"/>
    <col min="3114" max="3114" width="23.140625" style="1" hidden="1" customWidth="1"/>
    <col min="3115" max="3115" width="20.42578125" style="1" hidden="1" customWidth="1"/>
    <col min="3116" max="3116" width="21.5703125" style="1" hidden="1" customWidth="1"/>
    <col min="3117" max="3119" width="18" style="1" hidden="1" customWidth="1"/>
    <col min="3120" max="3120" width="16.5703125" style="1" hidden="1" customWidth="1"/>
    <col min="3121" max="3121" width="16.140625" style="1" hidden="1" customWidth="1"/>
    <col min="3122" max="3122" width="17.42578125" style="1" hidden="1" customWidth="1"/>
    <col min="3123" max="3123" width="15.42578125" style="1" hidden="1" customWidth="1"/>
    <col min="3124" max="3124" width="14.5703125" style="1" hidden="1" customWidth="1"/>
    <col min="3125" max="3125" width="15.42578125" style="1" hidden="1" customWidth="1"/>
    <col min="3126" max="3126" width="15.85546875" style="1" hidden="1" customWidth="1"/>
    <col min="3127" max="3127" width="13.7109375" style="1" hidden="1" customWidth="1"/>
    <col min="3128" max="3128" width="13.42578125" style="1" hidden="1" customWidth="1"/>
    <col min="3129" max="3129" width="22.7109375" style="1" hidden="1" customWidth="1"/>
    <col min="3130" max="3137" width="20.85546875" style="1" hidden="1" customWidth="1"/>
    <col min="3138" max="3365" width="0" style="1" hidden="1" customWidth="1"/>
    <col min="3366" max="3366" width="41.140625" style="1" hidden="1" customWidth="1"/>
    <col min="3367" max="3367" width="17.140625" style="1" hidden="1" customWidth="1"/>
    <col min="3368" max="3368" width="36.28515625" style="1" hidden="1" customWidth="1"/>
    <col min="3369" max="3369" width="76.5703125" style="1" hidden="1" customWidth="1"/>
    <col min="3370" max="3370" width="23.140625" style="1" hidden="1" customWidth="1"/>
    <col min="3371" max="3371" width="20.42578125" style="1" hidden="1" customWidth="1"/>
    <col min="3372" max="3372" width="21.5703125" style="1" hidden="1" customWidth="1"/>
    <col min="3373" max="3375" width="18" style="1" hidden="1" customWidth="1"/>
    <col min="3376" max="3376" width="16.5703125" style="1" hidden="1" customWidth="1"/>
    <col min="3377" max="3377" width="16.140625" style="1" hidden="1" customWidth="1"/>
    <col min="3378" max="3378" width="17.42578125" style="1" hidden="1" customWidth="1"/>
    <col min="3379" max="3379" width="15.42578125" style="1" hidden="1" customWidth="1"/>
    <col min="3380" max="3380" width="14.5703125" style="1" hidden="1" customWidth="1"/>
    <col min="3381" max="3381" width="15.42578125" style="1" hidden="1" customWidth="1"/>
    <col min="3382" max="3382" width="15.85546875" style="1" hidden="1" customWidth="1"/>
    <col min="3383" max="3383" width="13.7109375" style="1" hidden="1" customWidth="1"/>
    <col min="3384" max="3384" width="13.42578125" style="1" hidden="1" customWidth="1"/>
    <col min="3385" max="3385" width="22.7109375" style="1" hidden="1" customWidth="1"/>
    <col min="3386" max="3393" width="20.85546875" style="1" hidden="1" customWidth="1"/>
    <col min="3394" max="3621" width="0" style="1" hidden="1" customWidth="1"/>
    <col min="3622" max="3622" width="41.140625" style="1" hidden="1" customWidth="1"/>
    <col min="3623" max="3623" width="17.140625" style="1" hidden="1" customWidth="1"/>
    <col min="3624" max="3624" width="36.28515625" style="1" hidden="1" customWidth="1"/>
    <col min="3625" max="3625" width="76.5703125" style="1" hidden="1" customWidth="1"/>
    <col min="3626" max="3626" width="23.140625" style="1" hidden="1" customWidth="1"/>
    <col min="3627" max="3627" width="20.42578125" style="1" hidden="1" customWidth="1"/>
    <col min="3628" max="3628" width="21.5703125" style="1" hidden="1" customWidth="1"/>
    <col min="3629" max="3631" width="18" style="1" hidden="1" customWidth="1"/>
    <col min="3632" max="3632" width="16.5703125" style="1" hidden="1" customWidth="1"/>
    <col min="3633" max="3633" width="16.140625" style="1" hidden="1" customWidth="1"/>
    <col min="3634" max="3634" width="17.42578125" style="1" hidden="1" customWidth="1"/>
    <col min="3635" max="3635" width="15.42578125" style="1" hidden="1" customWidth="1"/>
    <col min="3636" max="3636" width="14.5703125" style="1" hidden="1" customWidth="1"/>
    <col min="3637" max="3637" width="15.42578125" style="1" hidden="1" customWidth="1"/>
    <col min="3638" max="3638" width="15.85546875" style="1" hidden="1" customWidth="1"/>
    <col min="3639" max="3639" width="13.7109375" style="1" hidden="1" customWidth="1"/>
    <col min="3640" max="3640" width="13.42578125" style="1" hidden="1" customWidth="1"/>
    <col min="3641" max="3641" width="22.7109375" style="1" hidden="1" customWidth="1"/>
    <col min="3642" max="3649" width="20.85546875" style="1" hidden="1" customWidth="1"/>
    <col min="3650" max="3877" width="0" style="1" hidden="1" customWidth="1"/>
    <col min="3878" max="3878" width="41.140625" style="1" hidden="1" customWidth="1"/>
    <col min="3879" max="3879" width="17.140625" style="1" hidden="1" customWidth="1"/>
    <col min="3880" max="3880" width="36.28515625" style="1" hidden="1" customWidth="1"/>
    <col min="3881" max="3881" width="76.5703125" style="1" hidden="1" customWidth="1"/>
    <col min="3882" max="3882" width="23.140625" style="1" hidden="1" customWidth="1"/>
    <col min="3883" max="3883" width="20.42578125" style="1" hidden="1" customWidth="1"/>
    <col min="3884" max="3884" width="21.5703125" style="1" hidden="1" customWidth="1"/>
    <col min="3885" max="3887" width="18" style="1" hidden="1" customWidth="1"/>
    <col min="3888" max="3888" width="16.5703125" style="1" hidden="1" customWidth="1"/>
    <col min="3889" max="3889" width="16.140625" style="1" hidden="1" customWidth="1"/>
    <col min="3890" max="3890" width="17.42578125" style="1" hidden="1" customWidth="1"/>
    <col min="3891" max="3891" width="15.42578125" style="1" hidden="1" customWidth="1"/>
    <col min="3892" max="3892" width="14.5703125" style="1" hidden="1" customWidth="1"/>
    <col min="3893" max="3893" width="15.42578125" style="1" hidden="1" customWidth="1"/>
    <col min="3894" max="3894" width="15.85546875" style="1" hidden="1" customWidth="1"/>
    <col min="3895" max="3895" width="13.7109375" style="1" hidden="1" customWidth="1"/>
    <col min="3896" max="3896" width="13.42578125" style="1" hidden="1" customWidth="1"/>
    <col min="3897" max="3897" width="22.7109375" style="1" hidden="1" customWidth="1"/>
    <col min="3898" max="3905" width="20.85546875" style="1" hidden="1" customWidth="1"/>
    <col min="3906" max="4133" width="0" style="1" hidden="1" customWidth="1"/>
    <col min="4134" max="4134" width="41.140625" style="1" hidden="1" customWidth="1"/>
    <col min="4135" max="4135" width="17.140625" style="1" hidden="1" customWidth="1"/>
    <col min="4136" max="4136" width="36.28515625" style="1" hidden="1" customWidth="1"/>
    <col min="4137" max="4137" width="76.5703125" style="1" hidden="1" customWidth="1"/>
    <col min="4138" max="4138" width="23.140625" style="1" hidden="1" customWidth="1"/>
    <col min="4139" max="4139" width="20.42578125" style="1" hidden="1" customWidth="1"/>
    <col min="4140" max="4140" width="21.5703125" style="1" hidden="1" customWidth="1"/>
    <col min="4141" max="4143" width="18" style="1" hidden="1" customWidth="1"/>
    <col min="4144" max="4144" width="16.5703125" style="1" hidden="1" customWidth="1"/>
    <col min="4145" max="4145" width="16.140625" style="1" hidden="1" customWidth="1"/>
    <col min="4146" max="4146" width="17.42578125" style="1" hidden="1" customWidth="1"/>
    <col min="4147" max="4147" width="15.42578125" style="1" hidden="1" customWidth="1"/>
    <col min="4148" max="4148" width="14.5703125" style="1" hidden="1" customWidth="1"/>
    <col min="4149" max="4149" width="15.42578125" style="1" hidden="1" customWidth="1"/>
    <col min="4150" max="4150" width="15.85546875" style="1" hidden="1" customWidth="1"/>
    <col min="4151" max="4151" width="13.7109375" style="1" hidden="1" customWidth="1"/>
    <col min="4152" max="4152" width="13.42578125" style="1" hidden="1" customWidth="1"/>
    <col min="4153" max="4153" width="22.7109375" style="1" hidden="1" customWidth="1"/>
    <col min="4154" max="4161" width="20.85546875" style="1" hidden="1" customWidth="1"/>
    <col min="4162" max="4389" width="0" style="1" hidden="1" customWidth="1"/>
    <col min="4390" max="4390" width="41.140625" style="1" hidden="1" customWidth="1"/>
    <col min="4391" max="4391" width="17.140625" style="1" hidden="1" customWidth="1"/>
    <col min="4392" max="4392" width="36.28515625" style="1" hidden="1" customWidth="1"/>
    <col min="4393" max="4393" width="76.5703125" style="1" hidden="1" customWidth="1"/>
    <col min="4394" max="4394" width="23.140625" style="1" hidden="1" customWidth="1"/>
    <col min="4395" max="4395" width="20.42578125" style="1" hidden="1" customWidth="1"/>
    <col min="4396" max="4396" width="21.5703125" style="1" hidden="1" customWidth="1"/>
    <col min="4397" max="4399" width="18" style="1" hidden="1" customWidth="1"/>
    <col min="4400" max="4400" width="16.5703125" style="1" hidden="1" customWidth="1"/>
    <col min="4401" max="4401" width="16.140625" style="1" hidden="1" customWidth="1"/>
    <col min="4402" max="4402" width="17.42578125" style="1" hidden="1" customWidth="1"/>
    <col min="4403" max="4403" width="15.42578125" style="1" hidden="1" customWidth="1"/>
    <col min="4404" max="4404" width="14.5703125" style="1" hidden="1" customWidth="1"/>
    <col min="4405" max="4405" width="15.42578125" style="1" hidden="1" customWidth="1"/>
    <col min="4406" max="4406" width="15.85546875" style="1" hidden="1" customWidth="1"/>
    <col min="4407" max="4407" width="13.7109375" style="1" hidden="1" customWidth="1"/>
    <col min="4408" max="4408" width="13.42578125" style="1" hidden="1" customWidth="1"/>
    <col min="4409" max="4409" width="22.7109375" style="1" hidden="1" customWidth="1"/>
    <col min="4410" max="4417" width="20.85546875" style="1" hidden="1" customWidth="1"/>
    <col min="4418" max="4645" width="0" style="1" hidden="1" customWidth="1"/>
    <col min="4646" max="4646" width="41.140625" style="1" hidden="1" customWidth="1"/>
    <col min="4647" max="4647" width="17.140625" style="1" hidden="1" customWidth="1"/>
    <col min="4648" max="4648" width="36.28515625" style="1" hidden="1" customWidth="1"/>
    <col min="4649" max="4649" width="76.5703125" style="1" hidden="1" customWidth="1"/>
    <col min="4650" max="4650" width="23.140625" style="1" hidden="1" customWidth="1"/>
    <col min="4651" max="4651" width="20.42578125" style="1" hidden="1" customWidth="1"/>
    <col min="4652" max="4652" width="21.5703125" style="1" hidden="1" customWidth="1"/>
    <col min="4653" max="4655" width="18" style="1" hidden="1" customWidth="1"/>
    <col min="4656" max="4656" width="16.5703125" style="1" hidden="1" customWidth="1"/>
    <col min="4657" max="4657" width="16.140625" style="1" hidden="1" customWidth="1"/>
    <col min="4658" max="4658" width="17.42578125" style="1" hidden="1" customWidth="1"/>
    <col min="4659" max="4659" width="15.42578125" style="1" hidden="1" customWidth="1"/>
    <col min="4660" max="4660" width="14.5703125" style="1" hidden="1" customWidth="1"/>
    <col min="4661" max="4661" width="15.42578125" style="1" hidden="1" customWidth="1"/>
    <col min="4662" max="4662" width="15.85546875" style="1" hidden="1" customWidth="1"/>
    <col min="4663" max="4663" width="13.7109375" style="1" hidden="1" customWidth="1"/>
    <col min="4664" max="4664" width="13.42578125" style="1" hidden="1" customWidth="1"/>
    <col min="4665" max="4665" width="22.7109375" style="1" hidden="1" customWidth="1"/>
    <col min="4666" max="4673" width="20.85546875" style="1" hidden="1" customWidth="1"/>
    <col min="4674" max="4901" width="0" style="1" hidden="1" customWidth="1"/>
    <col min="4902" max="4902" width="41.140625" style="1" hidden="1" customWidth="1"/>
    <col min="4903" max="4903" width="17.140625" style="1" hidden="1" customWidth="1"/>
    <col min="4904" max="4904" width="36.28515625" style="1" hidden="1" customWidth="1"/>
    <col min="4905" max="4905" width="76.5703125" style="1" hidden="1" customWidth="1"/>
    <col min="4906" max="4906" width="23.140625" style="1" hidden="1" customWidth="1"/>
    <col min="4907" max="4907" width="20.42578125" style="1" hidden="1" customWidth="1"/>
    <col min="4908" max="4908" width="21.5703125" style="1" hidden="1" customWidth="1"/>
    <col min="4909" max="4911" width="18" style="1" hidden="1" customWidth="1"/>
    <col min="4912" max="4912" width="16.5703125" style="1" hidden="1" customWidth="1"/>
    <col min="4913" max="4913" width="16.140625" style="1" hidden="1" customWidth="1"/>
    <col min="4914" max="4914" width="17.42578125" style="1" hidden="1" customWidth="1"/>
    <col min="4915" max="4915" width="15.42578125" style="1" hidden="1" customWidth="1"/>
    <col min="4916" max="4916" width="14.5703125" style="1" hidden="1" customWidth="1"/>
    <col min="4917" max="4917" width="15.42578125" style="1" hidden="1" customWidth="1"/>
    <col min="4918" max="4918" width="15.85546875" style="1" hidden="1" customWidth="1"/>
    <col min="4919" max="4919" width="13.7109375" style="1" hidden="1" customWidth="1"/>
    <col min="4920" max="4920" width="13.42578125" style="1" hidden="1" customWidth="1"/>
    <col min="4921" max="4921" width="22.7109375" style="1" hidden="1" customWidth="1"/>
    <col min="4922" max="4929" width="20.85546875" style="1" hidden="1" customWidth="1"/>
    <col min="4930" max="5157" width="0" style="1" hidden="1" customWidth="1"/>
    <col min="5158" max="5158" width="41.140625" style="1" hidden="1" customWidth="1"/>
    <col min="5159" max="5159" width="17.140625" style="1" hidden="1" customWidth="1"/>
    <col min="5160" max="5160" width="36.28515625" style="1" hidden="1" customWidth="1"/>
    <col min="5161" max="5161" width="76.5703125" style="1" hidden="1" customWidth="1"/>
    <col min="5162" max="5162" width="23.140625" style="1" hidden="1" customWidth="1"/>
    <col min="5163" max="5163" width="20.42578125" style="1" hidden="1" customWidth="1"/>
    <col min="5164" max="5164" width="21.5703125" style="1" hidden="1" customWidth="1"/>
    <col min="5165" max="5167" width="18" style="1" hidden="1" customWidth="1"/>
    <col min="5168" max="5168" width="16.5703125" style="1" hidden="1" customWidth="1"/>
    <col min="5169" max="5169" width="16.140625" style="1" hidden="1" customWidth="1"/>
    <col min="5170" max="5170" width="17.42578125" style="1" hidden="1" customWidth="1"/>
    <col min="5171" max="5171" width="15.42578125" style="1" hidden="1" customWidth="1"/>
    <col min="5172" max="5172" width="14.5703125" style="1" hidden="1" customWidth="1"/>
    <col min="5173" max="5173" width="15.42578125" style="1" hidden="1" customWidth="1"/>
    <col min="5174" max="5174" width="15.85546875" style="1" hidden="1" customWidth="1"/>
    <col min="5175" max="5175" width="13.7109375" style="1" hidden="1" customWidth="1"/>
    <col min="5176" max="5176" width="13.42578125" style="1" hidden="1" customWidth="1"/>
    <col min="5177" max="5177" width="22.7109375" style="1" hidden="1" customWidth="1"/>
    <col min="5178" max="5185" width="20.85546875" style="1" hidden="1" customWidth="1"/>
    <col min="5186" max="5413" width="0" style="1" hidden="1" customWidth="1"/>
    <col min="5414" max="5414" width="41.140625" style="1" hidden="1" customWidth="1"/>
    <col min="5415" max="5415" width="17.140625" style="1" hidden="1" customWidth="1"/>
    <col min="5416" max="5416" width="36.28515625" style="1" hidden="1" customWidth="1"/>
    <col min="5417" max="5417" width="76.5703125" style="1" hidden="1" customWidth="1"/>
    <col min="5418" max="5418" width="23.140625" style="1" hidden="1" customWidth="1"/>
    <col min="5419" max="5419" width="20.42578125" style="1" hidden="1" customWidth="1"/>
    <col min="5420" max="5420" width="21.5703125" style="1" hidden="1" customWidth="1"/>
    <col min="5421" max="5423" width="18" style="1" hidden="1" customWidth="1"/>
    <col min="5424" max="5424" width="16.5703125" style="1" hidden="1" customWidth="1"/>
    <col min="5425" max="5425" width="16.140625" style="1" hidden="1" customWidth="1"/>
    <col min="5426" max="5426" width="17.42578125" style="1" hidden="1" customWidth="1"/>
    <col min="5427" max="5427" width="15.42578125" style="1" hidden="1" customWidth="1"/>
    <col min="5428" max="5428" width="14.5703125" style="1" hidden="1" customWidth="1"/>
    <col min="5429" max="5429" width="15.42578125" style="1" hidden="1" customWidth="1"/>
    <col min="5430" max="5430" width="15.85546875" style="1" hidden="1" customWidth="1"/>
    <col min="5431" max="5431" width="13.7109375" style="1" hidden="1" customWidth="1"/>
    <col min="5432" max="5432" width="13.42578125" style="1" hidden="1" customWidth="1"/>
    <col min="5433" max="5433" width="22.7109375" style="1" hidden="1" customWidth="1"/>
    <col min="5434" max="5441" width="20.85546875" style="1" hidden="1" customWidth="1"/>
    <col min="5442" max="5669" width="0" style="1" hidden="1" customWidth="1"/>
    <col min="5670" max="5670" width="41.140625" style="1" hidden="1" customWidth="1"/>
    <col min="5671" max="5671" width="17.140625" style="1" hidden="1" customWidth="1"/>
    <col min="5672" max="5672" width="36.28515625" style="1" hidden="1" customWidth="1"/>
    <col min="5673" max="5673" width="76.5703125" style="1" hidden="1" customWidth="1"/>
    <col min="5674" max="5674" width="23.140625" style="1" hidden="1" customWidth="1"/>
    <col min="5675" max="5675" width="20.42578125" style="1" hidden="1" customWidth="1"/>
    <col min="5676" max="5676" width="21.5703125" style="1" hidden="1" customWidth="1"/>
    <col min="5677" max="5679" width="18" style="1" hidden="1" customWidth="1"/>
    <col min="5680" max="5680" width="16.5703125" style="1" hidden="1" customWidth="1"/>
    <col min="5681" max="5681" width="16.140625" style="1" hidden="1" customWidth="1"/>
    <col min="5682" max="5682" width="17.42578125" style="1" hidden="1" customWidth="1"/>
    <col min="5683" max="5683" width="15.42578125" style="1" hidden="1" customWidth="1"/>
    <col min="5684" max="5684" width="14.5703125" style="1" hidden="1" customWidth="1"/>
    <col min="5685" max="5685" width="15.42578125" style="1" hidden="1" customWidth="1"/>
    <col min="5686" max="5686" width="15.85546875" style="1" hidden="1" customWidth="1"/>
    <col min="5687" max="5687" width="13.7109375" style="1" hidden="1" customWidth="1"/>
    <col min="5688" max="5688" width="13.42578125" style="1" hidden="1" customWidth="1"/>
    <col min="5689" max="5689" width="22.7109375" style="1" hidden="1" customWidth="1"/>
    <col min="5690" max="5697" width="20.85546875" style="1" hidden="1" customWidth="1"/>
    <col min="5698" max="5925" width="0" style="1" hidden="1" customWidth="1"/>
    <col min="5926" max="5926" width="41.140625" style="1" hidden="1" customWidth="1"/>
    <col min="5927" max="5927" width="17.140625" style="1" hidden="1" customWidth="1"/>
    <col min="5928" max="5928" width="36.28515625" style="1" hidden="1" customWidth="1"/>
    <col min="5929" max="5929" width="76.5703125" style="1" hidden="1" customWidth="1"/>
    <col min="5930" max="5930" width="23.140625" style="1" hidden="1" customWidth="1"/>
    <col min="5931" max="5931" width="20.42578125" style="1" hidden="1" customWidth="1"/>
    <col min="5932" max="5932" width="21.5703125" style="1" hidden="1" customWidth="1"/>
    <col min="5933" max="5935" width="18" style="1" hidden="1" customWidth="1"/>
    <col min="5936" max="5936" width="16.5703125" style="1" hidden="1" customWidth="1"/>
    <col min="5937" max="5937" width="16.140625" style="1" hidden="1" customWidth="1"/>
    <col min="5938" max="5938" width="17.42578125" style="1" hidden="1" customWidth="1"/>
    <col min="5939" max="5939" width="15.42578125" style="1" hidden="1" customWidth="1"/>
    <col min="5940" max="5940" width="14.5703125" style="1" hidden="1" customWidth="1"/>
    <col min="5941" max="5941" width="15.42578125" style="1" hidden="1" customWidth="1"/>
    <col min="5942" max="5942" width="15.85546875" style="1" hidden="1" customWidth="1"/>
    <col min="5943" max="5943" width="13.7109375" style="1" hidden="1" customWidth="1"/>
    <col min="5944" max="5944" width="13.42578125" style="1" hidden="1" customWidth="1"/>
    <col min="5945" max="5945" width="22.7109375" style="1" hidden="1" customWidth="1"/>
    <col min="5946" max="5953" width="20.85546875" style="1" hidden="1" customWidth="1"/>
    <col min="5954" max="6181" width="0" style="1" hidden="1" customWidth="1"/>
    <col min="6182" max="6182" width="41.140625" style="1" hidden="1" customWidth="1"/>
    <col min="6183" max="6183" width="17.140625" style="1" hidden="1" customWidth="1"/>
    <col min="6184" max="6184" width="36.28515625" style="1" hidden="1" customWidth="1"/>
    <col min="6185" max="6185" width="76.5703125" style="1" hidden="1" customWidth="1"/>
    <col min="6186" max="6186" width="23.140625" style="1" hidden="1" customWidth="1"/>
    <col min="6187" max="6187" width="20.42578125" style="1" hidden="1" customWidth="1"/>
    <col min="6188" max="6188" width="21.5703125" style="1" hidden="1" customWidth="1"/>
    <col min="6189" max="6191" width="18" style="1" hidden="1" customWidth="1"/>
    <col min="6192" max="6192" width="16.5703125" style="1" hidden="1" customWidth="1"/>
    <col min="6193" max="6193" width="16.140625" style="1" hidden="1" customWidth="1"/>
    <col min="6194" max="6194" width="17.42578125" style="1" hidden="1" customWidth="1"/>
    <col min="6195" max="6195" width="15.42578125" style="1" hidden="1" customWidth="1"/>
    <col min="6196" max="6196" width="14.5703125" style="1" hidden="1" customWidth="1"/>
    <col min="6197" max="6197" width="15.42578125" style="1" hidden="1" customWidth="1"/>
    <col min="6198" max="6198" width="15.85546875" style="1" hidden="1" customWidth="1"/>
    <col min="6199" max="6199" width="13.7109375" style="1" hidden="1" customWidth="1"/>
    <col min="6200" max="6200" width="13.42578125" style="1" hidden="1" customWidth="1"/>
    <col min="6201" max="6201" width="22.7109375" style="1" hidden="1" customWidth="1"/>
    <col min="6202" max="6209" width="20.85546875" style="1" hidden="1" customWidth="1"/>
    <col min="6210" max="6437" width="0" style="1" hidden="1" customWidth="1"/>
    <col min="6438" max="6438" width="41.140625" style="1" hidden="1" customWidth="1"/>
    <col min="6439" max="6439" width="17.140625" style="1" hidden="1" customWidth="1"/>
    <col min="6440" max="6440" width="36.28515625" style="1" hidden="1" customWidth="1"/>
    <col min="6441" max="6441" width="76.5703125" style="1" hidden="1" customWidth="1"/>
    <col min="6442" max="6442" width="23.140625" style="1" hidden="1" customWidth="1"/>
    <col min="6443" max="6443" width="20.42578125" style="1" hidden="1" customWidth="1"/>
    <col min="6444" max="6444" width="21.5703125" style="1" hidden="1" customWidth="1"/>
    <col min="6445" max="6447" width="18" style="1" hidden="1" customWidth="1"/>
    <col min="6448" max="6448" width="16.5703125" style="1" hidden="1" customWidth="1"/>
    <col min="6449" max="6449" width="16.140625" style="1" hidden="1" customWidth="1"/>
    <col min="6450" max="6450" width="17.42578125" style="1" hidden="1" customWidth="1"/>
    <col min="6451" max="6451" width="15.42578125" style="1" hidden="1" customWidth="1"/>
    <col min="6452" max="6452" width="14.5703125" style="1" hidden="1" customWidth="1"/>
    <col min="6453" max="6453" width="15.42578125" style="1" hidden="1" customWidth="1"/>
    <col min="6454" max="6454" width="15.85546875" style="1" hidden="1" customWidth="1"/>
    <col min="6455" max="6455" width="13.7109375" style="1" hidden="1" customWidth="1"/>
    <col min="6456" max="6456" width="13.42578125" style="1" hidden="1" customWidth="1"/>
    <col min="6457" max="6457" width="22.7109375" style="1" hidden="1" customWidth="1"/>
    <col min="6458" max="6465" width="20.85546875" style="1" hidden="1" customWidth="1"/>
    <col min="6466" max="6693" width="0" style="1" hidden="1" customWidth="1"/>
    <col min="6694" max="6694" width="41.140625" style="1" hidden="1" customWidth="1"/>
    <col min="6695" max="6695" width="17.140625" style="1" hidden="1" customWidth="1"/>
    <col min="6696" max="6696" width="36.28515625" style="1" hidden="1" customWidth="1"/>
    <col min="6697" max="6697" width="76.5703125" style="1" hidden="1" customWidth="1"/>
    <col min="6698" max="6698" width="23.140625" style="1" hidden="1" customWidth="1"/>
    <col min="6699" max="6699" width="20.42578125" style="1" hidden="1" customWidth="1"/>
    <col min="6700" max="6700" width="21.5703125" style="1" hidden="1" customWidth="1"/>
    <col min="6701" max="6703" width="18" style="1" hidden="1" customWidth="1"/>
    <col min="6704" max="6704" width="16.5703125" style="1" hidden="1" customWidth="1"/>
    <col min="6705" max="6705" width="16.140625" style="1" hidden="1" customWidth="1"/>
    <col min="6706" max="6706" width="17.42578125" style="1" hidden="1" customWidth="1"/>
    <col min="6707" max="6707" width="15.42578125" style="1" hidden="1" customWidth="1"/>
    <col min="6708" max="6708" width="14.5703125" style="1" hidden="1" customWidth="1"/>
    <col min="6709" max="6709" width="15.42578125" style="1" hidden="1" customWidth="1"/>
    <col min="6710" max="6710" width="15.85546875" style="1" hidden="1" customWidth="1"/>
    <col min="6711" max="6711" width="13.7109375" style="1" hidden="1" customWidth="1"/>
    <col min="6712" max="6712" width="13.42578125" style="1" hidden="1" customWidth="1"/>
    <col min="6713" max="6713" width="22.7109375" style="1" hidden="1" customWidth="1"/>
    <col min="6714" max="6721" width="20.85546875" style="1" hidden="1" customWidth="1"/>
    <col min="6722" max="6949" width="0" style="1" hidden="1" customWidth="1"/>
    <col min="6950" max="6950" width="41.140625" style="1" hidden="1" customWidth="1"/>
    <col min="6951" max="6951" width="17.140625" style="1" hidden="1" customWidth="1"/>
    <col min="6952" max="6952" width="36.28515625" style="1" hidden="1" customWidth="1"/>
    <col min="6953" max="6953" width="76.5703125" style="1" hidden="1" customWidth="1"/>
    <col min="6954" max="6954" width="23.140625" style="1" hidden="1" customWidth="1"/>
    <col min="6955" max="6955" width="20.42578125" style="1" hidden="1" customWidth="1"/>
    <col min="6956" max="6956" width="21.5703125" style="1" hidden="1" customWidth="1"/>
    <col min="6957" max="6959" width="18" style="1" hidden="1" customWidth="1"/>
    <col min="6960" max="6960" width="16.5703125" style="1" hidden="1" customWidth="1"/>
    <col min="6961" max="6961" width="16.140625" style="1" hidden="1" customWidth="1"/>
    <col min="6962" max="6962" width="17.42578125" style="1" hidden="1" customWidth="1"/>
    <col min="6963" max="6963" width="15.42578125" style="1" hidden="1" customWidth="1"/>
    <col min="6964" max="6964" width="14.5703125" style="1" hidden="1" customWidth="1"/>
    <col min="6965" max="6965" width="15.42578125" style="1" hidden="1" customWidth="1"/>
    <col min="6966" max="6966" width="15.85546875" style="1" hidden="1" customWidth="1"/>
    <col min="6967" max="6967" width="13.7109375" style="1" hidden="1" customWidth="1"/>
    <col min="6968" max="6968" width="13.42578125" style="1" hidden="1" customWidth="1"/>
    <col min="6969" max="6969" width="22.7109375" style="1" hidden="1" customWidth="1"/>
    <col min="6970" max="6977" width="20.85546875" style="1" hidden="1" customWidth="1"/>
    <col min="6978" max="7205" width="0" style="1" hidden="1" customWidth="1"/>
    <col min="7206" max="7206" width="41.140625" style="1" hidden="1" customWidth="1"/>
    <col min="7207" max="7207" width="17.140625" style="1" hidden="1" customWidth="1"/>
    <col min="7208" max="7208" width="36.28515625" style="1" hidden="1" customWidth="1"/>
    <col min="7209" max="7209" width="76.5703125" style="1" hidden="1" customWidth="1"/>
    <col min="7210" max="7210" width="23.140625" style="1" hidden="1" customWidth="1"/>
    <col min="7211" max="7211" width="20.42578125" style="1" hidden="1" customWidth="1"/>
    <col min="7212" max="7212" width="21.5703125" style="1" hidden="1" customWidth="1"/>
    <col min="7213" max="7215" width="18" style="1" hidden="1" customWidth="1"/>
    <col min="7216" max="7216" width="16.5703125" style="1" hidden="1" customWidth="1"/>
    <col min="7217" max="7217" width="16.140625" style="1" hidden="1" customWidth="1"/>
    <col min="7218" max="7218" width="17.42578125" style="1" hidden="1" customWidth="1"/>
    <col min="7219" max="7219" width="15.42578125" style="1" hidden="1" customWidth="1"/>
    <col min="7220" max="7220" width="14.5703125" style="1" hidden="1" customWidth="1"/>
    <col min="7221" max="7221" width="15.42578125" style="1" hidden="1" customWidth="1"/>
    <col min="7222" max="7222" width="15.85546875" style="1" hidden="1" customWidth="1"/>
    <col min="7223" max="7223" width="13.7109375" style="1" hidden="1" customWidth="1"/>
    <col min="7224" max="7224" width="13.42578125" style="1" hidden="1" customWidth="1"/>
    <col min="7225" max="7225" width="22.7109375" style="1" hidden="1" customWidth="1"/>
    <col min="7226" max="7233" width="20.85546875" style="1" hidden="1" customWidth="1"/>
    <col min="7234" max="7461" width="0" style="1" hidden="1" customWidth="1"/>
    <col min="7462" max="7462" width="41.140625" style="1" hidden="1" customWidth="1"/>
    <col min="7463" max="7463" width="17.140625" style="1" hidden="1" customWidth="1"/>
    <col min="7464" max="7464" width="36.28515625" style="1" hidden="1" customWidth="1"/>
    <col min="7465" max="7465" width="76.5703125" style="1" hidden="1" customWidth="1"/>
    <col min="7466" max="7466" width="23.140625" style="1" hidden="1" customWidth="1"/>
    <col min="7467" max="7467" width="20.42578125" style="1" hidden="1" customWidth="1"/>
    <col min="7468" max="7468" width="21.5703125" style="1" hidden="1" customWidth="1"/>
    <col min="7469" max="7471" width="18" style="1" hidden="1" customWidth="1"/>
    <col min="7472" max="7472" width="16.5703125" style="1" hidden="1" customWidth="1"/>
    <col min="7473" max="7473" width="16.140625" style="1" hidden="1" customWidth="1"/>
    <col min="7474" max="7474" width="17.42578125" style="1" hidden="1" customWidth="1"/>
    <col min="7475" max="7475" width="15.42578125" style="1" hidden="1" customWidth="1"/>
    <col min="7476" max="7476" width="14.5703125" style="1" hidden="1" customWidth="1"/>
    <col min="7477" max="7477" width="15.42578125" style="1" hidden="1" customWidth="1"/>
    <col min="7478" max="7478" width="15.85546875" style="1" hidden="1" customWidth="1"/>
    <col min="7479" max="7479" width="13.7109375" style="1" hidden="1" customWidth="1"/>
    <col min="7480" max="7480" width="13.42578125" style="1" hidden="1" customWidth="1"/>
    <col min="7481" max="7481" width="22.7109375" style="1" hidden="1" customWidth="1"/>
    <col min="7482" max="7489" width="20.85546875" style="1" hidden="1" customWidth="1"/>
    <col min="7490" max="7717" width="0" style="1" hidden="1" customWidth="1"/>
    <col min="7718" max="7718" width="41.140625" style="1" hidden="1" customWidth="1"/>
    <col min="7719" max="7719" width="17.140625" style="1" hidden="1" customWidth="1"/>
    <col min="7720" max="7720" width="36.28515625" style="1" hidden="1" customWidth="1"/>
    <col min="7721" max="7721" width="76.5703125" style="1" hidden="1" customWidth="1"/>
    <col min="7722" max="7722" width="23.140625" style="1" hidden="1" customWidth="1"/>
    <col min="7723" max="7723" width="20.42578125" style="1" hidden="1" customWidth="1"/>
    <col min="7724" max="7724" width="21.5703125" style="1" hidden="1" customWidth="1"/>
    <col min="7725" max="7727" width="18" style="1" hidden="1" customWidth="1"/>
    <col min="7728" max="7728" width="16.5703125" style="1" hidden="1" customWidth="1"/>
    <col min="7729" max="7729" width="16.140625" style="1" hidden="1" customWidth="1"/>
    <col min="7730" max="7730" width="17.42578125" style="1" hidden="1" customWidth="1"/>
    <col min="7731" max="7731" width="15.42578125" style="1" hidden="1" customWidth="1"/>
    <col min="7732" max="7732" width="14.5703125" style="1" hidden="1" customWidth="1"/>
    <col min="7733" max="7733" width="15.42578125" style="1" hidden="1" customWidth="1"/>
    <col min="7734" max="7734" width="15.85546875" style="1" hidden="1" customWidth="1"/>
    <col min="7735" max="7735" width="13.7109375" style="1" hidden="1" customWidth="1"/>
    <col min="7736" max="7736" width="13.42578125" style="1" hidden="1" customWidth="1"/>
    <col min="7737" max="7737" width="22.7109375" style="1" hidden="1" customWidth="1"/>
    <col min="7738" max="7745" width="20.85546875" style="1" hidden="1" customWidth="1"/>
    <col min="7746" max="7973" width="0" style="1" hidden="1" customWidth="1"/>
    <col min="7974" max="7974" width="41.140625" style="1" hidden="1" customWidth="1"/>
    <col min="7975" max="7975" width="17.140625" style="1" hidden="1" customWidth="1"/>
    <col min="7976" max="7976" width="36.28515625" style="1" hidden="1" customWidth="1"/>
    <col min="7977" max="7977" width="76.5703125" style="1" hidden="1" customWidth="1"/>
    <col min="7978" max="7978" width="23.140625" style="1" hidden="1" customWidth="1"/>
    <col min="7979" max="7979" width="20.42578125" style="1" hidden="1" customWidth="1"/>
    <col min="7980" max="7980" width="21.5703125" style="1" hidden="1" customWidth="1"/>
    <col min="7981" max="7983" width="18" style="1" hidden="1" customWidth="1"/>
    <col min="7984" max="7984" width="16.5703125" style="1" hidden="1" customWidth="1"/>
    <col min="7985" max="7985" width="16.140625" style="1" hidden="1" customWidth="1"/>
    <col min="7986" max="7986" width="17.42578125" style="1" hidden="1" customWidth="1"/>
    <col min="7987" max="7987" width="15.42578125" style="1" hidden="1" customWidth="1"/>
    <col min="7988" max="7988" width="14.5703125" style="1" hidden="1" customWidth="1"/>
    <col min="7989" max="7989" width="15.42578125" style="1" hidden="1" customWidth="1"/>
    <col min="7990" max="7990" width="15.85546875" style="1" hidden="1" customWidth="1"/>
    <col min="7991" max="7991" width="13.7109375" style="1" hidden="1" customWidth="1"/>
    <col min="7992" max="7992" width="13.42578125" style="1" hidden="1" customWidth="1"/>
    <col min="7993" max="7993" width="22.7109375" style="1" hidden="1" customWidth="1"/>
    <col min="7994" max="8001" width="20.85546875" style="1" hidden="1" customWidth="1"/>
    <col min="8002" max="8229" width="0" style="1" hidden="1" customWidth="1"/>
    <col min="8230" max="8230" width="41.140625" style="1" hidden="1" customWidth="1"/>
    <col min="8231" max="8231" width="17.140625" style="1" hidden="1" customWidth="1"/>
    <col min="8232" max="8232" width="36.28515625" style="1" hidden="1" customWidth="1"/>
    <col min="8233" max="8233" width="76.5703125" style="1" hidden="1" customWidth="1"/>
    <col min="8234" max="8234" width="23.140625" style="1" hidden="1" customWidth="1"/>
    <col min="8235" max="8235" width="20.42578125" style="1" hidden="1" customWidth="1"/>
    <col min="8236" max="8236" width="21.5703125" style="1" hidden="1" customWidth="1"/>
    <col min="8237" max="8239" width="18" style="1" hidden="1" customWidth="1"/>
    <col min="8240" max="8240" width="16.5703125" style="1" hidden="1" customWidth="1"/>
    <col min="8241" max="8241" width="16.140625" style="1" hidden="1" customWidth="1"/>
    <col min="8242" max="8242" width="17.42578125" style="1" hidden="1" customWidth="1"/>
    <col min="8243" max="8243" width="15.42578125" style="1" hidden="1" customWidth="1"/>
    <col min="8244" max="8244" width="14.5703125" style="1" hidden="1" customWidth="1"/>
    <col min="8245" max="8245" width="15.42578125" style="1" hidden="1" customWidth="1"/>
    <col min="8246" max="8246" width="15.85546875" style="1" hidden="1" customWidth="1"/>
    <col min="8247" max="8247" width="13.7109375" style="1" hidden="1" customWidth="1"/>
    <col min="8248" max="8248" width="13.42578125" style="1" hidden="1" customWidth="1"/>
    <col min="8249" max="8249" width="22.7109375" style="1" hidden="1" customWidth="1"/>
    <col min="8250" max="8257" width="20.85546875" style="1" hidden="1" customWidth="1"/>
    <col min="8258" max="8485" width="0" style="1" hidden="1" customWidth="1"/>
    <col min="8486" max="8486" width="41.140625" style="1" hidden="1" customWidth="1"/>
    <col min="8487" max="8487" width="17.140625" style="1" hidden="1" customWidth="1"/>
    <col min="8488" max="8488" width="36.28515625" style="1" hidden="1" customWidth="1"/>
    <col min="8489" max="8489" width="76.5703125" style="1" hidden="1" customWidth="1"/>
    <col min="8490" max="8490" width="23.140625" style="1" hidden="1" customWidth="1"/>
    <col min="8491" max="8491" width="20.42578125" style="1" hidden="1" customWidth="1"/>
    <col min="8492" max="8492" width="21.5703125" style="1" hidden="1" customWidth="1"/>
    <col min="8493" max="8495" width="18" style="1" hidden="1" customWidth="1"/>
    <col min="8496" max="8496" width="16.5703125" style="1" hidden="1" customWidth="1"/>
    <col min="8497" max="8497" width="16.140625" style="1" hidden="1" customWidth="1"/>
    <col min="8498" max="8498" width="17.42578125" style="1" hidden="1" customWidth="1"/>
    <col min="8499" max="8499" width="15.42578125" style="1" hidden="1" customWidth="1"/>
    <col min="8500" max="8500" width="14.5703125" style="1" hidden="1" customWidth="1"/>
    <col min="8501" max="8501" width="15.42578125" style="1" hidden="1" customWidth="1"/>
    <col min="8502" max="8502" width="15.85546875" style="1" hidden="1" customWidth="1"/>
    <col min="8503" max="8503" width="13.7109375" style="1" hidden="1" customWidth="1"/>
    <col min="8504" max="8504" width="13.42578125" style="1" hidden="1" customWidth="1"/>
    <col min="8505" max="8505" width="22.7109375" style="1" hidden="1" customWidth="1"/>
    <col min="8506" max="8513" width="20.85546875" style="1" hidden="1" customWidth="1"/>
    <col min="8514" max="8741" width="0" style="1" hidden="1" customWidth="1"/>
    <col min="8742" max="8742" width="41.140625" style="1" hidden="1" customWidth="1"/>
    <col min="8743" max="8743" width="17.140625" style="1" hidden="1" customWidth="1"/>
    <col min="8744" max="8744" width="36.28515625" style="1" hidden="1" customWidth="1"/>
    <col min="8745" max="8745" width="76.5703125" style="1" hidden="1" customWidth="1"/>
    <col min="8746" max="8746" width="23.140625" style="1" hidden="1" customWidth="1"/>
    <col min="8747" max="8747" width="20.42578125" style="1" hidden="1" customWidth="1"/>
    <col min="8748" max="8748" width="21.5703125" style="1" hidden="1" customWidth="1"/>
    <col min="8749" max="8751" width="18" style="1" hidden="1" customWidth="1"/>
    <col min="8752" max="8752" width="16.5703125" style="1" hidden="1" customWidth="1"/>
    <col min="8753" max="8753" width="16.140625" style="1" hidden="1" customWidth="1"/>
    <col min="8754" max="8754" width="17.42578125" style="1" hidden="1" customWidth="1"/>
    <col min="8755" max="8755" width="15.42578125" style="1" hidden="1" customWidth="1"/>
    <col min="8756" max="8756" width="14.5703125" style="1" hidden="1" customWidth="1"/>
    <col min="8757" max="8757" width="15.42578125" style="1" hidden="1" customWidth="1"/>
    <col min="8758" max="8758" width="15.85546875" style="1" hidden="1" customWidth="1"/>
    <col min="8759" max="8759" width="13.7109375" style="1" hidden="1" customWidth="1"/>
    <col min="8760" max="8760" width="13.42578125" style="1" hidden="1" customWidth="1"/>
    <col min="8761" max="8761" width="22.7109375" style="1" hidden="1" customWidth="1"/>
    <col min="8762" max="8769" width="20.85546875" style="1" hidden="1" customWidth="1"/>
    <col min="8770" max="8997" width="0" style="1" hidden="1" customWidth="1"/>
    <col min="8998" max="8998" width="41.140625" style="1" hidden="1" customWidth="1"/>
    <col min="8999" max="8999" width="17.140625" style="1" hidden="1" customWidth="1"/>
    <col min="9000" max="9000" width="36.28515625" style="1" hidden="1" customWidth="1"/>
    <col min="9001" max="9001" width="76.5703125" style="1" hidden="1" customWidth="1"/>
    <col min="9002" max="9002" width="23.140625" style="1" hidden="1" customWidth="1"/>
    <col min="9003" max="9003" width="20.42578125" style="1" hidden="1" customWidth="1"/>
    <col min="9004" max="9004" width="21.5703125" style="1" hidden="1" customWidth="1"/>
    <col min="9005" max="9007" width="18" style="1" hidden="1" customWidth="1"/>
    <col min="9008" max="9008" width="16.5703125" style="1" hidden="1" customWidth="1"/>
    <col min="9009" max="9009" width="16.140625" style="1" hidden="1" customWidth="1"/>
    <col min="9010" max="9010" width="17.42578125" style="1" hidden="1" customWidth="1"/>
    <col min="9011" max="9011" width="15.42578125" style="1" hidden="1" customWidth="1"/>
    <col min="9012" max="9012" width="14.5703125" style="1" hidden="1" customWidth="1"/>
    <col min="9013" max="9013" width="15.42578125" style="1" hidden="1" customWidth="1"/>
    <col min="9014" max="9014" width="15.85546875" style="1" hidden="1" customWidth="1"/>
    <col min="9015" max="9015" width="13.7109375" style="1" hidden="1" customWidth="1"/>
    <col min="9016" max="9016" width="13.42578125" style="1" hidden="1" customWidth="1"/>
    <col min="9017" max="9017" width="22.7109375" style="1" hidden="1" customWidth="1"/>
    <col min="9018" max="9025" width="20.85546875" style="1" hidden="1" customWidth="1"/>
    <col min="9026" max="9253" width="0" style="1" hidden="1" customWidth="1"/>
    <col min="9254" max="9254" width="41.140625" style="1" hidden="1" customWidth="1"/>
    <col min="9255" max="9255" width="17.140625" style="1" hidden="1" customWidth="1"/>
    <col min="9256" max="9256" width="36.28515625" style="1" hidden="1" customWidth="1"/>
    <col min="9257" max="9257" width="76.5703125" style="1" hidden="1" customWidth="1"/>
    <col min="9258" max="9258" width="23.140625" style="1" hidden="1" customWidth="1"/>
    <col min="9259" max="9259" width="20.42578125" style="1" hidden="1" customWidth="1"/>
    <col min="9260" max="9260" width="21.5703125" style="1" hidden="1" customWidth="1"/>
    <col min="9261" max="9263" width="18" style="1" hidden="1" customWidth="1"/>
    <col min="9264" max="9264" width="16.5703125" style="1" hidden="1" customWidth="1"/>
    <col min="9265" max="9265" width="16.140625" style="1" hidden="1" customWidth="1"/>
    <col min="9266" max="9266" width="17.42578125" style="1" hidden="1" customWidth="1"/>
    <col min="9267" max="9267" width="15.42578125" style="1" hidden="1" customWidth="1"/>
    <col min="9268" max="9268" width="14.5703125" style="1" hidden="1" customWidth="1"/>
    <col min="9269" max="9269" width="15.42578125" style="1" hidden="1" customWidth="1"/>
    <col min="9270" max="9270" width="15.85546875" style="1" hidden="1" customWidth="1"/>
    <col min="9271" max="9271" width="13.7109375" style="1" hidden="1" customWidth="1"/>
    <col min="9272" max="9272" width="13.42578125" style="1" hidden="1" customWidth="1"/>
    <col min="9273" max="9273" width="22.7109375" style="1" hidden="1" customWidth="1"/>
    <col min="9274" max="9281" width="20.85546875" style="1" hidden="1" customWidth="1"/>
    <col min="9282" max="9509" width="0" style="1" hidden="1" customWidth="1"/>
    <col min="9510" max="9510" width="41.140625" style="1" hidden="1" customWidth="1"/>
    <col min="9511" max="9511" width="17.140625" style="1" hidden="1" customWidth="1"/>
    <col min="9512" max="9512" width="36.28515625" style="1" hidden="1" customWidth="1"/>
    <col min="9513" max="9513" width="76.5703125" style="1" hidden="1" customWidth="1"/>
    <col min="9514" max="9514" width="23.140625" style="1" hidden="1" customWidth="1"/>
    <col min="9515" max="9515" width="20.42578125" style="1" hidden="1" customWidth="1"/>
    <col min="9516" max="9516" width="21.5703125" style="1" hidden="1" customWidth="1"/>
    <col min="9517" max="9519" width="18" style="1" hidden="1" customWidth="1"/>
    <col min="9520" max="9520" width="16.5703125" style="1" hidden="1" customWidth="1"/>
    <col min="9521" max="9521" width="16.140625" style="1" hidden="1" customWidth="1"/>
    <col min="9522" max="9522" width="17.42578125" style="1" hidden="1" customWidth="1"/>
    <col min="9523" max="9523" width="15.42578125" style="1" hidden="1" customWidth="1"/>
    <col min="9524" max="9524" width="14.5703125" style="1" hidden="1" customWidth="1"/>
    <col min="9525" max="9525" width="15.42578125" style="1" hidden="1" customWidth="1"/>
    <col min="9526" max="9526" width="15.85546875" style="1" hidden="1" customWidth="1"/>
    <col min="9527" max="9527" width="13.7109375" style="1" hidden="1" customWidth="1"/>
    <col min="9528" max="9528" width="13.42578125" style="1" hidden="1" customWidth="1"/>
    <col min="9529" max="9529" width="22.7109375" style="1" hidden="1" customWidth="1"/>
    <col min="9530" max="9537" width="20.85546875" style="1" hidden="1" customWidth="1"/>
    <col min="9538" max="9765" width="0" style="1" hidden="1" customWidth="1"/>
    <col min="9766" max="9766" width="41.140625" style="1" hidden="1" customWidth="1"/>
    <col min="9767" max="9767" width="17.140625" style="1" hidden="1" customWidth="1"/>
    <col min="9768" max="9768" width="36.28515625" style="1" hidden="1" customWidth="1"/>
    <col min="9769" max="9769" width="76.5703125" style="1" hidden="1" customWidth="1"/>
    <col min="9770" max="9770" width="23.140625" style="1" hidden="1" customWidth="1"/>
    <col min="9771" max="9771" width="20.42578125" style="1" hidden="1" customWidth="1"/>
    <col min="9772" max="9772" width="21.5703125" style="1" hidden="1" customWidth="1"/>
    <col min="9773" max="9775" width="18" style="1" hidden="1" customWidth="1"/>
    <col min="9776" max="9776" width="16.5703125" style="1" hidden="1" customWidth="1"/>
    <col min="9777" max="9777" width="16.140625" style="1" hidden="1" customWidth="1"/>
    <col min="9778" max="9778" width="17.42578125" style="1" hidden="1" customWidth="1"/>
    <col min="9779" max="9779" width="15.42578125" style="1" hidden="1" customWidth="1"/>
    <col min="9780" max="9780" width="14.5703125" style="1" hidden="1" customWidth="1"/>
    <col min="9781" max="9781" width="15.42578125" style="1" hidden="1" customWidth="1"/>
    <col min="9782" max="9782" width="15.85546875" style="1" hidden="1" customWidth="1"/>
    <col min="9783" max="9783" width="13.7109375" style="1" hidden="1" customWidth="1"/>
    <col min="9784" max="9784" width="13.42578125" style="1" hidden="1" customWidth="1"/>
    <col min="9785" max="9785" width="22.7109375" style="1" hidden="1" customWidth="1"/>
    <col min="9786" max="9793" width="20.85546875" style="1" hidden="1" customWidth="1"/>
    <col min="9794" max="10021" width="0" style="1" hidden="1" customWidth="1"/>
    <col min="10022" max="10022" width="41.140625" style="1" hidden="1" customWidth="1"/>
    <col min="10023" max="10023" width="17.140625" style="1" hidden="1" customWidth="1"/>
    <col min="10024" max="10024" width="36.28515625" style="1" hidden="1" customWidth="1"/>
    <col min="10025" max="10025" width="76.5703125" style="1" hidden="1" customWidth="1"/>
    <col min="10026" max="10026" width="23.140625" style="1" hidden="1" customWidth="1"/>
    <col min="10027" max="10027" width="20.42578125" style="1" hidden="1" customWidth="1"/>
    <col min="10028" max="10028" width="21.5703125" style="1" hidden="1" customWidth="1"/>
    <col min="10029" max="10031" width="18" style="1" hidden="1" customWidth="1"/>
    <col min="10032" max="10032" width="16.5703125" style="1" hidden="1" customWidth="1"/>
    <col min="10033" max="10033" width="16.140625" style="1" hidden="1" customWidth="1"/>
    <col min="10034" max="10034" width="17.42578125" style="1" hidden="1" customWidth="1"/>
    <col min="10035" max="10035" width="15.42578125" style="1" hidden="1" customWidth="1"/>
    <col min="10036" max="10036" width="14.5703125" style="1" hidden="1" customWidth="1"/>
    <col min="10037" max="10037" width="15.42578125" style="1" hidden="1" customWidth="1"/>
    <col min="10038" max="10038" width="15.85546875" style="1" hidden="1" customWidth="1"/>
    <col min="10039" max="10039" width="13.7109375" style="1" hidden="1" customWidth="1"/>
    <col min="10040" max="10040" width="13.42578125" style="1" hidden="1" customWidth="1"/>
    <col min="10041" max="10041" width="22.7109375" style="1" hidden="1" customWidth="1"/>
    <col min="10042" max="10049" width="20.85546875" style="1" hidden="1" customWidth="1"/>
    <col min="10050" max="10277" width="0" style="1" hidden="1" customWidth="1"/>
    <col min="10278" max="10278" width="41.140625" style="1" hidden="1" customWidth="1"/>
    <col min="10279" max="10279" width="17.140625" style="1" hidden="1" customWidth="1"/>
    <col min="10280" max="10280" width="36.28515625" style="1" hidden="1" customWidth="1"/>
    <col min="10281" max="10281" width="76.5703125" style="1" hidden="1" customWidth="1"/>
    <col min="10282" max="10282" width="23.140625" style="1" hidden="1" customWidth="1"/>
    <col min="10283" max="10283" width="20.42578125" style="1" hidden="1" customWidth="1"/>
    <col min="10284" max="10284" width="21.5703125" style="1" hidden="1" customWidth="1"/>
    <col min="10285" max="10287" width="18" style="1" hidden="1" customWidth="1"/>
    <col min="10288" max="10288" width="16.5703125" style="1" hidden="1" customWidth="1"/>
    <col min="10289" max="10289" width="16.140625" style="1" hidden="1" customWidth="1"/>
    <col min="10290" max="10290" width="17.42578125" style="1" hidden="1" customWidth="1"/>
    <col min="10291" max="10291" width="15.42578125" style="1" hidden="1" customWidth="1"/>
    <col min="10292" max="10292" width="14.5703125" style="1" hidden="1" customWidth="1"/>
    <col min="10293" max="10293" width="15.42578125" style="1" hidden="1" customWidth="1"/>
    <col min="10294" max="10294" width="15.85546875" style="1" hidden="1" customWidth="1"/>
    <col min="10295" max="10295" width="13.7109375" style="1" hidden="1" customWidth="1"/>
    <col min="10296" max="10296" width="13.42578125" style="1" hidden="1" customWidth="1"/>
    <col min="10297" max="10297" width="22.7109375" style="1" hidden="1" customWidth="1"/>
    <col min="10298" max="10305" width="20.85546875" style="1" hidden="1" customWidth="1"/>
    <col min="10306" max="10533" width="0" style="1" hidden="1" customWidth="1"/>
    <col min="10534" max="10534" width="41.140625" style="1" hidden="1" customWidth="1"/>
    <col min="10535" max="10535" width="17.140625" style="1" hidden="1" customWidth="1"/>
    <col min="10536" max="10536" width="36.28515625" style="1" hidden="1" customWidth="1"/>
    <col min="10537" max="10537" width="76.5703125" style="1" hidden="1" customWidth="1"/>
    <col min="10538" max="10538" width="23.140625" style="1" hidden="1" customWidth="1"/>
    <col min="10539" max="10539" width="20.42578125" style="1" hidden="1" customWidth="1"/>
    <col min="10540" max="10540" width="21.5703125" style="1" hidden="1" customWidth="1"/>
    <col min="10541" max="10543" width="18" style="1" hidden="1" customWidth="1"/>
    <col min="10544" max="10544" width="16.5703125" style="1" hidden="1" customWidth="1"/>
    <col min="10545" max="10545" width="16.140625" style="1" hidden="1" customWidth="1"/>
    <col min="10546" max="10546" width="17.42578125" style="1" hidden="1" customWidth="1"/>
    <col min="10547" max="10547" width="15.42578125" style="1" hidden="1" customWidth="1"/>
    <col min="10548" max="10548" width="14.5703125" style="1" hidden="1" customWidth="1"/>
    <col min="10549" max="10549" width="15.42578125" style="1" hidden="1" customWidth="1"/>
    <col min="10550" max="10550" width="15.85546875" style="1" hidden="1" customWidth="1"/>
    <col min="10551" max="10551" width="13.7109375" style="1" hidden="1" customWidth="1"/>
    <col min="10552" max="10552" width="13.42578125" style="1" hidden="1" customWidth="1"/>
    <col min="10553" max="10553" width="22.7109375" style="1" hidden="1" customWidth="1"/>
    <col min="10554" max="10561" width="20.85546875" style="1" hidden="1" customWidth="1"/>
    <col min="10562" max="10789" width="0" style="1" hidden="1" customWidth="1"/>
    <col min="10790" max="10790" width="41.140625" style="1" hidden="1" customWidth="1"/>
    <col min="10791" max="10791" width="17.140625" style="1" hidden="1" customWidth="1"/>
    <col min="10792" max="10792" width="36.28515625" style="1" hidden="1" customWidth="1"/>
    <col min="10793" max="10793" width="76.5703125" style="1" hidden="1" customWidth="1"/>
    <col min="10794" max="10794" width="23.140625" style="1" hidden="1" customWidth="1"/>
    <col min="10795" max="10795" width="20.42578125" style="1" hidden="1" customWidth="1"/>
    <col min="10796" max="10796" width="21.5703125" style="1" hidden="1" customWidth="1"/>
    <col min="10797" max="10799" width="18" style="1" hidden="1" customWidth="1"/>
    <col min="10800" max="10800" width="16.5703125" style="1" hidden="1" customWidth="1"/>
    <col min="10801" max="10801" width="16.140625" style="1" hidden="1" customWidth="1"/>
    <col min="10802" max="10802" width="17.42578125" style="1" hidden="1" customWidth="1"/>
    <col min="10803" max="10803" width="15.42578125" style="1" hidden="1" customWidth="1"/>
    <col min="10804" max="10804" width="14.5703125" style="1" hidden="1" customWidth="1"/>
    <col min="10805" max="10805" width="15.42578125" style="1" hidden="1" customWidth="1"/>
    <col min="10806" max="10806" width="15.85546875" style="1" hidden="1" customWidth="1"/>
    <col min="10807" max="10807" width="13.7109375" style="1" hidden="1" customWidth="1"/>
    <col min="10808" max="10808" width="13.42578125" style="1" hidden="1" customWidth="1"/>
    <col min="10809" max="10809" width="22.7109375" style="1" hidden="1" customWidth="1"/>
    <col min="10810" max="10817" width="20.85546875" style="1" hidden="1" customWidth="1"/>
    <col min="10818" max="11045" width="0" style="1" hidden="1" customWidth="1"/>
    <col min="11046" max="11046" width="41.140625" style="1" hidden="1" customWidth="1"/>
    <col min="11047" max="11047" width="17.140625" style="1" hidden="1" customWidth="1"/>
    <col min="11048" max="11048" width="36.28515625" style="1" hidden="1" customWidth="1"/>
    <col min="11049" max="11049" width="76.5703125" style="1" hidden="1" customWidth="1"/>
    <col min="11050" max="11050" width="23.140625" style="1" hidden="1" customWidth="1"/>
    <col min="11051" max="11051" width="20.42578125" style="1" hidden="1" customWidth="1"/>
    <col min="11052" max="11052" width="21.5703125" style="1" hidden="1" customWidth="1"/>
    <col min="11053" max="11055" width="18" style="1" hidden="1" customWidth="1"/>
    <col min="11056" max="11056" width="16.5703125" style="1" hidden="1" customWidth="1"/>
    <col min="11057" max="11057" width="16.140625" style="1" hidden="1" customWidth="1"/>
    <col min="11058" max="11058" width="17.42578125" style="1" hidden="1" customWidth="1"/>
    <col min="11059" max="11059" width="15.42578125" style="1" hidden="1" customWidth="1"/>
    <col min="11060" max="11060" width="14.5703125" style="1" hidden="1" customWidth="1"/>
    <col min="11061" max="11061" width="15.42578125" style="1" hidden="1" customWidth="1"/>
    <col min="11062" max="11062" width="15.85546875" style="1" hidden="1" customWidth="1"/>
    <col min="11063" max="11063" width="13.7109375" style="1" hidden="1" customWidth="1"/>
    <col min="11064" max="11064" width="13.42578125" style="1" hidden="1" customWidth="1"/>
    <col min="11065" max="11065" width="22.7109375" style="1" hidden="1" customWidth="1"/>
    <col min="11066" max="11073" width="20.85546875" style="1" hidden="1" customWidth="1"/>
    <col min="11074" max="11301" width="0" style="1" hidden="1" customWidth="1"/>
    <col min="11302" max="11302" width="41.140625" style="1" hidden="1" customWidth="1"/>
    <col min="11303" max="11303" width="17.140625" style="1" hidden="1" customWidth="1"/>
    <col min="11304" max="11304" width="36.28515625" style="1" hidden="1" customWidth="1"/>
    <col min="11305" max="11305" width="76.5703125" style="1" hidden="1" customWidth="1"/>
    <col min="11306" max="11306" width="23.140625" style="1" hidden="1" customWidth="1"/>
    <col min="11307" max="11307" width="20.42578125" style="1" hidden="1" customWidth="1"/>
    <col min="11308" max="11308" width="21.5703125" style="1" hidden="1" customWidth="1"/>
    <col min="11309" max="11311" width="18" style="1" hidden="1" customWidth="1"/>
    <col min="11312" max="11312" width="16.5703125" style="1" hidden="1" customWidth="1"/>
    <col min="11313" max="11313" width="16.140625" style="1" hidden="1" customWidth="1"/>
    <col min="11314" max="11314" width="17.42578125" style="1" hidden="1" customWidth="1"/>
    <col min="11315" max="11315" width="15.42578125" style="1" hidden="1" customWidth="1"/>
    <col min="11316" max="11316" width="14.5703125" style="1" hidden="1" customWidth="1"/>
    <col min="11317" max="11317" width="15.42578125" style="1" hidden="1" customWidth="1"/>
    <col min="11318" max="11318" width="15.85546875" style="1" hidden="1" customWidth="1"/>
    <col min="11319" max="11319" width="13.7109375" style="1" hidden="1" customWidth="1"/>
    <col min="11320" max="11320" width="13.42578125" style="1" hidden="1" customWidth="1"/>
    <col min="11321" max="11321" width="22.7109375" style="1" hidden="1" customWidth="1"/>
    <col min="11322" max="11329" width="20.85546875" style="1" hidden="1" customWidth="1"/>
    <col min="11330" max="11557" width="0" style="1" hidden="1" customWidth="1"/>
    <col min="11558" max="11558" width="41.140625" style="1" hidden="1" customWidth="1"/>
    <col min="11559" max="11559" width="17.140625" style="1" hidden="1" customWidth="1"/>
    <col min="11560" max="11560" width="36.28515625" style="1" hidden="1" customWidth="1"/>
    <col min="11561" max="11561" width="76.5703125" style="1" hidden="1" customWidth="1"/>
    <col min="11562" max="11562" width="23.140625" style="1" hidden="1" customWidth="1"/>
    <col min="11563" max="11563" width="20.42578125" style="1" hidden="1" customWidth="1"/>
    <col min="11564" max="11564" width="21.5703125" style="1" hidden="1" customWidth="1"/>
    <col min="11565" max="11567" width="18" style="1" hidden="1" customWidth="1"/>
    <col min="11568" max="11568" width="16.5703125" style="1" hidden="1" customWidth="1"/>
    <col min="11569" max="11569" width="16.140625" style="1" hidden="1" customWidth="1"/>
    <col min="11570" max="11570" width="17.42578125" style="1" hidden="1" customWidth="1"/>
    <col min="11571" max="11571" width="15.42578125" style="1" hidden="1" customWidth="1"/>
    <col min="11572" max="11572" width="14.5703125" style="1" hidden="1" customWidth="1"/>
    <col min="11573" max="11573" width="15.42578125" style="1" hidden="1" customWidth="1"/>
    <col min="11574" max="11574" width="15.85546875" style="1" hidden="1" customWidth="1"/>
    <col min="11575" max="11575" width="13.7109375" style="1" hidden="1" customWidth="1"/>
    <col min="11576" max="11576" width="13.42578125" style="1" hidden="1" customWidth="1"/>
    <col min="11577" max="11577" width="22.7109375" style="1" hidden="1" customWidth="1"/>
    <col min="11578" max="11585" width="20.85546875" style="1" hidden="1" customWidth="1"/>
    <col min="11586" max="11813" width="0" style="1" hidden="1" customWidth="1"/>
    <col min="11814" max="11814" width="41.140625" style="1" hidden="1" customWidth="1"/>
    <col min="11815" max="11815" width="17.140625" style="1" hidden="1" customWidth="1"/>
    <col min="11816" max="11816" width="36.28515625" style="1" hidden="1" customWidth="1"/>
    <col min="11817" max="11817" width="76.5703125" style="1" hidden="1" customWidth="1"/>
    <col min="11818" max="11818" width="23.140625" style="1" hidden="1" customWidth="1"/>
    <col min="11819" max="11819" width="20.42578125" style="1" hidden="1" customWidth="1"/>
    <col min="11820" max="11820" width="21.5703125" style="1" hidden="1" customWidth="1"/>
    <col min="11821" max="11823" width="18" style="1" hidden="1" customWidth="1"/>
    <col min="11824" max="11824" width="16.5703125" style="1" hidden="1" customWidth="1"/>
    <col min="11825" max="11825" width="16.140625" style="1" hidden="1" customWidth="1"/>
    <col min="11826" max="11826" width="17.42578125" style="1" hidden="1" customWidth="1"/>
    <col min="11827" max="11827" width="15.42578125" style="1" hidden="1" customWidth="1"/>
    <col min="11828" max="11828" width="14.5703125" style="1" hidden="1" customWidth="1"/>
    <col min="11829" max="11829" width="15.42578125" style="1" hidden="1" customWidth="1"/>
    <col min="11830" max="11830" width="15.85546875" style="1" hidden="1" customWidth="1"/>
    <col min="11831" max="11831" width="13.7109375" style="1" hidden="1" customWidth="1"/>
    <col min="11832" max="11832" width="13.42578125" style="1" hidden="1" customWidth="1"/>
    <col min="11833" max="11833" width="22.7109375" style="1" hidden="1" customWidth="1"/>
    <col min="11834" max="11841" width="20.85546875" style="1" hidden="1" customWidth="1"/>
    <col min="11842" max="12069" width="0" style="1" hidden="1" customWidth="1"/>
    <col min="12070" max="12070" width="41.140625" style="1" hidden="1" customWidth="1"/>
    <col min="12071" max="12071" width="17.140625" style="1" hidden="1" customWidth="1"/>
    <col min="12072" max="12072" width="36.28515625" style="1" hidden="1" customWidth="1"/>
    <col min="12073" max="12073" width="76.5703125" style="1" hidden="1" customWidth="1"/>
    <col min="12074" max="12074" width="23.140625" style="1" hidden="1" customWidth="1"/>
    <col min="12075" max="12075" width="20.42578125" style="1" hidden="1" customWidth="1"/>
    <col min="12076" max="12076" width="21.5703125" style="1" hidden="1" customWidth="1"/>
    <col min="12077" max="12079" width="18" style="1" hidden="1" customWidth="1"/>
    <col min="12080" max="12080" width="16.5703125" style="1" hidden="1" customWidth="1"/>
    <col min="12081" max="12081" width="16.140625" style="1" hidden="1" customWidth="1"/>
    <col min="12082" max="12082" width="17.42578125" style="1" hidden="1" customWidth="1"/>
    <col min="12083" max="12083" width="15.42578125" style="1" hidden="1" customWidth="1"/>
    <col min="12084" max="12084" width="14.5703125" style="1" hidden="1" customWidth="1"/>
    <col min="12085" max="12085" width="15.42578125" style="1" hidden="1" customWidth="1"/>
    <col min="12086" max="12086" width="15.85546875" style="1" hidden="1" customWidth="1"/>
    <col min="12087" max="12087" width="13.7109375" style="1" hidden="1" customWidth="1"/>
    <col min="12088" max="12088" width="13.42578125" style="1" hidden="1" customWidth="1"/>
    <col min="12089" max="12089" width="22.7109375" style="1" hidden="1" customWidth="1"/>
    <col min="12090" max="12097" width="20.85546875" style="1" hidden="1" customWidth="1"/>
    <col min="12098" max="12325" width="0" style="1" hidden="1" customWidth="1"/>
    <col min="12326" max="12326" width="41.140625" style="1" hidden="1" customWidth="1"/>
    <col min="12327" max="12327" width="17.140625" style="1" hidden="1" customWidth="1"/>
    <col min="12328" max="12328" width="36.28515625" style="1" hidden="1" customWidth="1"/>
    <col min="12329" max="12329" width="76.5703125" style="1" hidden="1" customWidth="1"/>
    <col min="12330" max="12330" width="23.140625" style="1" hidden="1" customWidth="1"/>
    <col min="12331" max="12331" width="20.42578125" style="1" hidden="1" customWidth="1"/>
    <col min="12332" max="12332" width="21.5703125" style="1" hidden="1" customWidth="1"/>
    <col min="12333" max="12335" width="18" style="1" hidden="1" customWidth="1"/>
    <col min="12336" max="12336" width="16.5703125" style="1" hidden="1" customWidth="1"/>
    <col min="12337" max="12337" width="16.140625" style="1" hidden="1" customWidth="1"/>
    <col min="12338" max="12338" width="17.42578125" style="1" hidden="1" customWidth="1"/>
    <col min="12339" max="12339" width="15.42578125" style="1" hidden="1" customWidth="1"/>
    <col min="12340" max="12340" width="14.5703125" style="1" hidden="1" customWidth="1"/>
    <col min="12341" max="12341" width="15.42578125" style="1" hidden="1" customWidth="1"/>
    <col min="12342" max="12342" width="15.85546875" style="1" hidden="1" customWidth="1"/>
    <col min="12343" max="12343" width="13.7109375" style="1" hidden="1" customWidth="1"/>
    <col min="12344" max="12344" width="13.42578125" style="1" hidden="1" customWidth="1"/>
    <col min="12345" max="12345" width="22.7109375" style="1" hidden="1" customWidth="1"/>
    <col min="12346" max="12353" width="20.85546875" style="1" hidden="1" customWidth="1"/>
    <col min="12354" max="12581" width="0" style="1" hidden="1" customWidth="1"/>
    <col min="12582" max="12582" width="41.140625" style="1" hidden="1" customWidth="1"/>
    <col min="12583" max="12583" width="17.140625" style="1" hidden="1" customWidth="1"/>
    <col min="12584" max="12584" width="36.28515625" style="1" hidden="1" customWidth="1"/>
    <col min="12585" max="12585" width="76.5703125" style="1" hidden="1" customWidth="1"/>
    <col min="12586" max="12586" width="23.140625" style="1" hidden="1" customWidth="1"/>
    <col min="12587" max="12587" width="20.42578125" style="1" hidden="1" customWidth="1"/>
    <col min="12588" max="12588" width="21.5703125" style="1" hidden="1" customWidth="1"/>
    <col min="12589" max="12591" width="18" style="1" hidden="1" customWidth="1"/>
    <col min="12592" max="12592" width="16.5703125" style="1" hidden="1" customWidth="1"/>
    <col min="12593" max="12593" width="16.140625" style="1" hidden="1" customWidth="1"/>
    <col min="12594" max="12594" width="17.42578125" style="1" hidden="1" customWidth="1"/>
    <col min="12595" max="12595" width="15.42578125" style="1" hidden="1" customWidth="1"/>
    <col min="12596" max="12596" width="14.5703125" style="1" hidden="1" customWidth="1"/>
    <col min="12597" max="12597" width="15.42578125" style="1" hidden="1" customWidth="1"/>
    <col min="12598" max="12598" width="15.85546875" style="1" hidden="1" customWidth="1"/>
    <col min="12599" max="12599" width="13.7109375" style="1" hidden="1" customWidth="1"/>
    <col min="12600" max="12600" width="13.42578125" style="1" hidden="1" customWidth="1"/>
    <col min="12601" max="12601" width="22.7109375" style="1" hidden="1" customWidth="1"/>
    <col min="12602" max="12609" width="20.85546875" style="1" hidden="1" customWidth="1"/>
    <col min="12610" max="12837" width="0" style="1" hidden="1" customWidth="1"/>
    <col min="12838" max="12838" width="41.140625" style="1" hidden="1" customWidth="1"/>
    <col min="12839" max="12839" width="17.140625" style="1" hidden="1" customWidth="1"/>
    <col min="12840" max="12840" width="36.28515625" style="1" hidden="1" customWidth="1"/>
    <col min="12841" max="12841" width="76.5703125" style="1" hidden="1" customWidth="1"/>
    <col min="12842" max="12842" width="23.140625" style="1" hidden="1" customWidth="1"/>
    <col min="12843" max="12843" width="20.42578125" style="1" hidden="1" customWidth="1"/>
    <col min="12844" max="12844" width="21.5703125" style="1" hidden="1" customWidth="1"/>
    <col min="12845" max="12847" width="18" style="1" hidden="1" customWidth="1"/>
    <col min="12848" max="12848" width="16.5703125" style="1" hidden="1" customWidth="1"/>
    <col min="12849" max="12849" width="16.140625" style="1" hidden="1" customWidth="1"/>
    <col min="12850" max="12850" width="17.42578125" style="1" hidden="1" customWidth="1"/>
    <col min="12851" max="12851" width="15.42578125" style="1" hidden="1" customWidth="1"/>
    <col min="12852" max="12852" width="14.5703125" style="1" hidden="1" customWidth="1"/>
    <col min="12853" max="12853" width="15.42578125" style="1" hidden="1" customWidth="1"/>
    <col min="12854" max="12854" width="15.85546875" style="1" hidden="1" customWidth="1"/>
    <col min="12855" max="12855" width="13.7109375" style="1" hidden="1" customWidth="1"/>
    <col min="12856" max="12856" width="13.42578125" style="1" hidden="1" customWidth="1"/>
    <col min="12857" max="12857" width="22.7109375" style="1" hidden="1" customWidth="1"/>
    <col min="12858" max="12865" width="20.85546875" style="1" hidden="1" customWidth="1"/>
    <col min="12866" max="13093" width="0" style="1" hidden="1" customWidth="1"/>
    <col min="13094" max="13094" width="41.140625" style="1" hidden="1" customWidth="1"/>
    <col min="13095" max="13095" width="17.140625" style="1" hidden="1" customWidth="1"/>
    <col min="13096" max="13096" width="36.28515625" style="1" hidden="1" customWidth="1"/>
    <col min="13097" max="13097" width="76.5703125" style="1" hidden="1" customWidth="1"/>
    <col min="13098" max="13098" width="23.140625" style="1" hidden="1" customWidth="1"/>
    <col min="13099" max="13099" width="20.42578125" style="1" hidden="1" customWidth="1"/>
    <col min="13100" max="13100" width="21.5703125" style="1" hidden="1" customWidth="1"/>
    <col min="13101" max="13103" width="18" style="1" hidden="1" customWidth="1"/>
    <col min="13104" max="13104" width="16.5703125" style="1" hidden="1" customWidth="1"/>
    <col min="13105" max="13105" width="16.140625" style="1" hidden="1" customWidth="1"/>
    <col min="13106" max="13106" width="17.42578125" style="1" hidden="1" customWidth="1"/>
    <col min="13107" max="13107" width="15.42578125" style="1" hidden="1" customWidth="1"/>
    <col min="13108" max="13108" width="14.5703125" style="1" hidden="1" customWidth="1"/>
    <col min="13109" max="13109" width="15.42578125" style="1" hidden="1" customWidth="1"/>
    <col min="13110" max="13110" width="15.85546875" style="1" hidden="1" customWidth="1"/>
    <col min="13111" max="13111" width="13.7109375" style="1" hidden="1" customWidth="1"/>
    <col min="13112" max="13112" width="13.42578125" style="1" hidden="1" customWidth="1"/>
    <col min="13113" max="13113" width="22.7109375" style="1" hidden="1" customWidth="1"/>
    <col min="13114" max="13121" width="20.85546875" style="1" hidden="1" customWidth="1"/>
    <col min="13122" max="13349" width="0" style="1" hidden="1" customWidth="1"/>
    <col min="13350" max="13350" width="41.140625" style="1" hidden="1" customWidth="1"/>
    <col min="13351" max="13351" width="17.140625" style="1" hidden="1" customWidth="1"/>
    <col min="13352" max="13352" width="36.28515625" style="1" hidden="1" customWidth="1"/>
    <col min="13353" max="13353" width="76.5703125" style="1" hidden="1" customWidth="1"/>
    <col min="13354" max="13354" width="23.140625" style="1" hidden="1" customWidth="1"/>
    <col min="13355" max="13355" width="20.42578125" style="1" hidden="1" customWidth="1"/>
    <col min="13356" max="13356" width="21.5703125" style="1" hidden="1" customWidth="1"/>
    <col min="13357" max="13359" width="18" style="1" hidden="1" customWidth="1"/>
    <col min="13360" max="13360" width="16.5703125" style="1" hidden="1" customWidth="1"/>
    <col min="13361" max="13361" width="16.140625" style="1" hidden="1" customWidth="1"/>
    <col min="13362" max="13362" width="17.42578125" style="1" hidden="1" customWidth="1"/>
    <col min="13363" max="13363" width="15.42578125" style="1" hidden="1" customWidth="1"/>
    <col min="13364" max="13364" width="14.5703125" style="1" hidden="1" customWidth="1"/>
    <col min="13365" max="13365" width="15.42578125" style="1" hidden="1" customWidth="1"/>
    <col min="13366" max="13366" width="15.85546875" style="1" hidden="1" customWidth="1"/>
    <col min="13367" max="13367" width="13.7109375" style="1" hidden="1" customWidth="1"/>
    <col min="13368" max="13368" width="13.42578125" style="1" hidden="1" customWidth="1"/>
    <col min="13369" max="13369" width="22.7109375" style="1" hidden="1" customWidth="1"/>
    <col min="13370" max="13377" width="20.85546875" style="1" hidden="1" customWidth="1"/>
    <col min="13378" max="13605" width="0" style="1" hidden="1" customWidth="1"/>
    <col min="13606" max="13606" width="41.140625" style="1" hidden="1" customWidth="1"/>
    <col min="13607" max="13607" width="17.140625" style="1" hidden="1" customWidth="1"/>
    <col min="13608" max="13608" width="36.28515625" style="1" hidden="1" customWidth="1"/>
    <col min="13609" max="13609" width="76.5703125" style="1" hidden="1" customWidth="1"/>
    <col min="13610" max="13610" width="23.140625" style="1" hidden="1" customWidth="1"/>
    <col min="13611" max="13611" width="20.42578125" style="1" hidden="1" customWidth="1"/>
    <col min="13612" max="13612" width="21.5703125" style="1" hidden="1" customWidth="1"/>
    <col min="13613" max="13615" width="18" style="1" hidden="1" customWidth="1"/>
    <col min="13616" max="13616" width="16.5703125" style="1" hidden="1" customWidth="1"/>
    <col min="13617" max="13617" width="16.140625" style="1" hidden="1" customWidth="1"/>
    <col min="13618" max="13618" width="17.42578125" style="1" hidden="1" customWidth="1"/>
    <col min="13619" max="13619" width="15.42578125" style="1" hidden="1" customWidth="1"/>
    <col min="13620" max="13620" width="14.5703125" style="1" hidden="1" customWidth="1"/>
    <col min="13621" max="13621" width="15.42578125" style="1" hidden="1" customWidth="1"/>
    <col min="13622" max="13622" width="15.85546875" style="1" hidden="1" customWidth="1"/>
    <col min="13623" max="13623" width="13.7109375" style="1" hidden="1" customWidth="1"/>
    <col min="13624" max="13624" width="13.42578125" style="1" hidden="1" customWidth="1"/>
    <col min="13625" max="13625" width="22.7109375" style="1" hidden="1" customWidth="1"/>
    <col min="13626" max="13633" width="20.85546875" style="1" hidden="1" customWidth="1"/>
    <col min="13634" max="13861" width="0" style="1" hidden="1" customWidth="1"/>
    <col min="13862" max="13862" width="41.140625" style="1" hidden="1" customWidth="1"/>
    <col min="13863" max="13863" width="17.140625" style="1" hidden="1" customWidth="1"/>
    <col min="13864" max="13864" width="36.28515625" style="1" hidden="1" customWidth="1"/>
    <col min="13865" max="13865" width="76.5703125" style="1" hidden="1" customWidth="1"/>
    <col min="13866" max="13866" width="23.140625" style="1" hidden="1" customWidth="1"/>
    <col min="13867" max="13867" width="20.42578125" style="1" hidden="1" customWidth="1"/>
    <col min="13868" max="13868" width="21.5703125" style="1" hidden="1" customWidth="1"/>
    <col min="13869" max="13871" width="18" style="1" hidden="1" customWidth="1"/>
    <col min="13872" max="13872" width="16.5703125" style="1" hidden="1" customWidth="1"/>
    <col min="13873" max="13873" width="16.140625" style="1" hidden="1" customWidth="1"/>
    <col min="13874" max="13874" width="17.42578125" style="1" hidden="1" customWidth="1"/>
    <col min="13875" max="13875" width="15.42578125" style="1" hidden="1" customWidth="1"/>
    <col min="13876" max="13876" width="14.5703125" style="1" hidden="1" customWidth="1"/>
    <col min="13877" max="13877" width="15.42578125" style="1" hidden="1" customWidth="1"/>
    <col min="13878" max="13878" width="15.85546875" style="1" hidden="1" customWidth="1"/>
    <col min="13879" max="13879" width="13.7109375" style="1" hidden="1" customWidth="1"/>
    <col min="13880" max="13880" width="13.42578125" style="1" hidden="1" customWidth="1"/>
    <col min="13881" max="13881" width="22.7109375" style="1" hidden="1" customWidth="1"/>
    <col min="13882" max="13889" width="20.85546875" style="1" hidden="1" customWidth="1"/>
    <col min="13890" max="14117" width="0" style="1" hidden="1" customWidth="1"/>
    <col min="14118" max="14118" width="41.140625" style="1" hidden="1" customWidth="1"/>
    <col min="14119" max="14119" width="17.140625" style="1" hidden="1" customWidth="1"/>
    <col min="14120" max="14120" width="36.28515625" style="1" hidden="1" customWidth="1"/>
    <col min="14121" max="14121" width="76.5703125" style="1" hidden="1" customWidth="1"/>
    <col min="14122" max="14122" width="23.140625" style="1" hidden="1" customWidth="1"/>
    <col min="14123" max="14123" width="20.42578125" style="1" hidden="1" customWidth="1"/>
    <col min="14124" max="14124" width="21.5703125" style="1" hidden="1" customWidth="1"/>
    <col min="14125" max="14127" width="18" style="1" hidden="1" customWidth="1"/>
    <col min="14128" max="14128" width="16.5703125" style="1" hidden="1" customWidth="1"/>
    <col min="14129" max="14129" width="16.140625" style="1" hidden="1" customWidth="1"/>
    <col min="14130" max="14130" width="17.42578125" style="1" hidden="1" customWidth="1"/>
    <col min="14131" max="14131" width="15.42578125" style="1" hidden="1" customWidth="1"/>
    <col min="14132" max="14132" width="14.5703125" style="1" hidden="1" customWidth="1"/>
    <col min="14133" max="14133" width="15.42578125" style="1" hidden="1" customWidth="1"/>
    <col min="14134" max="14134" width="15.85546875" style="1" hidden="1" customWidth="1"/>
    <col min="14135" max="14135" width="13.7109375" style="1" hidden="1" customWidth="1"/>
    <col min="14136" max="14136" width="13.42578125" style="1" hidden="1" customWidth="1"/>
    <col min="14137" max="14137" width="22.7109375" style="1" hidden="1" customWidth="1"/>
    <col min="14138" max="14145" width="20.85546875" style="1" hidden="1" customWidth="1"/>
    <col min="14146" max="14373" width="0" style="1" hidden="1" customWidth="1"/>
    <col min="14374" max="14374" width="41.140625" style="1" hidden="1" customWidth="1"/>
    <col min="14375" max="14375" width="17.140625" style="1" hidden="1" customWidth="1"/>
    <col min="14376" max="14376" width="36.28515625" style="1" hidden="1" customWidth="1"/>
    <col min="14377" max="14377" width="76.5703125" style="1" hidden="1" customWidth="1"/>
    <col min="14378" max="14378" width="23.140625" style="1" hidden="1" customWidth="1"/>
    <col min="14379" max="14379" width="20.42578125" style="1" hidden="1" customWidth="1"/>
    <col min="14380" max="14380" width="21.5703125" style="1" hidden="1" customWidth="1"/>
    <col min="14381" max="14383" width="18" style="1" hidden="1" customWidth="1"/>
    <col min="14384" max="14384" width="16.5703125" style="1" hidden="1" customWidth="1"/>
    <col min="14385" max="14385" width="16.140625" style="1" hidden="1" customWidth="1"/>
    <col min="14386" max="14386" width="17.42578125" style="1" hidden="1" customWidth="1"/>
    <col min="14387" max="14387" width="15.42578125" style="1" hidden="1" customWidth="1"/>
    <col min="14388" max="14388" width="14.5703125" style="1" hidden="1" customWidth="1"/>
    <col min="14389" max="14389" width="15.42578125" style="1" hidden="1" customWidth="1"/>
    <col min="14390" max="14390" width="15.85546875" style="1" hidden="1" customWidth="1"/>
    <col min="14391" max="14391" width="13.7109375" style="1" hidden="1" customWidth="1"/>
    <col min="14392" max="14392" width="13.42578125" style="1" hidden="1" customWidth="1"/>
    <col min="14393" max="14393" width="22.7109375" style="1" hidden="1" customWidth="1"/>
    <col min="14394" max="14401" width="20.85546875" style="1" hidden="1" customWidth="1"/>
    <col min="14402" max="14629" width="0" style="1" hidden="1" customWidth="1"/>
    <col min="14630" max="14630" width="41.140625" style="1" hidden="1" customWidth="1"/>
    <col min="14631" max="14631" width="17.140625" style="1" hidden="1" customWidth="1"/>
    <col min="14632" max="14632" width="36.28515625" style="1" hidden="1" customWidth="1"/>
    <col min="14633" max="14633" width="76.5703125" style="1" hidden="1" customWidth="1"/>
    <col min="14634" max="14634" width="23.140625" style="1" hidden="1" customWidth="1"/>
    <col min="14635" max="14635" width="20.42578125" style="1" hidden="1" customWidth="1"/>
    <col min="14636" max="14636" width="21.5703125" style="1" hidden="1" customWidth="1"/>
    <col min="14637" max="14639" width="18" style="1" hidden="1" customWidth="1"/>
    <col min="14640" max="14640" width="16.5703125" style="1" hidden="1" customWidth="1"/>
    <col min="14641" max="14641" width="16.140625" style="1" hidden="1" customWidth="1"/>
    <col min="14642" max="14642" width="17.42578125" style="1" hidden="1" customWidth="1"/>
    <col min="14643" max="14643" width="15.42578125" style="1" hidden="1" customWidth="1"/>
    <col min="14644" max="14644" width="14.5703125" style="1" hidden="1" customWidth="1"/>
    <col min="14645" max="14645" width="15.42578125" style="1" hidden="1" customWidth="1"/>
    <col min="14646" max="14646" width="15.85546875" style="1" hidden="1" customWidth="1"/>
    <col min="14647" max="14647" width="13.7109375" style="1" hidden="1" customWidth="1"/>
    <col min="14648" max="14648" width="13.42578125" style="1" hidden="1" customWidth="1"/>
    <col min="14649" max="14649" width="22.7109375" style="1" hidden="1" customWidth="1"/>
    <col min="14650" max="14657" width="20.85546875" style="1" hidden="1" customWidth="1"/>
    <col min="14658" max="14885" width="0" style="1" hidden="1" customWidth="1"/>
    <col min="14886" max="14886" width="41.140625" style="1" hidden="1" customWidth="1"/>
    <col min="14887" max="14887" width="17.140625" style="1" hidden="1" customWidth="1"/>
    <col min="14888" max="14888" width="36.28515625" style="1" hidden="1" customWidth="1"/>
    <col min="14889" max="14889" width="76.5703125" style="1" hidden="1" customWidth="1"/>
    <col min="14890" max="14890" width="23.140625" style="1" hidden="1" customWidth="1"/>
    <col min="14891" max="14891" width="20.42578125" style="1" hidden="1" customWidth="1"/>
    <col min="14892" max="14892" width="21.5703125" style="1" hidden="1" customWidth="1"/>
    <col min="14893" max="14895" width="18" style="1" hidden="1" customWidth="1"/>
    <col min="14896" max="14896" width="16.5703125" style="1" hidden="1" customWidth="1"/>
    <col min="14897" max="14897" width="16.140625" style="1" hidden="1" customWidth="1"/>
    <col min="14898" max="14898" width="17.42578125" style="1" hidden="1" customWidth="1"/>
    <col min="14899" max="14899" width="15.42578125" style="1" hidden="1" customWidth="1"/>
    <col min="14900" max="14900" width="14.5703125" style="1" hidden="1" customWidth="1"/>
    <col min="14901" max="14901" width="15.42578125" style="1" hidden="1" customWidth="1"/>
    <col min="14902" max="14902" width="15.85546875" style="1" hidden="1" customWidth="1"/>
    <col min="14903" max="14903" width="13.7109375" style="1" hidden="1" customWidth="1"/>
    <col min="14904" max="14904" width="13.42578125" style="1" hidden="1" customWidth="1"/>
    <col min="14905" max="14905" width="22.7109375" style="1" hidden="1" customWidth="1"/>
    <col min="14906" max="14913" width="20.85546875" style="1" hidden="1" customWidth="1"/>
    <col min="14914" max="15141" width="0" style="1" hidden="1" customWidth="1"/>
    <col min="15142" max="15142" width="41.140625" style="1" hidden="1" customWidth="1"/>
    <col min="15143" max="15143" width="17.140625" style="1" hidden="1" customWidth="1"/>
    <col min="15144" max="15144" width="36.28515625" style="1" hidden="1" customWidth="1"/>
    <col min="15145" max="15145" width="76.5703125" style="1" hidden="1" customWidth="1"/>
    <col min="15146" max="15146" width="23.140625" style="1" hidden="1" customWidth="1"/>
    <col min="15147" max="15147" width="20.42578125" style="1" hidden="1" customWidth="1"/>
    <col min="15148" max="15148" width="21.5703125" style="1" hidden="1" customWidth="1"/>
    <col min="15149" max="15151" width="18" style="1" hidden="1" customWidth="1"/>
    <col min="15152" max="15152" width="16.5703125" style="1" hidden="1" customWidth="1"/>
    <col min="15153" max="15153" width="16.140625" style="1" hidden="1" customWidth="1"/>
    <col min="15154" max="15154" width="17.42578125" style="1" hidden="1" customWidth="1"/>
    <col min="15155" max="15155" width="15.42578125" style="1" hidden="1" customWidth="1"/>
    <col min="15156" max="15156" width="14.5703125" style="1" hidden="1" customWidth="1"/>
    <col min="15157" max="15157" width="15.42578125" style="1" hidden="1" customWidth="1"/>
    <col min="15158" max="15158" width="15.85546875" style="1" hidden="1" customWidth="1"/>
    <col min="15159" max="15159" width="13.7109375" style="1" hidden="1" customWidth="1"/>
    <col min="15160" max="15160" width="13.42578125" style="1" hidden="1" customWidth="1"/>
    <col min="15161" max="15161" width="22.7109375" style="1" hidden="1" customWidth="1"/>
    <col min="15162" max="15169" width="20.85546875" style="1" hidden="1" customWidth="1"/>
    <col min="15170" max="15397" width="0" style="1" hidden="1" customWidth="1"/>
    <col min="15398" max="15398" width="41.140625" style="1" hidden="1" customWidth="1"/>
    <col min="15399" max="15399" width="17.140625" style="1" hidden="1" customWidth="1"/>
    <col min="15400" max="15400" width="36.28515625" style="1" hidden="1" customWidth="1"/>
    <col min="15401" max="15401" width="76.5703125" style="1" hidden="1" customWidth="1"/>
    <col min="15402" max="15402" width="23.140625" style="1" hidden="1" customWidth="1"/>
    <col min="15403" max="15403" width="20.42578125" style="1" hidden="1" customWidth="1"/>
    <col min="15404" max="15404" width="21.5703125" style="1" hidden="1" customWidth="1"/>
    <col min="15405" max="15407" width="18" style="1" hidden="1" customWidth="1"/>
    <col min="15408" max="15408" width="16.5703125" style="1" hidden="1" customWidth="1"/>
    <col min="15409" max="15409" width="16.140625" style="1" hidden="1" customWidth="1"/>
    <col min="15410" max="15410" width="17.42578125" style="1" hidden="1" customWidth="1"/>
    <col min="15411" max="15411" width="15.42578125" style="1" hidden="1" customWidth="1"/>
    <col min="15412" max="15412" width="14.5703125" style="1" hidden="1" customWidth="1"/>
    <col min="15413" max="15413" width="15.42578125" style="1" hidden="1" customWidth="1"/>
    <col min="15414" max="15414" width="15.85546875" style="1" hidden="1" customWidth="1"/>
    <col min="15415" max="15415" width="13.7109375" style="1" hidden="1" customWidth="1"/>
    <col min="15416" max="15416" width="13.42578125" style="1" hidden="1" customWidth="1"/>
    <col min="15417" max="15417" width="22.7109375" style="1" hidden="1" customWidth="1"/>
    <col min="15418" max="15425" width="20.85546875" style="1" hidden="1" customWidth="1"/>
    <col min="15426" max="15653" width="0" style="1" hidden="1" customWidth="1"/>
    <col min="15654" max="15654" width="41.140625" style="1" hidden="1" customWidth="1"/>
    <col min="15655" max="15655" width="17.140625" style="1" hidden="1" customWidth="1"/>
    <col min="15656" max="15656" width="36.28515625" style="1" hidden="1" customWidth="1"/>
    <col min="15657" max="15657" width="76.5703125" style="1" hidden="1" customWidth="1"/>
    <col min="15658" max="15658" width="23.140625" style="1" hidden="1" customWidth="1"/>
    <col min="15659" max="15659" width="20.42578125" style="1" hidden="1" customWidth="1"/>
    <col min="15660" max="15660" width="21.5703125" style="1" hidden="1" customWidth="1"/>
    <col min="15661" max="15663" width="18" style="1" hidden="1" customWidth="1"/>
    <col min="15664" max="15664" width="16.5703125" style="1" hidden="1" customWidth="1"/>
    <col min="15665" max="15665" width="16.140625" style="1" hidden="1" customWidth="1"/>
    <col min="15666" max="15666" width="17.42578125" style="1" hidden="1" customWidth="1"/>
    <col min="15667" max="15667" width="15.42578125" style="1" hidden="1" customWidth="1"/>
    <col min="15668" max="15668" width="14.5703125" style="1" hidden="1" customWidth="1"/>
    <col min="15669" max="15669" width="15.42578125" style="1" hidden="1" customWidth="1"/>
    <col min="15670" max="15670" width="15.85546875" style="1" hidden="1" customWidth="1"/>
    <col min="15671" max="15671" width="13.7109375" style="1" hidden="1" customWidth="1"/>
    <col min="15672" max="15672" width="13.42578125" style="1" hidden="1" customWidth="1"/>
    <col min="15673" max="15673" width="22.7109375" style="1" hidden="1" customWidth="1"/>
    <col min="15674" max="15681" width="20.85546875" style="1" hidden="1" customWidth="1"/>
    <col min="15682" max="15909" width="0" style="1" hidden="1" customWidth="1"/>
    <col min="15910" max="15910" width="41.140625" style="1" hidden="1" customWidth="1"/>
    <col min="15911" max="15911" width="17.140625" style="1" hidden="1" customWidth="1"/>
    <col min="15912" max="15912" width="36.28515625" style="1" hidden="1" customWidth="1"/>
    <col min="15913" max="15913" width="76.5703125" style="1" hidden="1" customWidth="1"/>
    <col min="15914" max="15914" width="23.140625" style="1" hidden="1" customWidth="1"/>
    <col min="15915" max="15915" width="20.42578125" style="1" hidden="1" customWidth="1"/>
    <col min="15916" max="15916" width="21.5703125" style="1" hidden="1" customWidth="1"/>
    <col min="15917" max="15919" width="18" style="1" hidden="1" customWidth="1"/>
    <col min="15920" max="15920" width="16.5703125" style="1" hidden="1" customWidth="1"/>
    <col min="15921" max="15921" width="16.140625" style="1" hidden="1" customWidth="1"/>
    <col min="15922" max="15922" width="17.42578125" style="1" hidden="1" customWidth="1"/>
    <col min="15923" max="15923" width="15.42578125" style="1" hidden="1" customWidth="1"/>
    <col min="15924" max="15924" width="14.5703125" style="1" hidden="1" customWidth="1"/>
    <col min="15925" max="15925" width="15.42578125" style="1" hidden="1" customWidth="1"/>
    <col min="15926" max="15926" width="15.85546875" style="1" hidden="1" customWidth="1"/>
    <col min="15927" max="15927" width="13.7109375" style="1" hidden="1" customWidth="1"/>
    <col min="15928" max="15928" width="13.42578125" style="1" hidden="1" customWidth="1"/>
    <col min="15929" max="15929" width="22.7109375" style="1" hidden="1" customWidth="1"/>
    <col min="15930" max="15937" width="20.85546875" style="1" hidden="1" customWidth="1"/>
    <col min="15938" max="16165" width="0" style="1" hidden="1" customWidth="1"/>
    <col min="16166" max="16166" width="41.140625" style="1" hidden="1" customWidth="1"/>
    <col min="16167" max="16167" width="17.140625" style="1" hidden="1" customWidth="1"/>
    <col min="16168" max="16168" width="36.28515625" style="1" hidden="1" customWidth="1"/>
    <col min="16169" max="16169" width="76.5703125" style="1" hidden="1" customWidth="1"/>
    <col min="16170" max="16170" width="23.140625" style="1" hidden="1" customWidth="1"/>
    <col min="16171" max="16171" width="20.42578125" style="1" hidden="1" customWidth="1"/>
    <col min="16172" max="16172" width="21.5703125" style="1" hidden="1" customWidth="1"/>
    <col min="16173" max="16175" width="18" style="1" hidden="1" customWidth="1"/>
    <col min="16176" max="16176" width="16.5703125" style="1" hidden="1" customWidth="1"/>
    <col min="16177" max="16177" width="16.140625" style="1" hidden="1" customWidth="1"/>
    <col min="16178" max="16178" width="17.42578125" style="1" hidden="1" customWidth="1"/>
    <col min="16179" max="16179" width="15.42578125" style="1" hidden="1" customWidth="1"/>
    <col min="16180" max="16180" width="14.5703125" style="1" hidden="1" customWidth="1"/>
    <col min="16181" max="16181" width="15.42578125" style="1" hidden="1" customWidth="1"/>
    <col min="16182" max="16182" width="15.85546875" style="1" hidden="1" customWidth="1"/>
    <col min="16183" max="16183" width="13.7109375" style="1" hidden="1" customWidth="1"/>
    <col min="16184" max="16184" width="13.42578125" style="1" hidden="1" customWidth="1"/>
    <col min="16185" max="16185" width="22.7109375" style="1" hidden="1" customWidth="1"/>
    <col min="16186" max="16193" width="20.85546875" style="1" hidden="1" customWidth="1"/>
    <col min="16194" max="16384" width="11.42578125" style="1"/>
  </cols>
  <sheetData>
    <row r="1" spans="1:61" ht="26.25" x14ac:dyDescent="0.2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</row>
    <row r="2" spans="1:61" ht="26.25" x14ac:dyDescent="0.2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"/>
    </row>
    <row r="3" spans="1:61" ht="26.25" x14ac:dyDescent="0.25">
      <c r="A3" s="269" t="s">
        <v>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0" t="s">
        <v>3</v>
      </c>
      <c r="B6" s="271"/>
      <c r="C6" s="272"/>
      <c r="D6" s="273"/>
      <c r="E6" s="3"/>
    </row>
    <row r="7" spans="1:61" x14ac:dyDescent="0.25">
      <c r="A7" s="4" t="s">
        <v>4</v>
      </c>
      <c r="B7" s="274" t="s">
        <v>5</v>
      </c>
      <c r="C7" s="275"/>
      <c r="D7" s="5" t="s">
        <v>6</v>
      </c>
      <c r="E7" s="3"/>
    </row>
    <row r="8" spans="1:61" ht="15.75" thickBot="1" x14ac:dyDescent="0.3">
      <c r="A8" s="8" t="s">
        <v>7</v>
      </c>
      <c r="B8" s="267" t="s">
        <v>126</v>
      </c>
      <c r="C8" s="268"/>
      <c r="D8" s="9" t="s">
        <v>143</v>
      </c>
    </row>
    <row r="9" spans="1:61" ht="15.75" thickBot="1" x14ac:dyDescent="0.3"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</row>
    <row r="10" spans="1:61" ht="30.75" customHeight="1" thickBot="1" x14ac:dyDescent="0.3">
      <c r="A10" s="280" t="s">
        <v>8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</row>
    <row r="11" spans="1:61" ht="27" thickBot="1" x14ac:dyDescent="0.3">
      <c r="A11" s="282" t="s">
        <v>9</v>
      </c>
      <c r="B11" s="282" t="s">
        <v>10</v>
      </c>
      <c r="C11" s="282" t="s">
        <v>11</v>
      </c>
      <c r="D11" s="282" t="s">
        <v>12</v>
      </c>
      <c r="E11" s="282" t="s">
        <v>13</v>
      </c>
      <c r="F11" s="282" t="s">
        <v>14</v>
      </c>
      <c r="G11" s="282" t="s">
        <v>27</v>
      </c>
      <c r="H11" s="282" t="s">
        <v>39</v>
      </c>
      <c r="I11" s="282" t="s">
        <v>40</v>
      </c>
      <c r="J11" s="276" t="s">
        <v>19</v>
      </c>
      <c r="K11" s="277"/>
      <c r="L11" s="277"/>
      <c r="M11" s="278"/>
      <c r="N11" s="276" t="s">
        <v>20</v>
      </c>
      <c r="O11" s="277"/>
      <c r="P11" s="277"/>
      <c r="Q11" s="278"/>
      <c r="R11" s="276" t="s">
        <v>21</v>
      </c>
      <c r="S11" s="277"/>
      <c r="T11" s="277"/>
      <c r="U11" s="278"/>
      <c r="V11" s="276" t="s">
        <v>22</v>
      </c>
      <c r="W11" s="277"/>
      <c r="X11" s="277"/>
      <c r="Y11" s="278"/>
      <c r="Z11" s="276" t="s">
        <v>23</v>
      </c>
      <c r="AA11" s="277"/>
      <c r="AB11" s="277"/>
      <c r="AC11" s="278"/>
      <c r="AD11" s="276" t="s">
        <v>24</v>
      </c>
      <c r="AE11" s="277"/>
      <c r="AF11" s="277"/>
      <c r="AG11" s="278"/>
      <c r="AH11" s="276" t="s">
        <v>25</v>
      </c>
      <c r="AI11" s="277"/>
      <c r="AJ11" s="277"/>
      <c r="AK11" s="278"/>
      <c r="AL11" s="276" t="s">
        <v>26</v>
      </c>
      <c r="AM11" s="277"/>
      <c r="AN11" s="277"/>
      <c r="AO11" s="278"/>
      <c r="AP11" s="276" t="s">
        <v>15</v>
      </c>
      <c r="AQ11" s="277"/>
      <c r="AR11" s="277"/>
      <c r="AS11" s="278"/>
      <c r="AT11" s="276" t="s">
        <v>16</v>
      </c>
      <c r="AU11" s="277"/>
      <c r="AV11" s="277"/>
      <c r="AW11" s="278"/>
      <c r="AX11" s="276" t="s">
        <v>17</v>
      </c>
      <c r="AY11" s="277"/>
      <c r="AZ11" s="277"/>
      <c r="BA11" s="278"/>
      <c r="BB11" s="276" t="s">
        <v>18</v>
      </c>
      <c r="BC11" s="277"/>
      <c r="BD11" s="277"/>
      <c r="BE11" s="278"/>
      <c r="BF11" s="276" t="s">
        <v>92</v>
      </c>
      <c r="BG11" s="277"/>
      <c r="BH11" s="277"/>
      <c r="BI11" s="278"/>
    </row>
    <row r="12" spans="1:61" ht="25.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8" t="s">
        <v>44</v>
      </c>
      <c r="K12" s="288"/>
      <c r="L12" s="288"/>
      <c r="M12" s="289"/>
      <c r="N12" s="285" t="s">
        <v>44</v>
      </c>
      <c r="O12" s="286"/>
      <c r="P12" s="286"/>
      <c r="Q12" s="287"/>
      <c r="R12" s="285" t="s">
        <v>44</v>
      </c>
      <c r="S12" s="286"/>
      <c r="T12" s="286"/>
      <c r="U12" s="287"/>
      <c r="V12" s="285" t="s">
        <v>44</v>
      </c>
      <c r="W12" s="286"/>
      <c r="X12" s="286"/>
      <c r="Y12" s="287"/>
      <c r="Z12" s="285" t="s">
        <v>44</v>
      </c>
      <c r="AA12" s="286"/>
      <c r="AB12" s="286"/>
      <c r="AC12" s="287"/>
      <c r="AD12" s="285" t="s">
        <v>44</v>
      </c>
      <c r="AE12" s="286"/>
      <c r="AF12" s="286"/>
      <c r="AG12" s="287"/>
      <c r="AH12" s="285" t="s">
        <v>44</v>
      </c>
      <c r="AI12" s="286"/>
      <c r="AJ12" s="286"/>
      <c r="AK12" s="287"/>
      <c r="AL12" s="285" t="s">
        <v>44</v>
      </c>
      <c r="AM12" s="286"/>
      <c r="AN12" s="286"/>
      <c r="AO12" s="287"/>
      <c r="AP12" s="285" t="s">
        <v>44</v>
      </c>
      <c r="AQ12" s="286"/>
      <c r="AR12" s="286"/>
      <c r="AS12" s="287"/>
      <c r="AT12" s="285" t="s">
        <v>44</v>
      </c>
      <c r="AU12" s="286"/>
      <c r="AV12" s="286"/>
      <c r="AW12" s="287"/>
      <c r="AX12" s="285" t="s">
        <v>44</v>
      </c>
      <c r="AY12" s="286"/>
      <c r="AZ12" s="286"/>
      <c r="BA12" s="287"/>
      <c r="BB12" s="285" t="s">
        <v>44</v>
      </c>
      <c r="BC12" s="286"/>
      <c r="BD12" s="286"/>
      <c r="BE12" s="287"/>
      <c r="BF12" s="285" t="s">
        <v>44</v>
      </c>
      <c r="BG12" s="286"/>
      <c r="BH12" s="286"/>
      <c r="BI12" s="287"/>
    </row>
    <row r="13" spans="1:61" ht="15.75" thickBot="1" x14ac:dyDescent="0.3">
      <c r="A13" s="284"/>
      <c r="B13" s="284"/>
      <c r="C13" s="284"/>
      <c r="D13" s="284"/>
      <c r="E13" s="284"/>
      <c r="F13" s="284"/>
      <c r="G13" s="284"/>
      <c r="H13" s="284"/>
      <c r="I13" s="284"/>
      <c r="J13" s="14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" t="s">
        <v>43</v>
      </c>
      <c r="AT13" s="13" t="s">
        <v>41</v>
      </c>
      <c r="AU13" s="13" t="s">
        <v>42</v>
      </c>
      <c r="AV13" s="13" t="s">
        <v>146</v>
      </c>
      <c r="AW13" s="13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66" t="s">
        <v>43</v>
      </c>
    </row>
    <row r="14" spans="1:61" ht="30.75" customHeight="1" x14ac:dyDescent="0.25">
      <c r="A14" s="290" t="s">
        <v>109</v>
      </c>
      <c r="B14" s="293">
        <v>16172</v>
      </c>
      <c r="C14" s="296" t="s">
        <v>28</v>
      </c>
      <c r="D14" s="296" t="s">
        <v>29</v>
      </c>
      <c r="E14" s="299" t="s">
        <v>73</v>
      </c>
      <c r="F14" s="302" t="s">
        <v>62</v>
      </c>
      <c r="G14" s="302" t="s">
        <v>82</v>
      </c>
      <c r="H14" s="302" t="s">
        <v>58</v>
      </c>
      <c r="I14" s="15" t="s">
        <v>48</v>
      </c>
      <c r="J14" s="39">
        <v>0</v>
      </c>
      <c r="K14" s="39">
        <v>0</v>
      </c>
      <c r="L14" s="39">
        <v>0</v>
      </c>
      <c r="M14" s="77">
        <f>SUM(J14:L14)</f>
        <v>0</v>
      </c>
      <c r="N14" s="39">
        <v>0</v>
      </c>
      <c r="O14" s="39">
        <v>0</v>
      </c>
      <c r="P14" s="39">
        <v>0</v>
      </c>
      <c r="Q14" s="77">
        <f>SUM(N14:P14)</f>
        <v>0</v>
      </c>
      <c r="R14" s="39">
        <v>0</v>
      </c>
      <c r="S14" s="39">
        <v>0</v>
      </c>
      <c r="T14" s="39">
        <v>0</v>
      </c>
      <c r="U14" s="77">
        <f>SUM(R14:T14)</f>
        <v>0</v>
      </c>
      <c r="V14" s="40"/>
      <c r="W14" s="40">
        <v>0</v>
      </c>
      <c r="X14" s="40">
        <v>0</v>
      </c>
      <c r="Y14" s="77">
        <f>SUM(V14:X14)</f>
        <v>0</v>
      </c>
      <c r="Z14" s="40"/>
      <c r="AA14" s="40">
        <v>0</v>
      </c>
      <c r="AB14" s="40">
        <v>0</v>
      </c>
      <c r="AC14" s="77">
        <f>SUM(Z14:AB14)</f>
        <v>0</v>
      </c>
      <c r="AD14" s="40"/>
      <c r="AE14" s="40">
        <v>0</v>
      </c>
      <c r="AF14" s="40">
        <v>0</v>
      </c>
      <c r="AG14" s="77">
        <f>SUM(AD14:AF14)</f>
        <v>0</v>
      </c>
      <c r="AH14" s="40"/>
      <c r="AI14" s="40">
        <v>0</v>
      </c>
      <c r="AJ14" s="40">
        <v>0</v>
      </c>
      <c r="AK14" s="77">
        <f>SUM(AH14:AJ14)</f>
        <v>0</v>
      </c>
      <c r="AL14" s="40"/>
      <c r="AM14" s="40">
        <v>0</v>
      </c>
      <c r="AN14" s="40">
        <v>0</v>
      </c>
      <c r="AO14" s="77">
        <f>SUM(AL14:AN14)</f>
        <v>0</v>
      </c>
      <c r="AP14" s="40"/>
      <c r="AQ14" s="40">
        <v>0</v>
      </c>
      <c r="AR14" s="40">
        <v>0</v>
      </c>
      <c r="AS14" s="77">
        <f>SUM(AP14:AR14)</f>
        <v>0</v>
      </c>
      <c r="AT14" s="40"/>
      <c r="AU14" s="40">
        <v>0</v>
      </c>
      <c r="AV14" s="40">
        <v>0</v>
      </c>
      <c r="AW14" s="77">
        <f>SUM(AT14:AV14)</f>
        <v>0</v>
      </c>
      <c r="AX14" s="40"/>
      <c r="AY14" s="40">
        <v>0</v>
      </c>
      <c r="AZ14" s="40">
        <v>0</v>
      </c>
      <c r="BA14" s="77">
        <f>SUM(AX14:AZ14)</f>
        <v>0</v>
      </c>
      <c r="BB14" s="40"/>
      <c r="BC14" s="40">
        <v>0</v>
      </c>
      <c r="BD14" s="40">
        <v>0</v>
      </c>
      <c r="BE14" s="77">
        <f>SUM(BB14:BD14)</f>
        <v>0</v>
      </c>
      <c r="BF14" s="51">
        <f t="shared" ref="BF14:BH16" si="0">AVERAGE(J14,N14,R14,V14,Z14,AD14,AH14,AL14,AP14,AT14,AX14,BB14)</f>
        <v>0</v>
      </c>
      <c r="BG14" s="51">
        <f t="shared" si="0"/>
        <v>0</v>
      </c>
      <c r="BH14" s="51">
        <f t="shared" si="0"/>
        <v>0</v>
      </c>
      <c r="BI14" s="133">
        <f t="shared" ref="BI14:BI23" si="1">SUM(BF14:BH14)</f>
        <v>0</v>
      </c>
    </row>
    <row r="15" spans="1:61" ht="30.75" customHeight="1" x14ac:dyDescent="0.25">
      <c r="A15" s="291"/>
      <c r="B15" s="294"/>
      <c r="C15" s="297"/>
      <c r="D15" s="297"/>
      <c r="E15" s="300"/>
      <c r="F15" s="303"/>
      <c r="G15" s="303"/>
      <c r="H15" s="303"/>
      <c r="I15" s="16" t="s">
        <v>49</v>
      </c>
      <c r="J15" s="39">
        <v>0</v>
      </c>
      <c r="K15" s="39">
        <v>0</v>
      </c>
      <c r="L15" s="39">
        <v>0</v>
      </c>
      <c r="M15" s="77">
        <f>SUM(J15:L15)</f>
        <v>0</v>
      </c>
      <c r="N15" s="39">
        <v>0</v>
      </c>
      <c r="O15" s="39">
        <v>0</v>
      </c>
      <c r="P15" s="39">
        <v>0</v>
      </c>
      <c r="Q15" s="77">
        <f>SUM(N15:P15)</f>
        <v>0</v>
      </c>
      <c r="R15" s="39">
        <v>0</v>
      </c>
      <c r="S15" s="39">
        <v>0</v>
      </c>
      <c r="T15" s="39">
        <v>0</v>
      </c>
      <c r="U15" s="77">
        <f>SUM(R15:T15)</f>
        <v>0</v>
      </c>
      <c r="V15" s="40"/>
      <c r="W15" s="39">
        <v>0</v>
      </c>
      <c r="X15" s="39">
        <v>0</v>
      </c>
      <c r="Y15" s="77">
        <f>SUM(V15:X15)</f>
        <v>0</v>
      </c>
      <c r="Z15" s="40"/>
      <c r="AA15" s="39">
        <v>0</v>
      </c>
      <c r="AB15" s="39">
        <v>0</v>
      </c>
      <c r="AC15" s="77">
        <f>SUM(Z15:AB15)</f>
        <v>0</v>
      </c>
      <c r="AD15" s="40"/>
      <c r="AE15" s="39">
        <v>0</v>
      </c>
      <c r="AF15" s="39">
        <v>0</v>
      </c>
      <c r="AG15" s="77">
        <f>SUM(AD15:AF15)</f>
        <v>0</v>
      </c>
      <c r="AH15" s="54"/>
      <c r="AI15" s="39">
        <v>0</v>
      </c>
      <c r="AJ15" s="39">
        <v>0</v>
      </c>
      <c r="AK15" s="77">
        <f>SUM(AH15:AJ15)</f>
        <v>0</v>
      </c>
      <c r="AL15" s="54"/>
      <c r="AM15" s="39">
        <v>0</v>
      </c>
      <c r="AN15" s="39">
        <v>0</v>
      </c>
      <c r="AO15" s="77">
        <f>SUM(AL15:AN15)</f>
        <v>0</v>
      </c>
      <c r="AP15" s="54"/>
      <c r="AQ15" s="54">
        <v>0</v>
      </c>
      <c r="AR15" s="54">
        <v>0</v>
      </c>
      <c r="AS15" s="77">
        <f>SUM(AP15:AR15)</f>
        <v>0</v>
      </c>
      <c r="AT15" s="54"/>
      <c r="AU15" s="40">
        <v>0</v>
      </c>
      <c r="AV15" s="40">
        <v>0</v>
      </c>
      <c r="AW15" s="77">
        <f>SUM(AT15:AV15)</f>
        <v>0</v>
      </c>
      <c r="AX15" s="54"/>
      <c r="AY15" s="54">
        <v>0</v>
      </c>
      <c r="AZ15" s="54">
        <v>0</v>
      </c>
      <c r="BA15" s="77">
        <f>SUM(AX15:AZ15)</f>
        <v>0</v>
      </c>
      <c r="BB15" s="54"/>
      <c r="BC15" s="40">
        <v>0</v>
      </c>
      <c r="BD15" s="40">
        <v>0</v>
      </c>
      <c r="BE15" s="77">
        <f>SUM(BB15:BD15)</f>
        <v>0</v>
      </c>
      <c r="BF15" s="51">
        <f t="shared" si="0"/>
        <v>0</v>
      </c>
      <c r="BG15" s="51">
        <f t="shared" si="0"/>
        <v>0</v>
      </c>
      <c r="BH15" s="51">
        <f t="shared" si="0"/>
        <v>0</v>
      </c>
      <c r="BI15" s="133">
        <f t="shared" si="1"/>
        <v>0</v>
      </c>
    </row>
    <row r="16" spans="1:61" ht="30.75" customHeight="1" x14ac:dyDescent="0.25">
      <c r="A16" s="291"/>
      <c r="B16" s="294"/>
      <c r="C16" s="297"/>
      <c r="D16" s="297"/>
      <c r="E16" s="300"/>
      <c r="F16" s="303"/>
      <c r="G16" s="303"/>
      <c r="H16" s="303"/>
      <c r="I16" s="16" t="s">
        <v>50</v>
      </c>
      <c r="J16" s="39">
        <v>5</v>
      </c>
      <c r="K16" s="39">
        <v>0</v>
      </c>
      <c r="L16" s="39">
        <v>0</v>
      </c>
      <c r="M16" s="77">
        <f>SUM(J16:L16)</f>
        <v>5</v>
      </c>
      <c r="N16" s="39">
        <v>5</v>
      </c>
      <c r="O16" s="39">
        <v>0</v>
      </c>
      <c r="P16" s="39">
        <v>0</v>
      </c>
      <c r="Q16" s="77">
        <f>SUM(N16:P16)</f>
        <v>5</v>
      </c>
      <c r="R16" s="39">
        <v>4</v>
      </c>
      <c r="S16" s="39">
        <v>0</v>
      </c>
      <c r="T16" s="39">
        <v>0</v>
      </c>
      <c r="U16" s="77">
        <f>SUM(R16:T16)</f>
        <v>4</v>
      </c>
      <c r="V16" s="40"/>
      <c r="W16" s="39">
        <v>0</v>
      </c>
      <c r="X16" s="39">
        <v>0</v>
      </c>
      <c r="Y16" s="77">
        <f>SUM(V16:X16)</f>
        <v>0</v>
      </c>
      <c r="Z16" s="40"/>
      <c r="AA16" s="39">
        <v>0</v>
      </c>
      <c r="AB16" s="39">
        <v>0</v>
      </c>
      <c r="AC16" s="77">
        <f>SUM(Z16:AB16)</f>
        <v>0</v>
      </c>
      <c r="AD16" s="40"/>
      <c r="AE16" s="39">
        <v>0</v>
      </c>
      <c r="AF16" s="39">
        <v>0</v>
      </c>
      <c r="AG16" s="77">
        <f>SUM(AD16:AF16)</f>
        <v>0</v>
      </c>
      <c r="AH16" s="54"/>
      <c r="AI16" s="39">
        <v>0</v>
      </c>
      <c r="AJ16" s="39">
        <v>0</v>
      </c>
      <c r="AK16" s="77">
        <f>SUM(AH16:AJ16)</f>
        <v>0</v>
      </c>
      <c r="AL16" s="54"/>
      <c r="AM16" s="39">
        <v>0</v>
      </c>
      <c r="AN16" s="39">
        <v>0</v>
      </c>
      <c r="AO16" s="77">
        <f>SUM(AL16:AN16)</f>
        <v>0</v>
      </c>
      <c r="AP16" s="54"/>
      <c r="AQ16" s="54">
        <v>0</v>
      </c>
      <c r="AR16" s="54">
        <v>0</v>
      </c>
      <c r="AS16" s="77">
        <f>SUM(AP16:AR16)</f>
        <v>0</v>
      </c>
      <c r="AT16" s="54"/>
      <c r="AU16" s="40">
        <v>0</v>
      </c>
      <c r="AV16" s="40">
        <v>0</v>
      </c>
      <c r="AW16" s="77">
        <f>SUM(AT16:AV16)</f>
        <v>0</v>
      </c>
      <c r="AX16" s="54"/>
      <c r="AY16" s="54">
        <v>0</v>
      </c>
      <c r="AZ16" s="54">
        <v>0</v>
      </c>
      <c r="BA16" s="77">
        <f>SUM(AX16:AZ16)</f>
        <v>0</v>
      </c>
      <c r="BB16" s="54"/>
      <c r="BC16" s="40">
        <v>0</v>
      </c>
      <c r="BD16" s="40">
        <v>0</v>
      </c>
      <c r="BE16" s="77">
        <f>SUM(BB16:BD16)</f>
        <v>0</v>
      </c>
      <c r="BF16" s="51">
        <f t="shared" si="0"/>
        <v>4.666666666666667</v>
      </c>
      <c r="BG16" s="51">
        <f t="shared" si="0"/>
        <v>0</v>
      </c>
      <c r="BH16" s="51">
        <f t="shared" si="0"/>
        <v>0</v>
      </c>
      <c r="BI16" s="133">
        <f t="shared" si="1"/>
        <v>4.666666666666667</v>
      </c>
    </row>
    <row r="17" spans="1:61" ht="30.75" customHeight="1" x14ac:dyDescent="0.25">
      <c r="A17" s="291"/>
      <c r="B17" s="294"/>
      <c r="C17" s="297"/>
      <c r="D17" s="297"/>
      <c r="E17" s="300"/>
      <c r="F17" s="303"/>
      <c r="G17" s="303"/>
      <c r="H17" s="303"/>
      <c r="I17" s="16" t="s">
        <v>51</v>
      </c>
      <c r="J17" s="39">
        <v>43</v>
      </c>
      <c r="K17" s="39">
        <v>0</v>
      </c>
      <c r="L17" s="39">
        <v>0</v>
      </c>
      <c r="M17" s="77">
        <f>SUM(J17:L17)</f>
        <v>43</v>
      </c>
      <c r="N17" s="39">
        <v>43</v>
      </c>
      <c r="O17" s="39">
        <v>0</v>
      </c>
      <c r="P17" s="39">
        <v>0</v>
      </c>
      <c r="Q17" s="77">
        <f>SUM(N17:P17)</f>
        <v>43</v>
      </c>
      <c r="R17" s="39">
        <v>43</v>
      </c>
      <c r="S17" s="39">
        <v>0</v>
      </c>
      <c r="T17" s="39">
        <v>0</v>
      </c>
      <c r="U17" s="77">
        <f>SUM(R17:T17)</f>
        <v>43</v>
      </c>
      <c r="V17" s="40"/>
      <c r="W17" s="39">
        <v>0</v>
      </c>
      <c r="X17" s="39">
        <v>0</v>
      </c>
      <c r="Y17" s="77">
        <f>SUM(V17:X17)</f>
        <v>0</v>
      </c>
      <c r="Z17" s="40"/>
      <c r="AA17" s="39">
        <v>0</v>
      </c>
      <c r="AB17" s="39">
        <v>0</v>
      </c>
      <c r="AC17" s="77">
        <f>SUM(Z17:AB17)</f>
        <v>0</v>
      </c>
      <c r="AD17" s="40"/>
      <c r="AE17" s="39">
        <v>0</v>
      </c>
      <c r="AF17" s="39">
        <v>0</v>
      </c>
      <c r="AG17" s="77">
        <f>SUM(AD17:AF17)</f>
        <v>0</v>
      </c>
      <c r="AH17" s="54"/>
      <c r="AI17" s="39">
        <v>0</v>
      </c>
      <c r="AJ17" s="39">
        <v>0</v>
      </c>
      <c r="AK17" s="77">
        <f>SUM(AH17:AJ17)</f>
        <v>0</v>
      </c>
      <c r="AL17" s="54"/>
      <c r="AM17" s="39">
        <v>0</v>
      </c>
      <c r="AN17" s="39">
        <v>0</v>
      </c>
      <c r="AO17" s="77">
        <f>SUM(AL17:AN17)</f>
        <v>0</v>
      </c>
      <c r="AP17" s="54"/>
      <c r="AQ17" s="54">
        <v>0</v>
      </c>
      <c r="AR17" s="54">
        <v>0</v>
      </c>
      <c r="AS17" s="77">
        <f>SUM(AP17:AR17)</f>
        <v>0</v>
      </c>
      <c r="AT17" s="54"/>
      <c r="AU17" s="40">
        <v>0</v>
      </c>
      <c r="AV17" s="40">
        <v>0</v>
      </c>
      <c r="AW17" s="77">
        <f>SUM(AT17:AV17)</f>
        <v>0</v>
      </c>
      <c r="AX17" s="54"/>
      <c r="AY17" s="54">
        <v>0</v>
      </c>
      <c r="AZ17" s="54">
        <v>0</v>
      </c>
      <c r="BA17" s="77">
        <f>SUM(AX17:AZ17)</f>
        <v>0</v>
      </c>
      <c r="BB17" s="54"/>
      <c r="BC17" s="40">
        <v>0</v>
      </c>
      <c r="BD17" s="40">
        <v>0</v>
      </c>
      <c r="BE17" s="77">
        <f>SUM(BB17:BD17)</f>
        <v>0</v>
      </c>
      <c r="BF17" s="51">
        <f t="shared" ref="BF17:BF23" si="2">AVERAGE(J17,N17,R17,V17,Z17,AD17,AH17,AL17,AP17,AT17,AX17,BB17)</f>
        <v>43</v>
      </c>
      <c r="BG17" s="51">
        <f>AVERAGE(K17,O17,S17,W17,AA17,AE17,AI17,AM17,AQ17,AU17,AY17,BC17)</f>
        <v>0</v>
      </c>
      <c r="BH17" s="51">
        <f>AVERAGE(L17,P17,T17,X17,AB17,AF17,AJ17,AN17,AR17,AV17,AZ17,BD17)</f>
        <v>0</v>
      </c>
      <c r="BI17" s="133">
        <f t="shared" si="1"/>
        <v>43</v>
      </c>
    </row>
    <row r="18" spans="1:61" ht="30.75" customHeight="1" x14ac:dyDescent="0.25">
      <c r="A18" s="291"/>
      <c r="B18" s="294"/>
      <c r="C18" s="297"/>
      <c r="D18" s="297"/>
      <c r="E18" s="300"/>
      <c r="F18" s="303"/>
      <c r="G18" s="303"/>
      <c r="H18" s="303"/>
      <c r="I18" s="16" t="s">
        <v>52</v>
      </c>
      <c r="J18" s="39">
        <v>12</v>
      </c>
      <c r="K18" s="39">
        <v>0</v>
      </c>
      <c r="L18" s="39">
        <v>0</v>
      </c>
      <c r="M18" s="77">
        <f>SUM(J18:L18)</f>
        <v>12</v>
      </c>
      <c r="N18" s="39">
        <v>12</v>
      </c>
      <c r="O18" s="39">
        <v>0</v>
      </c>
      <c r="P18" s="39">
        <v>0</v>
      </c>
      <c r="Q18" s="77">
        <f>SUM(N18:P18)</f>
        <v>12</v>
      </c>
      <c r="R18" s="39">
        <v>13</v>
      </c>
      <c r="S18" s="39">
        <v>0</v>
      </c>
      <c r="T18" s="39">
        <v>0</v>
      </c>
      <c r="U18" s="77">
        <f>SUM(R18:T18)</f>
        <v>13</v>
      </c>
      <c r="V18" s="40"/>
      <c r="W18" s="39">
        <v>0</v>
      </c>
      <c r="X18" s="39">
        <v>0</v>
      </c>
      <c r="Y18" s="77">
        <f>SUM(V18:X18)</f>
        <v>0</v>
      </c>
      <c r="Z18" s="40"/>
      <c r="AA18" s="39">
        <v>0</v>
      </c>
      <c r="AB18" s="39">
        <v>0</v>
      </c>
      <c r="AC18" s="77">
        <f>SUM(Z18:AB18)</f>
        <v>0</v>
      </c>
      <c r="AD18" s="40"/>
      <c r="AE18" s="39">
        <v>0</v>
      </c>
      <c r="AF18" s="39">
        <v>0</v>
      </c>
      <c r="AG18" s="77">
        <f>SUM(AD18:AF18)</f>
        <v>0</v>
      </c>
      <c r="AH18" s="54"/>
      <c r="AI18" s="39">
        <v>0</v>
      </c>
      <c r="AJ18" s="39">
        <v>0</v>
      </c>
      <c r="AK18" s="77">
        <f>SUM(AH18:AJ18)</f>
        <v>0</v>
      </c>
      <c r="AL18" s="54"/>
      <c r="AM18" s="39">
        <v>0</v>
      </c>
      <c r="AN18" s="39">
        <v>0</v>
      </c>
      <c r="AO18" s="77">
        <f>SUM(AL18:AN18)</f>
        <v>0</v>
      </c>
      <c r="AP18" s="54"/>
      <c r="AQ18" s="54">
        <v>0</v>
      </c>
      <c r="AR18" s="54">
        <v>0</v>
      </c>
      <c r="AS18" s="77">
        <f>SUM(AP18:AR18)</f>
        <v>0</v>
      </c>
      <c r="AT18" s="54"/>
      <c r="AU18" s="40">
        <v>0</v>
      </c>
      <c r="AV18" s="40">
        <v>0</v>
      </c>
      <c r="AW18" s="77">
        <f>SUM(AT18:AV18)</f>
        <v>0</v>
      </c>
      <c r="AX18" s="54"/>
      <c r="AY18" s="54">
        <v>0</v>
      </c>
      <c r="AZ18" s="54">
        <v>0</v>
      </c>
      <c r="BA18" s="77">
        <f>SUM(AX18:AZ18)</f>
        <v>0</v>
      </c>
      <c r="BB18" s="54"/>
      <c r="BC18" s="40">
        <v>0</v>
      </c>
      <c r="BD18" s="40">
        <v>0</v>
      </c>
      <c r="BE18" s="77">
        <f>SUM(BB18:BD18)</f>
        <v>0</v>
      </c>
      <c r="BF18" s="51">
        <f t="shared" si="2"/>
        <v>12.333333333333334</v>
      </c>
      <c r="BG18" s="51">
        <f>AVERAGE(K18,O18,S18,W18,AA18,AE18,AI18,AM18,AQ18,AU18,AY18,BC18)</f>
        <v>0</v>
      </c>
      <c r="BH18" s="51">
        <f>AVERAGE(L18,P18,T18,X18,AB18,AF18,AJ18,AN18,AR18,AV18,AZ18,BD18)</f>
        <v>0</v>
      </c>
      <c r="BI18" s="133">
        <f t="shared" si="1"/>
        <v>12.333333333333334</v>
      </c>
    </row>
    <row r="19" spans="1:61" ht="30.75" customHeight="1" x14ac:dyDescent="0.25">
      <c r="A19" s="291"/>
      <c r="B19" s="294"/>
      <c r="C19" s="297"/>
      <c r="D19" s="297"/>
      <c r="E19" s="300"/>
      <c r="F19" s="303"/>
      <c r="G19" s="303"/>
      <c r="H19" s="304"/>
      <c r="I19" s="17" t="s">
        <v>53</v>
      </c>
      <c r="J19" s="77">
        <f>SUM(J14:J18)</f>
        <v>60</v>
      </c>
      <c r="K19" s="77">
        <f>SUM(K14:K18)</f>
        <v>0</v>
      </c>
      <c r="L19" s="77">
        <f>SUM(L14:L18)</f>
        <v>0</v>
      </c>
      <c r="M19" s="77">
        <f t="shared" ref="M19:R19" si="3">SUM(M14:M18)</f>
        <v>60</v>
      </c>
      <c r="N19" s="77">
        <f t="shared" si="3"/>
        <v>60</v>
      </c>
      <c r="O19" s="77">
        <f t="shared" si="3"/>
        <v>0</v>
      </c>
      <c r="P19" s="77">
        <f t="shared" si="3"/>
        <v>0</v>
      </c>
      <c r="Q19" s="77">
        <f t="shared" si="3"/>
        <v>60</v>
      </c>
      <c r="R19" s="77">
        <f t="shared" si="3"/>
        <v>60</v>
      </c>
      <c r="S19" s="77">
        <f t="shared" ref="S19:AV19" si="4">SUM(S14:S18)</f>
        <v>0</v>
      </c>
      <c r="T19" s="77">
        <f t="shared" si="4"/>
        <v>0</v>
      </c>
      <c r="U19" s="77">
        <f t="shared" si="4"/>
        <v>60</v>
      </c>
      <c r="V19" s="77">
        <f t="shared" si="4"/>
        <v>0</v>
      </c>
      <c r="W19" s="77">
        <f t="shared" si="4"/>
        <v>0</v>
      </c>
      <c r="X19" s="77">
        <f t="shared" si="4"/>
        <v>0</v>
      </c>
      <c r="Y19" s="77">
        <f t="shared" si="4"/>
        <v>0</v>
      </c>
      <c r="Z19" s="77">
        <f t="shared" si="4"/>
        <v>0</v>
      </c>
      <c r="AA19" s="77">
        <f t="shared" si="4"/>
        <v>0</v>
      </c>
      <c r="AB19" s="77">
        <f t="shared" si="4"/>
        <v>0</v>
      </c>
      <c r="AC19" s="77">
        <f t="shared" si="4"/>
        <v>0</v>
      </c>
      <c r="AD19" s="77">
        <f t="shared" si="4"/>
        <v>0</v>
      </c>
      <c r="AE19" s="77">
        <f t="shared" si="4"/>
        <v>0</v>
      </c>
      <c r="AF19" s="77">
        <f t="shared" si="4"/>
        <v>0</v>
      </c>
      <c r="AG19" s="77">
        <f t="shared" si="4"/>
        <v>0</v>
      </c>
      <c r="AH19" s="77">
        <f t="shared" si="4"/>
        <v>0</v>
      </c>
      <c r="AI19" s="77">
        <f t="shared" si="4"/>
        <v>0</v>
      </c>
      <c r="AJ19" s="77">
        <f t="shared" si="4"/>
        <v>0</v>
      </c>
      <c r="AK19" s="77">
        <f t="shared" si="4"/>
        <v>0</v>
      </c>
      <c r="AL19" s="77">
        <f t="shared" si="4"/>
        <v>0</v>
      </c>
      <c r="AM19" s="77">
        <f t="shared" si="4"/>
        <v>0</v>
      </c>
      <c r="AN19" s="77">
        <f t="shared" si="4"/>
        <v>0</v>
      </c>
      <c r="AO19" s="77">
        <f t="shared" si="4"/>
        <v>0</v>
      </c>
      <c r="AP19" s="77">
        <f t="shared" si="4"/>
        <v>0</v>
      </c>
      <c r="AQ19" s="77">
        <f t="shared" si="4"/>
        <v>0</v>
      </c>
      <c r="AR19" s="77">
        <f t="shared" si="4"/>
        <v>0</v>
      </c>
      <c r="AS19" s="77">
        <f t="shared" si="4"/>
        <v>0</v>
      </c>
      <c r="AT19" s="77">
        <f t="shared" si="4"/>
        <v>0</v>
      </c>
      <c r="AU19" s="77">
        <f t="shared" si="4"/>
        <v>0</v>
      </c>
      <c r="AV19" s="77">
        <f t="shared" si="4"/>
        <v>0</v>
      </c>
      <c r="AW19" s="77">
        <f t="shared" ref="AW19:BB19" si="5">SUM(AW14:AW18)</f>
        <v>0</v>
      </c>
      <c r="AX19" s="77">
        <f t="shared" si="5"/>
        <v>0</v>
      </c>
      <c r="AY19" s="77">
        <f t="shared" si="5"/>
        <v>0</v>
      </c>
      <c r="AZ19" s="77">
        <f t="shared" si="5"/>
        <v>0</v>
      </c>
      <c r="BA19" s="77">
        <f t="shared" si="5"/>
        <v>0</v>
      </c>
      <c r="BB19" s="77">
        <f t="shared" si="5"/>
        <v>0</v>
      </c>
      <c r="BC19" s="77">
        <f t="shared" ref="BC19:BI19" si="6">SUM(BC14:BC18)</f>
        <v>0</v>
      </c>
      <c r="BD19" s="77">
        <f t="shared" si="6"/>
        <v>0</v>
      </c>
      <c r="BE19" s="77">
        <f t="shared" si="6"/>
        <v>0</v>
      </c>
      <c r="BF19" s="77">
        <f t="shared" si="6"/>
        <v>60</v>
      </c>
      <c r="BG19" s="77">
        <f t="shared" si="6"/>
        <v>0</v>
      </c>
      <c r="BH19" s="77">
        <f t="shared" si="6"/>
        <v>0</v>
      </c>
      <c r="BI19" s="130">
        <f t="shared" si="6"/>
        <v>60</v>
      </c>
    </row>
    <row r="20" spans="1:61" ht="30.75" customHeight="1" x14ac:dyDescent="0.25">
      <c r="A20" s="291"/>
      <c r="B20" s="294"/>
      <c r="C20" s="297"/>
      <c r="D20" s="297"/>
      <c r="E20" s="300"/>
      <c r="F20" s="303"/>
      <c r="G20" s="303"/>
      <c r="H20" s="305" t="s">
        <v>87</v>
      </c>
      <c r="I20" s="16" t="s">
        <v>54</v>
      </c>
      <c r="J20" s="39">
        <v>22</v>
      </c>
      <c r="K20" s="39">
        <v>0</v>
      </c>
      <c r="L20" s="39">
        <v>0</v>
      </c>
      <c r="M20" s="77">
        <f>SUM(J20:L20)</f>
        <v>22</v>
      </c>
      <c r="N20" s="39">
        <v>22</v>
      </c>
      <c r="O20" s="39">
        <v>0</v>
      </c>
      <c r="P20" s="39">
        <v>0</v>
      </c>
      <c r="Q20" s="77">
        <f>SUM(N20:P20)</f>
        <v>22</v>
      </c>
      <c r="R20" s="39">
        <v>23</v>
      </c>
      <c r="S20" s="39">
        <v>0</v>
      </c>
      <c r="T20" s="39">
        <v>0</v>
      </c>
      <c r="U20" s="77">
        <f>SUM(R20:T20)</f>
        <v>23</v>
      </c>
      <c r="V20" s="54"/>
      <c r="W20" s="39">
        <v>0</v>
      </c>
      <c r="X20" s="39">
        <v>0</v>
      </c>
      <c r="Y20" s="77">
        <f>SUM(V20:X20)</f>
        <v>0</v>
      </c>
      <c r="Z20" s="54"/>
      <c r="AA20" s="39">
        <v>0</v>
      </c>
      <c r="AB20" s="39">
        <v>0</v>
      </c>
      <c r="AC20" s="77">
        <f>SUM(Z20:AB20)</f>
        <v>0</v>
      </c>
      <c r="AD20" s="54"/>
      <c r="AE20" s="39">
        <v>0</v>
      </c>
      <c r="AF20" s="39">
        <v>0</v>
      </c>
      <c r="AG20" s="77">
        <f>SUM(AD20:AF20)</f>
        <v>0</v>
      </c>
      <c r="AH20" s="54"/>
      <c r="AI20" s="39">
        <v>0</v>
      </c>
      <c r="AJ20" s="39">
        <v>0</v>
      </c>
      <c r="AK20" s="77">
        <f>SUM(AH20:AJ20)</f>
        <v>0</v>
      </c>
      <c r="AL20" s="54"/>
      <c r="AM20" s="39">
        <v>0</v>
      </c>
      <c r="AN20" s="39">
        <v>0</v>
      </c>
      <c r="AO20" s="77">
        <f>SUM(AL20:AN20)</f>
        <v>0</v>
      </c>
      <c r="AP20" s="54"/>
      <c r="AQ20" s="54">
        <v>0</v>
      </c>
      <c r="AR20" s="54">
        <v>0</v>
      </c>
      <c r="AS20" s="77">
        <f>SUM(AP20:AR20)</f>
        <v>0</v>
      </c>
      <c r="AT20" s="54"/>
      <c r="AU20" s="40">
        <v>0</v>
      </c>
      <c r="AV20" s="40">
        <v>0</v>
      </c>
      <c r="AW20" s="77">
        <f>SUM(AT20:AV20)</f>
        <v>0</v>
      </c>
      <c r="AX20" s="54"/>
      <c r="AY20" s="54">
        <v>0</v>
      </c>
      <c r="AZ20" s="54">
        <v>0</v>
      </c>
      <c r="BA20" s="77">
        <f>SUM(AX20:AZ20)</f>
        <v>0</v>
      </c>
      <c r="BB20" s="54"/>
      <c r="BC20" s="54">
        <v>0</v>
      </c>
      <c r="BD20" s="54">
        <v>0</v>
      </c>
      <c r="BE20" s="77">
        <f>SUM(BB20:BD20)</f>
        <v>0</v>
      </c>
      <c r="BF20" s="51">
        <f t="shared" si="2"/>
        <v>22.333333333333332</v>
      </c>
      <c r="BG20" s="51">
        <f t="shared" ref="BG20:BH23" si="7">AVERAGE(K20,O20,S20,W20,AA20,AE20,AI20,AM20,AQ20,AU20,AY20,BC20)</f>
        <v>0</v>
      </c>
      <c r="BH20" s="51">
        <f t="shared" si="7"/>
        <v>0</v>
      </c>
      <c r="BI20" s="133">
        <f t="shared" si="1"/>
        <v>22.333333333333332</v>
      </c>
    </row>
    <row r="21" spans="1:61" ht="30.75" customHeight="1" x14ac:dyDescent="0.25">
      <c r="A21" s="291"/>
      <c r="B21" s="294"/>
      <c r="C21" s="297"/>
      <c r="D21" s="297"/>
      <c r="E21" s="300"/>
      <c r="F21" s="303"/>
      <c r="G21" s="303"/>
      <c r="H21" s="304"/>
      <c r="I21" s="16" t="s">
        <v>55</v>
      </c>
      <c r="J21" s="39">
        <v>38</v>
      </c>
      <c r="K21" s="39">
        <v>0</v>
      </c>
      <c r="L21" s="39">
        <v>0</v>
      </c>
      <c r="M21" s="77">
        <f>SUM(J21:L21)</f>
        <v>38</v>
      </c>
      <c r="N21" s="39">
        <v>38</v>
      </c>
      <c r="O21" s="39">
        <v>0</v>
      </c>
      <c r="P21" s="39">
        <v>0</v>
      </c>
      <c r="Q21" s="77">
        <f>SUM(N21:P21)</f>
        <v>38</v>
      </c>
      <c r="R21" s="39">
        <v>37</v>
      </c>
      <c r="S21" s="39">
        <v>0</v>
      </c>
      <c r="T21" s="39">
        <v>0</v>
      </c>
      <c r="U21" s="77">
        <f>SUM(R21:T21)</f>
        <v>37</v>
      </c>
      <c r="V21" s="54"/>
      <c r="W21" s="39">
        <v>0</v>
      </c>
      <c r="X21" s="39">
        <v>0</v>
      </c>
      <c r="Y21" s="77">
        <f>SUM(V21:X21)</f>
        <v>0</v>
      </c>
      <c r="Z21" s="54"/>
      <c r="AA21" s="39">
        <v>0</v>
      </c>
      <c r="AB21" s="39">
        <v>0</v>
      </c>
      <c r="AC21" s="77">
        <f>SUM(Z21:AB21)</f>
        <v>0</v>
      </c>
      <c r="AD21" s="54"/>
      <c r="AE21" s="39">
        <v>0</v>
      </c>
      <c r="AF21" s="39">
        <v>0</v>
      </c>
      <c r="AG21" s="77">
        <f>SUM(AD21:AF21)</f>
        <v>0</v>
      </c>
      <c r="AH21" s="54"/>
      <c r="AI21" s="39">
        <v>0</v>
      </c>
      <c r="AJ21" s="39">
        <v>0</v>
      </c>
      <c r="AK21" s="77">
        <f>SUM(AH21:AJ21)</f>
        <v>0</v>
      </c>
      <c r="AL21" s="54"/>
      <c r="AM21" s="39">
        <v>0</v>
      </c>
      <c r="AN21" s="39">
        <v>0</v>
      </c>
      <c r="AO21" s="77">
        <f>SUM(AL21:AN21)</f>
        <v>0</v>
      </c>
      <c r="AP21" s="54"/>
      <c r="AQ21" s="54">
        <v>0</v>
      </c>
      <c r="AR21" s="54">
        <v>0</v>
      </c>
      <c r="AS21" s="77">
        <f>SUM(AP21:AR21)</f>
        <v>0</v>
      </c>
      <c r="AT21" s="54"/>
      <c r="AU21" s="40">
        <v>0</v>
      </c>
      <c r="AV21" s="40">
        <v>0</v>
      </c>
      <c r="AW21" s="77">
        <f>SUM(AT21:AV21)</f>
        <v>0</v>
      </c>
      <c r="AX21" s="54"/>
      <c r="AY21" s="54">
        <v>0</v>
      </c>
      <c r="AZ21" s="54">
        <v>0</v>
      </c>
      <c r="BA21" s="77">
        <f>SUM(AX21:AZ21)</f>
        <v>0</v>
      </c>
      <c r="BB21" s="54"/>
      <c r="BC21" s="54">
        <v>0</v>
      </c>
      <c r="BD21" s="54">
        <v>0</v>
      </c>
      <c r="BE21" s="77">
        <f>SUM(BB21:BD21)</f>
        <v>0</v>
      </c>
      <c r="BF21" s="51">
        <f t="shared" si="2"/>
        <v>37.666666666666664</v>
      </c>
      <c r="BG21" s="51">
        <f t="shared" si="7"/>
        <v>0</v>
      </c>
      <c r="BH21" s="51">
        <f t="shared" si="7"/>
        <v>0</v>
      </c>
      <c r="BI21" s="133">
        <f t="shared" si="1"/>
        <v>37.666666666666664</v>
      </c>
    </row>
    <row r="22" spans="1:61" ht="30.75" customHeight="1" x14ac:dyDescent="0.25">
      <c r="A22" s="291"/>
      <c r="B22" s="294"/>
      <c r="C22" s="297"/>
      <c r="D22" s="297"/>
      <c r="E22" s="300"/>
      <c r="F22" s="303"/>
      <c r="G22" s="303"/>
      <c r="H22" s="305" t="s">
        <v>60</v>
      </c>
      <c r="I22" s="16" t="s">
        <v>56</v>
      </c>
      <c r="J22" s="39">
        <v>13</v>
      </c>
      <c r="K22" s="39">
        <v>0</v>
      </c>
      <c r="L22" s="39">
        <v>0</v>
      </c>
      <c r="M22" s="77">
        <f>SUM(J22:L22)</f>
        <v>13</v>
      </c>
      <c r="N22" s="39">
        <v>13</v>
      </c>
      <c r="O22" s="39">
        <v>0</v>
      </c>
      <c r="P22" s="39">
        <v>0</v>
      </c>
      <c r="Q22" s="77">
        <f>SUM(N22:P22)</f>
        <v>13</v>
      </c>
      <c r="R22" s="39">
        <v>13</v>
      </c>
      <c r="S22" s="39">
        <v>0</v>
      </c>
      <c r="T22" s="39">
        <v>0</v>
      </c>
      <c r="U22" s="77">
        <f>SUM(R22:T22)</f>
        <v>13</v>
      </c>
      <c r="V22" s="54"/>
      <c r="W22" s="39">
        <v>0</v>
      </c>
      <c r="X22" s="39">
        <v>0</v>
      </c>
      <c r="Y22" s="77">
        <f>SUM(V22:X22)</f>
        <v>0</v>
      </c>
      <c r="Z22" s="54"/>
      <c r="AA22" s="39">
        <v>0</v>
      </c>
      <c r="AB22" s="39">
        <v>0</v>
      </c>
      <c r="AC22" s="77">
        <f>SUM(Z22:AB22)</f>
        <v>0</v>
      </c>
      <c r="AD22" s="54"/>
      <c r="AE22" s="39">
        <v>0</v>
      </c>
      <c r="AF22" s="39">
        <v>0</v>
      </c>
      <c r="AG22" s="77">
        <f>SUM(AD22:AF22)</f>
        <v>0</v>
      </c>
      <c r="AH22" s="54"/>
      <c r="AI22" s="39">
        <v>0</v>
      </c>
      <c r="AJ22" s="39">
        <v>0</v>
      </c>
      <c r="AK22" s="77">
        <f>SUM(AH22:AJ22)</f>
        <v>0</v>
      </c>
      <c r="AL22" s="54"/>
      <c r="AM22" s="39">
        <v>0</v>
      </c>
      <c r="AN22" s="39">
        <v>0</v>
      </c>
      <c r="AO22" s="77">
        <f>SUM(AL22:AN22)</f>
        <v>0</v>
      </c>
      <c r="AP22" s="54"/>
      <c r="AQ22" s="54">
        <v>0</v>
      </c>
      <c r="AR22" s="54">
        <v>0</v>
      </c>
      <c r="AS22" s="77">
        <f>SUM(AP22:AR22)</f>
        <v>0</v>
      </c>
      <c r="AT22" s="54"/>
      <c r="AU22" s="40">
        <v>0</v>
      </c>
      <c r="AV22" s="40">
        <v>0</v>
      </c>
      <c r="AW22" s="77">
        <f>SUM(AT22:AV22)</f>
        <v>0</v>
      </c>
      <c r="AX22" s="54"/>
      <c r="AY22" s="54">
        <v>0</v>
      </c>
      <c r="AZ22" s="54">
        <v>0</v>
      </c>
      <c r="BA22" s="77">
        <f>SUM(AX22:AZ22)</f>
        <v>0</v>
      </c>
      <c r="BB22" s="54"/>
      <c r="BC22" s="54">
        <v>0</v>
      </c>
      <c r="BD22" s="54">
        <v>0</v>
      </c>
      <c r="BE22" s="77">
        <f>SUM(BB22:BD22)</f>
        <v>0</v>
      </c>
      <c r="BF22" s="51">
        <f t="shared" si="2"/>
        <v>13</v>
      </c>
      <c r="BG22" s="51">
        <f t="shared" si="7"/>
        <v>0</v>
      </c>
      <c r="BH22" s="51">
        <f t="shared" si="7"/>
        <v>0</v>
      </c>
      <c r="BI22" s="133">
        <f t="shared" si="1"/>
        <v>13</v>
      </c>
    </row>
    <row r="23" spans="1:61" ht="30.75" customHeight="1" thickBot="1" x14ac:dyDescent="0.3">
      <c r="A23" s="292"/>
      <c r="B23" s="295"/>
      <c r="C23" s="298"/>
      <c r="D23" s="298"/>
      <c r="E23" s="301"/>
      <c r="F23" s="304"/>
      <c r="G23" s="304"/>
      <c r="H23" s="304"/>
      <c r="I23" s="18" t="s">
        <v>57</v>
      </c>
      <c r="J23" s="39">
        <v>34</v>
      </c>
      <c r="K23" s="39">
        <v>0</v>
      </c>
      <c r="L23" s="39">
        <v>0</v>
      </c>
      <c r="M23" s="77">
        <f>SUM(J23:L23)</f>
        <v>34</v>
      </c>
      <c r="N23" s="39">
        <v>34</v>
      </c>
      <c r="O23" s="39">
        <v>0</v>
      </c>
      <c r="P23" s="39">
        <v>0</v>
      </c>
      <c r="Q23" s="77">
        <f>SUM(N23:P23)</f>
        <v>34</v>
      </c>
      <c r="R23" s="39">
        <v>34</v>
      </c>
      <c r="S23" s="39">
        <v>0</v>
      </c>
      <c r="T23" s="39">
        <v>0</v>
      </c>
      <c r="U23" s="77">
        <f>SUM(R23:T23)</f>
        <v>34</v>
      </c>
      <c r="V23" s="54"/>
      <c r="W23" s="39">
        <v>0</v>
      </c>
      <c r="X23" s="39">
        <v>0</v>
      </c>
      <c r="Y23" s="77">
        <f>SUM(V23:X23)</f>
        <v>0</v>
      </c>
      <c r="Z23" s="54"/>
      <c r="AA23" s="39">
        <v>0</v>
      </c>
      <c r="AB23" s="39">
        <v>0</v>
      </c>
      <c r="AC23" s="77">
        <f>SUM(Z23:AB23)</f>
        <v>0</v>
      </c>
      <c r="AD23" s="54"/>
      <c r="AE23" s="39">
        <v>0</v>
      </c>
      <c r="AF23" s="39">
        <v>0</v>
      </c>
      <c r="AG23" s="77">
        <f>SUM(AD23:AF23)</f>
        <v>0</v>
      </c>
      <c r="AH23" s="54"/>
      <c r="AI23" s="39">
        <v>0</v>
      </c>
      <c r="AJ23" s="39">
        <v>0</v>
      </c>
      <c r="AK23" s="77">
        <f>SUM(AH23:AJ23)</f>
        <v>0</v>
      </c>
      <c r="AL23" s="54"/>
      <c r="AM23" s="39">
        <v>0</v>
      </c>
      <c r="AN23" s="39">
        <v>0</v>
      </c>
      <c r="AO23" s="77">
        <f>SUM(AL23:AN23)</f>
        <v>0</v>
      </c>
      <c r="AP23" s="54"/>
      <c r="AQ23" s="54">
        <v>0</v>
      </c>
      <c r="AR23" s="54">
        <v>0</v>
      </c>
      <c r="AS23" s="77">
        <f>SUM(AP23:AR23)</f>
        <v>0</v>
      </c>
      <c r="AT23" s="54"/>
      <c r="AU23" s="40">
        <v>0</v>
      </c>
      <c r="AV23" s="40">
        <v>0</v>
      </c>
      <c r="AW23" s="77">
        <f>SUM(AT23:AV23)</f>
        <v>0</v>
      </c>
      <c r="AX23" s="54"/>
      <c r="AY23" s="54">
        <v>0</v>
      </c>
      <c r="AZ23" s="54">
        <v>0</v>
      </c>
      <c r="BA23" s="77">
        <f>SUM(AX23:AZ23)</f>
        <v>0</v>
      </c>
      <c r="BB23" s="54"/>
      <c r="BC23" s="54">
        <v>0</v>
      </c>
      <c r="BD23" s="54">
        <v>0</v>
      </c>
      <c r="BE23" s="77">
        <f>SUM(BB23:BD23)</f>
        <v>0</v>
      </c>
      <c r="BF23" s="51">
        <f t="shared" si="2"/>
        <v>34</v>
      </c>
      <c r="BG23" s="51">
        <f t="shared" si="7"/>
        <v>0</v>
      </c>
      <c r="BH23" s="51">
        <f t="shared" si="7"/>
        <v>0</v>
      </c>
      <c r="BI23" s="79">
        <f t="shared" si="1"/>
        <v>34</v>
      </c>
    </row>
    <row r="107" spans="13:61" x14ac:dyDescent="0.25">
      <c r="M107" s="167">
        <f>SUM(M20:M21)</f>
        <v>60</v>
      </c>
      <c r="Q107" s="167">
        <f>SUM(Q20:Q21)</f>
        <v>60</v>
      </c>
      <c r="U107" s="167">
        <f>SUM(U20:U21)</f>
        <v>60</v>
      </c>
      <c r="Y107" s="167">
        <f>SUM(Y20:Y21)</f>
        <v>0</v>
      </c>
      <c r="AC107" s="167">
        <f>SUM(AC20:AC21)</f>
        <v>0</v>
      </c>
      <c r="AG107" s="167">
        <f>SUM(AG20:AG21)</f>
        <v>0</v>
      </c>
      <c r="AK107" s="167">
        <f>SUM(AK20:AK21)</f>
        <v>0</v>
      </c>
      <c r="AO107" s="167">
        <f>SUM(AO20:AO21)</f>
        <v>0</v>
      </c>
      <c r="AS107" s="167">
        <f>SUM(AS20:AS21)</f>
        <v>0</v>
      </c>
      <c r="AW107" s="167">
        <f>SUM(AW20:AW21)</f>
        <v>0</v>
      </c>
      <c r="BA107" s="167">
        <f>SUM(BA20:BA21)</f>
        <v>0</v>
      </c>
      <c r="BE107" s="167">
        <f>SUM(BE20:BE21)</f>
        <v>0</v>
      </c>
      <c r="BI107" s="167">
        <f>SUM(BI20:BI21)</f>
        <v>60</v>
      </c>
    </row>
  </sheetData>
  <sheetProtection formatCells="0" formatColumns="0" formatRows="0"/>
  <protectedRanges>
    <protectedRange sqref="AP14:AR18 AP20:AR23" name="Rango1"/>
    <protectedRange sqref="AT14:AT18" name="Rango1_1"/>
    <protectedRange sqref="AT20:AT23" name="Rango1_2"/>
    <protectedRange sqref="AX14:AX18" name="Rango1_1_1"/>
    <protectedRange sqref="AX20:AX23" name="Rango1_2_1"/>
    <protectedRange sqref="BB14:BB18" name="Rango1_1_1_1"/>
    <protectedRange sqref="BB20:BB23" name="Rango1_2_1_1"/>
  </protectedRanges>
  <mergeCells count="53">
    <mergeCell ref="BF11:BI11"/>
    <mergeCell ref="BF12:BI12"/>
    <mergeCell ref="A14:A23"/>
    <mergeCell ref="B14:B23"/>
    <mergeCell ref="C14:C23"/>
    <mergeCell ref="D14:D23"/>
    <mergeCell ref="E14:E23"/>
    <mergeCell ref="AT12:AW12"/>
    <mergeCell ref="AX12:BA12"/>
    <mergeCell ref="BB12:BE12"/>
    <mergeCell ref="F14:F23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</mergeCells>
  <conditionalFormatting sqref="M19">
    <cfRule type="cellIs" dxfId="240" priority="14" operator="notEqual">
      <formula>$M$107</formula>
    </cfRule>
  </conditionalFormatting>
  <conditionalFormatting sqref="Q19">
    <cfRule type="cellIs" dxfId="239" priority="12" operator="notEqual">
      <formula>$Q$107</formula>
    </cfRule>
  </conditionalFormatting>
  <conditionalFormatting sqref="U19">
    <cfRule type="cellIs" dxfId="238" priority="11" operator="notEqual">
      <formula>$U$107</formula>
    </cfRule>
  </conditionalFormatting>
  <conditionalFormatting sqref="Y19">
    <cfRule type="cellIs" dxfId="237" priority="10" operator="notEqual">
      <formula>$Y$107</formula>
    </cfRule>
  </conditionalFormatting>
  <conditionalFormatting sqref="AC19">
    <cfRule type="cellIs" dxfId="236" priority="9" operator="notEqual">
      <formula>$AC$107</formula>
    </cfRule>
  </conditionalFormatting>
  <conditionalFormatting sqref="AK19">
    <cfRule type="cellIs" dxfId="235" priority="8" operator="notEqual">
      <formula>$AK$107</formula>
    </cfRule>
  </conditionalFormatting>
  <conditionalFormatting sqref="AO19">
    <cfRule type="cellIs" dxfId="234" priority="7" operator="notEqual">
      <formula>$AO$107</formula>
    </cfRule>
  </conditionalFormatting>
  <conditionalFormatting sqref="AS19">
    <cfRule type="cellIs" dxfId="233" priority="6" operator="notEqual">
      <formula>$AS$107</formula>
    </cfRule>
  </conditionalFormatting>
  <conditionalFormatting sqref="AW19">
    <cfRule type="cellIs" dxfId="232" priority="5" operator="notEqual">
      <formula>$AW$107</formula>
    </cfRule>
  </conditionalFormatting>
  <conditionalFormatting sqref="BA19">
    <cfRule type="cellIs" dxfId="231" priority="4" operator="notEqual">
      <formula>$BA$107</formula>
    </cfRule>
  </conditionalFormatting>
  <conditionalFormatting sqref="BE19">
    <cfRule type="cellIs" dxfId="230" priority="3" operator="notEqual">
      <formula>$BE$107</formula>
    </cfRule>
  </conditionalFormatting>
  <conditionalFormatting sqref="BI19">
    <cfRule type="cellIs" dxfId="229" priority="2" operator="notEqual">
      <formula>$BI$107</formula>
    </cfRule>
  </conditionalFormatting>
  <conditionalFormatting sqref="AG19">
    <cfRule type="cellIs" dxfId="228" priority="1" operator="notEqual">
      <formula>$AG$107</formula>
    </cfRule>
  </conditionalFormatting>
  <pageMargins left="0.7" right="0.7" top="0.75" bottom="0.75" header="0.3" footer="0.3"/>
  <pageSetup paperSize="5" scale="16" fitToHeight="0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ED4A9"/>
  </sheetPr>
  <dimension ref="A1:M269"/>
  <sheetViews>
    <sheetView workbookViewId="0">
      <selection activeCell="G13" sqref="G13"/>
    </sheetView>
  </sheetViews>
  <sheetFormatPr baseColWidth="10" defaultRowHeight="15" x14ac:dyDescent="0.25"/>
  <sheetData>
    <row r="1" spans="1:13" x14ac:dyDescent="0.25">
      <c r="A1" s="306" t="s">
        <v>132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x14ac:dyDescent="0.2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41" spans="11:11" x14ac:dyDescent="0.25">
      <c r="K41" s="167">
        <f>('TRABAJO SOCIAL'!BI19-'TRABAJO SOCIAL'!BI22)</f>
        <v>98</v>
      </c>
    </row>
    <row r="42" spans="11:11" x14ac:dyDescent="0.25">
      <c r="K42" s="1">
        <f>SUM('TRABAJO SOCIAL'!BF22:BH22)</f>
        <v>0</v>
      </c>
    </row>
    <row r="57" spans="3:3" x14ac:dyDescent="0.25">
      <c r="C57" s="167">
        <f>('TRABAJO SOCIAL'!BI19-'TRABAJO SOCIAL'!BI23)</f>
        <v>98</v>
      </c>
    </row>
    <row r="58" spans="3:3" x14ac:dyDescent="0.25">
      <c r="C58" s="1">
        <f>SUM('TRABAJO SOCIAL'!BF23:BH23)</f>
        <v>0</v>
      </c>
    </row>
    <row r="90" spans="1:13" x14ac:dyDescent="0.25">
      <c r="A90" s="306" t="s">
        <v>131</v>
      </c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x14ac:dyDescent="0.25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</row>
    <row r="130" spans="10:10" x14ac:dyDescent="0.25">
      <c r="J130" s="167">
        <f>('TRABAJO SOCIAL'!BI29-'TRABAJO SOCIAL'!BI32)</f>
        <v>22</v>
      </c>
    </row>
    <row r="131" spans="10:10" x14ac:dyDescent="0.25">
      <c r="J131" s="1">
        <f>SUM('TRABAJO SOCIAL'!BF32:BH32)</f>
        <v>9</v>
      </c>
    </row>
    <row r="146" spans="3:3" x14ac:dyDescent="0.25">
      <c r="C146" s="167">
        <f>('TRABAJO SOCIAL'!BI29-'TRABAJO SOCIAL'!BI33)</f>
        <v>24</v>
      </c>
    </row>
    <row r="147" spans="3:3" x14ac:dyDescent="0.25">
      <c r="C147" s="1">
        <f>SUM('TRABAJO SOCIAL'!BF33:BH33)</f>
        <v>7</v>
      </c>
    </row>
    <row r="179" spans="1:13" x14ac:dyDescent="0.25">
      <c r="A179" s="306" t="s">
        <v>130</v>
      </c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</row>
    <row r="180" spans="1:13" x14ac:dyDescent="0.25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</row>
    <row r="235" spans="3:11" x14ac:dyDescent="0.25">
      <c r="C235" s="167">
        <f>('TRABAJO SOCIAL'!BI39-'TRABAJO SOCIAL'!BI42)</f>
        <v>264</v>
      </c>
    </row>
    <row r="236" spans="3:11" x14ac:dyDescent="0.25">
      <c r="C236" s="167">
        <f>SUM('TRABAJO SOCIAL'!BF42:BH42)</f>
        <v>302</v>
      </c>
      <c r="K236" s="167">
        <f>('TRABAJO SOCIAL'!BI39-'TRABAJO SOCIAL'!BI43)</f>
        <v>390</v>
      </c>
    </row>
    <row r="237" spans="3:11" x14ac:dyDescent="0.25">
      <c r="K237" s="167">
        <f>SUM('TRABAJO SOCIAL'!BF43:BH43)</f>
        <v>176</v>
      </c>
    </row>
    <row r="268" spans="1:13" x14ac:dyDescent="0.25">
      <c r="A268" s="306" t="s">
        <v>129</v>
      </c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</row>
    <row r="269" spans="1:13" x14ac:dyDescent="0.25">
      <c r="A269" s="306"/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</row>
  </sheetData>
  <sheetProtection algorithmName="SHA-512" hashValue="0vOlpA3DaL7+PRYeQB918NxImSRkwOEbWkJJ2AxE6TSdl8w9awlAZpAK9K3RAviIJkkemOQQfakdApPLTpxxwg==" saltValue="J4jps6RTakB8ig4NFybB1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BJ138"/>
  <sheetViews>
    <sheetView topLeftCell="F1" zoomScale="60" zoomScaleNormal="60" workbookViewId="0">
      <selection activeCell="S49" sqref="S49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8" width="21.5703125" style="1" customWidth="1"/>
    <col min="9" max="9" width="26.140625" style="1" customWidth="1"/>
    <col min="10" max="10" width="14.42578125" style="1" customWidth="1"/>
    <col min="11" max="11" width="14.85546875" style="1" customWidth="1"/>
    <col min="12" max="12" width="16.140625" style="1" customWidth="1"/>
    <col min="13" max="13" width="14.7109375" style="1" customWidth="1"/>
    <col min="14" max="14" width="16" style="1" customWidth="1"/>
    <col min="15" max="15" width="15.42578125" style="1" customWidth="1"/>
    <col min="16" max="16" width="14.5703125" style="1" customWidth="1"/>
    <col min="17" max="17" width="15.42578125" style="1" customWidth="1"/>
    <col min="18" max="19" width="13.7109375" style="1" customWidth="1"/>
    <col min="20" max="21" width="13.42578125" style="1" customWidth="1"/>
    <col min="22" max="55" width="13.42578125" style="1" hidden="1" customWidth="1"/>
    <col min="56" max="57" width="13.4257812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</row>
    <row r="2" spans="1:61" ht="26.25" x14ac:dyDescent="0.2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"/>
    </row>
    <row r="3" spans="1:61" ht="26.25" x14ac:dyDescent="0.25">
      <c r="A3" s="269" t="s">
        <v>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0" t="s">
        <v>3</v>
      </c>
      <c r="B6" s="271"/>
      <c r="C6" s="272"/>
      <c r="D6" s="273"/>
      <c r="E6" s="3"/>
    </row>
    <row r="7" spans="1:61" x14ac:dyDescent="0.25">
      <c r="A7" s="4" t="s">
        <v>4</v>
      </c>
      <c r="B7" s="274" t="s">
        <v>5</v>
      </c>
      <c r="C7" s="275"/>
      <c r="D7" s="5" t="s">
        <v>6</v>
      </c>
      <c r="E7" s="3"/>
    </row>
    <row r="8" spans="1:61" ht="15.75" thickBot="1" x14ac:dyDescent="0.3">
      <c r="A8" s="8" t="s">
        <v>7</v>
      </c>
      <c r="B8" s="267" t="s">
        <v>89</v>
      </c>
      <c r="C8" s="268"/>
      <c r="D8" s="9" t="s">
        <v>145</v>
      </c>
    </row>
    <row r="9" spans="1:61" ht="15.75" thickBot="1" x14ac:dyDescent="0.3"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</row>
    <row r="10" spans="1:61" ht="30.75" customHeight="1" thickBot="1" x14ac:dyDescent="0.3">
      <c r="A10" s="280" t="s">
        <v>8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</row>
    <row r="11" spans="1:61" ht="27" thickBot="1" x14ac:dyDescent="0.3">
      <c r="A11" s="282" t="s">
        <v>9</v>
      </c>
      <c r="B11" s="282" t="s">
        <v>10</v>
      </c>
      <c r="C11" s="282" t="s">
        <v>11</v>
      </c>
      <c r="D11" s="282" t="s">
        <v>12</v>
      </c>
      <c r="E11" s="282" t="s">
        <v>13</v>
      </c>
      <c r="F11" s="282" t="s">
        <v>14</v>
      </c>
      <c r="G11" s="282" t="s">
        <v>27</v>
      </c>
      <c r="H11" s="282" t="s">
        <v>39</v>
      </c>
      <c r="I11" s="282" t="s">
        <v>40</v>
      </c>
      <c r="J11" s="276" t="s">
        <v>19</v>
      </c>
      <c r="K11" s="277"/>
      <c r="L11" s="277"/>
      <c r="M11" s="278"/>
      <c r="N11" s="276" t="s">
        <v>20</v>
      </c>
      <c r="O11" s="277"/>
      <c r="P11" s="277"/>
      <c r="Q11" s="278"/>
      <c r="R11" s="276" t="s">
        <v>21</v>
      </c>
      <c r="S11" s="277"/>
      <c r="T11" s="277"/>
      <c r="U11" s="278"/>
      <c r="V11" s="276" t="s">
        <v>22</v>
      </c>
      <c r="W11" s="277"/>
      <c r="X11" s="277"/>
      <c r="Y11" s="278"/>
      <c r="Z11" s="276" t="s">
        <v>23</v>
      </c>
      <c r="AA11" s="277"/>
      <c r="AB11" s="277"/>
      <c r="AC11" s="278"/>
      <c r="AD11" s="276" t="s">
        <v>24</v>
      </c>
      <c r="AE11" s="277"/>
      <c r="AF11" s="277"/>
      <c r="AG11" s="278"/>
      <c r="AH11" s="276" t="s">
        <v>25</v>
      </c>
      <c r="AI11" s="277"/>
      <c r="AJ11" s="277"/>
      <c r="AK11" s="278"/>
      <c r="AL11" s="276" t="s">
        <v>26</v>
      </c>
      <c r="AM11" s="277"/>
      <c r="AN11" s="277"/>
      <c r="AO11" s="278"/>
      <c r="AP11" s="276" t="s">
        <v>15</v>
      </c>
      <c r="AQ11" s="277"/>
      <c r="AR11" s="277"/>
      <c r="AS11" s="278"/>
      <c r="AT11" s="276" t="s">
        <v>16</v>
      </c>
      <c r="AU11" s="277"/>
      <c r="AV11" s="277"/>
      <c r="AW11" s="278"/>
      <c r="AX11" s="276" t="s">
        <v>17</v>
      </c>
      <c r="AY11" s="277"/>
      <c r="AZ11" s="277"/>
      <c r="BA11" s="278"/>
      <c r="BB11" s="276" t="s">
        <v>18</v>
      </c>
      <c r="BC11" s="277"/>
      <c r="BD11" s="277"/>
      <c r="BE11" s="278"/>
      <c r="BF11" s="276" t="s">
        <v>92</v>
      </c>
      <c r="BG11" s="277"/>
      <c r="BH11" s="277"/>
      <c r="BI11" s="278"/>
    </row>
    <row r="12" spans="1:61" ht="25.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8" t="s">
        <v>44</v>
      </c>
      <c r="K12" s="288"/>
      <c r="L12" s="288"/>
      <c r="M12" s="289"/>
      <c r="N12" s="285" t="s">
        <v>44</v>
      </c>
      <c r="O12" s="286"/>
      <c r="P12" s="286"/>
      <c r="Q12" s="287"/>
      <c r="R12" s="285" t="s">
        <v>44</v>
      </c>
      <c r="S12" s="286"/>
      <c r="T12" s="286"/>
      <c r="U12" s="287"/>
      <c r="V12" s="285" t="s">
        <v>44</v>
      </c>
      <c r="W12" s="286"/>
      <c r="X12" s="286"/>
      <c r="Y12" s="287"/>
      <c r="Z12" s="285" t="s">
        <v>44</v>
      </c>
      <c r="AA12" s="286"/>
      <c r="AB12" s="286"/>
      <c r="AC12" s="287"/>
      <c r="AD12" s="285" t="s">
        <v>44</v>
      </c>
      <c r="AE12" s="286"/>
      <c r="AF12" s="286"/>
      <c r="AG12" s="287"/>
      <c r="AH12" s="285" t="s">
        <v>44</v>
      </c>
      <c r="AI12" s="286"/>
      <c r="AJ12" s="286"/>
      <c r="AK12" s="287"/>
      <c r="AL12" s="285" t="s">
        <v>44</v>
      </c>
      <c r="AM12" s="286"/>
      <c r="AN12" s="286"/>
      <c r="AO12" s="287"/>
      <c r="AP12" s="285" t="s">
        <v>44</v>
      </c>
      <c r="AQ12" s="286"/>
      <c r="AR12" s="286"/>
      <c r="AS12" s="287"/>
      <c r="AT12" s="285" t="s">
        <v>44</v>
      </c>
      <c r="AU12" s="286"/>
      <c r="AV12" s="286"/>
      <c r="AW12" s="287"/>
      <c r="AX12" s="285" t="s">
        <v>44</v>
      </c>
      <c r="AY12" s="286"/>
      <c r="AZ12" s="286"/>
      <c r="BA12" s="287"/>
      <c r="BB12" s="285" t="s">
        <v>44</v>
      </c>
      <c r="BC12" s="286"/>
      <c r="BD12" s="286"/>
      <c r="BE12" s="287"/>
      <c r="BF12" s="285" t="s">
        <v>44</v>
      </c>
      <c r="BG12" s="286"/>
      <c r="BH12" s="286"/>
      <c r="BI12" s="287"/>
    </row>
    <row r="13" spans="1:61" ht="15.75" thickBot="1" x14ac:dyDescent="0.3">
      <c r="A13" s="283"/>
      <c r="B13" s="283"/>
      <c r="C13" s="283"/>
      <c r="D13" s="283"/>
      <c r="E13" s="283"/>
      <c r="F13" s="283"/>
      <c r="G13" s="283"/>
      <c r="H13" s="283"/>
      <c r="I13" s="283"/>
      <c r="J13" s="14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" t="s">
        <v>43</v>
      </c>
      <c r="AT13" s="13" t="s">
        <v>41</v>
      </c>
      <c r="AU13" s="13" t="s">
        <v>42</v>
      </c>
      <c r="AV13" s="13" t="s">
        <v>146</v>
      </c>
      <c r="AW13" s="13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66" t="s">
        <v>43</v>
      </c>
    </row>
    <row r="14" spans="1:61" ht="29.25" customHeight="1" thickBot="1" x14ac:dyDescent="0.3">
      <c r="A14" s="424" t="s">
        <v>121</v>
      </c>
      <c r="B14" s="314">
        <v>16274</v>
      </c>
      <c r="C14" s="393" t="s">
        <v>37</v>
      </c>
      <c r="D14" s="393" t="s">
        <v>122</v>
      </c>
      <c r="E14" s="422" t="s">
        <v>79</v>
      </c>
      <c r="F14" s="341" t="s">
        <v>71</v>
      </c>
      <c r="G14" s="302" t="s">
        <v>81</v>
      </c>
      <c r="H14" s="302" t="s">
        <v>58</v>
      </c>
      <c r="I14" s="15" t="s">
        <v>48</v>
      </c>
      <c r="J14" s="432" t="s">
        <v>126</v>
      </c>
      <c r="K14" s="433"/>
      <c r="L14" s="434"/>
      <c r="M14" s="146">
        <f>SUM(J14:L14)</f>
        <v>0</v>
      </c>
      <c r="N14" s="42">
        <v>0</v>
      </c>
      <c r="O14" s="42">
        <v>0</v>
      </c>
      <c r="P14" s="42">
        <v>0</v>
      </c>
      <c r="Q14" s="146">
        <f>SUM(N14:P14)</f>
        <v>0</v>
      </c>
      <c r="R14" s="447" t="s">
        <v>126</v>
      </c>
      <c r="S14" s="448"/>
      <c r="T14" s="449"/>
      <c r="U14" s="146">
        <f>SUM(R14:T14)</f>
        <v>0</v>
      </c>
      <c r="V14" s="147"/>
      <c r="W14" s="147"/>
      <c r="X14" s="147"/>
      <c r="Y14" s="146">
        <f>SUM(V14:X14)</f>
        <v>0</v>
      </c>
      <c r="Z14" s="456" t="s">
        <v>126</v>
      </c>
      <c r="AA14" s="457"/>
      <c r="AB14" s="458"/>
      <c r="AC14" s="146">
        <f>SUM(Z14:AB14)</f>
        <v>0</v>
      </c>
      <c r="AD14" s="112"/>
      <c r="AE14" s="112"/>
      <c r="AF14" s="112"/>
      <c r="AG14" s="146">
        <f>SUM(AD14:AF14)</f>
        <v>0</v>
      </c>
      <c r="AH14" s="468" t="s">
        <v>126</v>
      </c>
      <c r="AI14" s="469"/>
      <c r="AJ14" s="470"/>
      <c r="AK14" s="146">
        <f>SUM(AH14:AJ14)</f>
        <v>0</v>
      </c>
      <c r="AL14" s="112"/>
      <c r="AM14" s="112"/>
      <c r="AN14" s="112"/>
      <c r="AO14" s="146">
        <f>SUM(AL14:AN14)</f>
        <v>0</v>
      </c>
      <c r="AP14" s="468" t="s">
        <v>126</v>
      </c>
      <c r="AQ14" s="469"/>
      <c r="AR14" s="470"/>
      <c r="AS14" s="146">
        <f>SUM(AP14:AR14)</f>
        <v>0</v>
      </c>
      <c r="AT14" s="147"/>
      <c r="AU14" s="147"/>
      <c r="AV14" s="147"/>
      <c r="AW14" s="146">
        <f>SUM(AT14:AV14)</f>
        <v>0</v>
      </c>
      <c r="AX14" s="468" t="s">
        <v>126</v>
      </c>
      <c r="AY14" s="469"/>
      <c r="AZ14" s="470"/>
      <c r="BA14" s="146">
        <f>SUM(AX14:AZ14)</f>
        <v>0</v>
      </c>
      <c r="BB14" s="147"/>
      <c r="BC14" s="147"/>
      <c r="BD14" s="145"/>
      <c r="BE14" s="146">
        <f>SUM(BB14:BD14)</f>
        <v>0</v>
      </c>
      <c r="BF14" s="31">
        <f>AVERAGE(J14,N14,R14,V14,Z14,AD14,AH14,AL14,AP14,AT14,AX14,BB14)</f>
        <v>0</v>
      </c>
      <c r="BG14" s="31">
        <f>AVERAGE(K14,O14,S14,W14,AA14,AE14,AI14,AM14,AQ14,AU14,AY14,BC14)</f>
        <v>0</v>
      </c>
      <c r="BH14" s="31">
        <f>AVERAGE(L14,P14,T14,X14,AB14,AF14,AJ14,AN14,AR14,AV14,AZ14,BD14)</f>
        <v>0</v>
      </c>
      <c r="BI14" s="133">
        <f t="shared" ref="BI14:BI23" si="0">SUM(BF14:BH14)</f>
        <v>0</v>
      </c>
    </row>
    <row r="15" spans="1:61" ht="29.25" customHeight="1" thickBot="1" x14ac:dyDescent="0.3">
      <c r="A15" s="399"/>
      <c r="B15" s="314"/>
      <c r="C15" s="393"/>
      <c r="D15" s="393"/>
      <c r="E15" s="422"/>
      <c r="F15" s="342"/>
      <c r="G15" s="303"/>
      <c r="H15" s="303"/>
      <c r="I15" s="16" t="s">
        <v>49</v>
      </c>
      <c r="J15" s="435"/>
      <c r="K15" s="436"/>
      <c r="L15" s="437"/>
      <c r="M15" s="148">
        <f>SUM(J15:L15)</f>
        <v>0</v>
      </c>
      <c r="N15" s="45">
        <v>0</v>
      </c>
      <c r="O15" s="45">
        <v>0</v>
      </c>
      <c r="P15" s="45">
        <v>0</v>
      </c>
      <c r="Q15" s="148">
        <f>SUM(N15:P15)</f>
        <v>0</v>
      </c>
      <c r="R15" s="450"/>
      <c r="S15" s="451"/>
      <c r="T15" s="452"/>
      <c r="U15" s="148">
        <f>SUM(R15:T15)</f>
        <v>0</v>
      </c>
      <c r="V15" s="150"/>
      <c r="W15" s="150"/>
      <c r="X15" s="150"/>
      <c r="Y15" s="148">
        <f>SUM(V15:X15)</f>
        <v>0</v>
      </c>
      <c r="Z15" s="459"/>
      <c r="AA15" s="460"/>
      <c r="AB15" s="461"/>
      <c r="AC15" s="148">
        <f>SUM(Z15:AB15)</f>
        <v>0</v>
      </c>
      <c r="AD15" s="150"/>
      <c r="AE15" s="150"/>
      <c r="AF15" s="150"/>
      <c r="AG15" s="148">
        <f>SUM(AD15:AF15)</f>
        <v>0</v>
      </c>
      <c r="AH15" s="459"/>
      <c r="AI15" s="460"/>
      <c r="AJ15" s="461"/>
      <c r="AK15" s="148">
        <f>SUM(AH15:AJ15)</f>
        <v>0</v>
      </c>
      <c r="AL15" s="112"/>
      <c r="AM15" s="112"/>
      <c r="AN15" s="112"/>
      <c r="AO15" s="148">
        <f>SUM(AL15:AN15)</f>
        <v>0</v>
      </c>
      <c r="AP15" s="459"/>
      <c r="AQ15" s="460"/>
      <c r="AR15" s="461"/>
      <c r="AS15" s="148">
        <f>SUM(AP15:AR15)</f>
        <v>0</v>
      </c>
      <c r="AT15" s="147"/>
      <c r="AU15" s="147"/>
      <c r="AV15" s="147"/>
      <c r="AW15" s="148">
        <f>SUM(AT15:AV15)</f>
        <v>0</v>
      </c>
      <c r="AX15" s="459"/>
      <c r="AY15" s="460"/>
      <c r="AZ15" s="461"/>
      <c r="BA15" s="148">
        <f>SUM(AX15:AZ15)</f>
        <v>0</v>
      </c>
      <c r="BB15" s="150"/>
      <c r="BC15" s="150"/>
      <c r="BD15" s="149"/>
      <c r="BE15" s="148">
        <f>SUM(BB15:BD15)</f>
        <v>0</v>
      </c>
      <c r="BF15" s="51">
        <v>0</v>
      </c>
      <c r="BG15" s="51">
        <f t="shared" ref="BG15:BH18" si="1">AVERAGE(K15,O15,S15,W15,AA15,AE15,AI15,AM15,AQ15,AU15,AY15,BC15)</f>
        <v>0</v>
      </c>
      <c r="BH15" s="51">
        <f t="shared" si="1"/>
        <v>0</v>
      </c>
      <c r="BI15" s="133">
        <f t="shared" si="0"/>
        <v>0</v>
      </c>
    </row>
    <row r="16" spans="1:61" ht="29.25" customHeight="1" thickBot="1" x14ac:dyDescent="0.3">
      <c r="A16" s="399"/>
      <c r="B16" s="314"/>
      <c r="C16" s="393"/>
      <c r="D16" s="393"/>
      <c r="E16" s="422"/>
      <c r="F16" s="342"/>
      <c r="G16" s="303"/>
      <c r="H16" s="303"/>
      <c r="I16" s="16" t="s">
        <v>50</v>
      </c>
      <c r="J16" s="435"/>
      <c r="K16" s="436"/>
      <c r="L16" s="437"/>
      <c r="M16" s="148">
        <f>SUM(J16:L16)</f>
        <v>0</v>
      </c>
      <c r="N16" s="45">
        <v>0</v>
      </c>
      <c r="O16" s="45">
        <v>1</v>
      </c>
      <c r="P16" s="45">
        <v>0</v>
      </c>
      <c r="Q16" s="148">
        <f>SUM(N16:P16)</f>
        <v>1</v>
      </c>
      <c r="R16" s="450"/>
      <c r="S16" s="451"/>
      <c r="T16" s="452"/>
      <c r="U16" s="148">
        <f>SUM(R16:T16)</f>
        <v>0</v>
      </c>
      <c r="V16" s="151"/>
      <c r="W16" s="112"/>
      <c r="X16" s="150"/>
      <c r="Y16" s="148">
        <f>SUM(V16:X16)</f>
        <v>0</v>
      </c>
      <c r="Z16" s="459"/>
      <c r="AA16" s="460"/>
      <c r="AB16" s="461"/>
      <c r="AC16" s="148">
        <f>SUM(Z16:AB16)</f>
        <v>0</v>
      </c>
      <c r="AD16" s="150"/>
      <c r="AE16" s="150"/>
      <c r="AF16" s="150"/>
      <c r="AG16" s="148">
        <f>SUM(AD16:AF16)</f>
        <v>0</v>
      </c>
      <c r="AH16" s="459"/>
      <c r="AI16" s="460"/>
      <c r="AJ16" s="461"/>
      <c r="AK16" s="148">
        <f>SUM(AH16:AJ16)</f>
        <v>0</v>
      </c>
      <c r="AL16" s="150"/>
      <c r="AM16" s="150"/>
      <c r="AN16" s="150"/>
      <c r="AO16" s="148">
        <f>SUM(AL16:AN16)</f>
        <v>0</v>
      </c>
      <c r="AP16" s="459"/>
      <c r="AQ16" s="460"/>
      <c r="AR16" s="461"/>
      <c r="AS16" s="148">
        <f>SUM(AP16:AR16)</f>
        <v>0</v>
      </c>
      <c r="AT16" s="150"/>
      <c r="AU16" s="150"/>
      <c r="AV16" s="147"/>
      <c r="AW16" s="148">
        <f>SUM(AT16:AV16)</f>
        <v>0</v>
      </c>
      <c r="AX16" s="459"/>
      <c r="AY16" s="460"/>
      <c r="AZ16" s="461"/>
      <c r="BA16" s="148">
        <f>SUM(AX16:AZ16)</f>
        <v>0</v>
      </c>
      <c r="BB16" s="150"/>
      <c r="BC16" s="150"/>
      <c r="BD16" s="149"/>
      <c r="BE16" s="148">
        <f>SUM(BB16:BD16)</f>
        <v>0</v>
      </c>
      <c r="BF16" s="51">
        <f>AVERAGE(J16,N16,R16,V16,Z16,AD16,AH16,AL16,AP16,AT16,AX16,BB16)</f>
        <v>0</v>
      </c>
      <c r="BG16" s="51">
        <f t="shared" si="1"/>
        <v>1</v>
      </c>
      <c r="BH16" s="51">
        <f t="shared" si="1"/>
        <v>0</v>
      </c>
      <c r="BI16" s="133">
        <f t="shared" si="0"/>
        <v>1</v>
      </c>
    </row>
    <row r="17" spans="1:61" ht="29.25" customHeight="1" thickBot="1" x14ac:dyDescent="0.3">
      <c r="A17" s="399"/>
      <c r="B17" s="314"/>
      <c r="C17" s="393"/>
      <c r="D17" s="393"/>
      <c r="E17" s="422"/>
      <c r="F17" s="342"/>
      <c r="G17" s="303"/>
      <c r="H17" s="303"/>
      <c r="I17" s="16" t="s">
        <v>51</v>
      </c>
      <c r="J17" s="435"/>
      <c r="K17" s="436"/>
      <c r="L17" s="437"/>
      <c r="M17" s="148">
        <f>SUM(J17:L17)</f>
        <v>0</v>
      </c>
      <c r="N17" s="45">
        <v>47</v>
      </c>
      <c r="O17" s="45">
        <v>38</v>
      </c>
      <c r="P17" s="45">
        <v>0</v>
      </c>
      <c r="Q17" s="148">
        <f>SUM(N17:P17)</f>
        <v>85</v>
      </c>
      <c r="R17" s="450"/>
      <c r="S17" s="451"/>
      <c r="T17" s="452"/>
      <c r="U17" s="148">
        <f>SUM(R17:T17)</f>
        <v>0</v>
      </c>
      <c r="V17" s="151"/>
      <c r="W17" s="112"/>
      <c r="X17" s="150"/>
      <c r="Y17" s="148">
        <f>SUM(V17:X17)</f>
        <v>0</v>
      </c>
      <c r="Z17" s="459"/>
      <c r="AA17" s="460"/>
      <c r="AB17" s="461"/>
      <c r="AC17" s="148">
        <f>SUM(Z17:AB17)</f>
        <v>0</v>
      </c>
      <c r="AD17" s="150"/>
      <c r="AE17" s="150"/>
      <c r="AF17" s="150"/>
      <c r="AG17" s="148">
        <f>SUM(AD17:AF17)</f>
        <v>0</v>
      </c>
      <c r="AH17" s="459"/>
      <c r="AI17" s="460"/>
      <c r="AJ17" s="461"/>
      <c r="AK17" s="148">
        <f>SUM(AH17:AJ17)</f>
        <v>0</v>
      </c>
      <c r="AL17" s="150"/>
      <c r="AM17" s="150"/>
      <c r="AN17" s="150"/>
      <c r="AO17" s="148">
        <f>SUM(AL17:AN17)</f>
        <v>0</v>
      </c>
      <c r="AP17" s="459"/>
      <c r="AQ17" s="460"/>
      <c r="AR17" s="461"/>
      <c r="AS17" s="148">
        <f>SUM(AP17:AR17)</f>
        <v>0</v>
      </c>
      <c r="AT17" s="150"/>
      <c r="AU17" s="150"/>
      <c r="AV17" s="147"/>
      <c r="AW17" s="148">
        <f>SUM(AT17:AV17)</f>
        <v>0</v>
      </c>
      <c r="AX17" s="459"/>
      <c r="AY17" s="460"/>
      <c r="AZ17" s="461"/>
      <c r="BA17" s="148">
        <f>SUM(AX17:AZ17)</f>
        <v>0</v>
      </c>
      <c r="BB17" s="150"/>
      <c r="BC17" s="150"/>
      <c r="BD17" s="149"/>
      <c r="BE17" s="148">
        <f>SUM(BB17:BD17)</f>
        <v>0</v>
      </c>
      <c r="BF17" s="51">
        <f>AVERAGE(J17,N17,R17,V17,Z17,AD17,AH17,AL17,AP17,AT17,AX17,BB17)</f>
        <v>47</v>
      </c>
      <c r="BG17" s="51">
        <f t="shared" si="1"/>
        <v>38</v>
      </c>
      <c r="BH17" s="51">
        <f t="shared" si="1"/>
        <v>0</v>
      </c>
      <c r="BI17" s="133">
        <f t="shared" si="0"/>
        <v>85</v>
      </c>
    </row>
    <row r="18" spans="1:61" ht="29.25" customHeight="1" x14ac:dyDescent="0.25">
      <c r="A18" s="399"/>
      <c r="B18" s="314"/>
      <c r="C18" s="393"/>
      <c r="D18" s="393"/>
      <c r="E18" s="422"/>
      <c r="F18" s="342"/>
      <c r="G18" s="303"/>
      <c r="H18" s="303"/>
      <c r="I18" s="16" t="s">
        <v>52</v>
      </c>
      <c r="J18" s="438"/>
      <c r="K18" s="439"/>
      <c r="L18" s="440"/>
      <c r="M18" s="148">
        <f>SUM(J18:L18)</f>
        <v>0</v>
      </c>
      <c r="N18" s="45">
        <v>1267</v>
      </c>
      <c r="O18" s="45">
        <v>517</v>
      </c>
      <c r="P18" s="45">
        <v>0</v>
      </c>
      <c r="Q18" s="148">
        <f>SUM(N18:P18)</f>
        <v>1784</v>
      </c>
      <c r="R18" s="453"/>
      <c r="S18" s="454"/>
      <c r="T18" s="455"/>
      <c r="U18" s="148">
        <f>SUM(R18:T18)</f>
        <v>0</v>
      </c>
      <c r="V18" s="151"/>
      <c r="W18" s="112"/>
      <c r="X18" s="150"/>
      <c r="Y18" s="148">
        <f>SUM(V18:X18)</f>
        <v>0</v>
      </c>
      <c r="Z18" s="465"/>
      <c r="AA18" s="466"/>
      <c r="AB18" s="467"/>
      <c r="AC18" s="148">
        <f>SUM(Z18:AB18)</f>
        <v>0</v>
      </c>
      <c r="AD18" s="150"/>
      <c r="AE18" s="150"/>
      <c r="AF18" s="150"/>
      <c r="AG18" s="148">
        <f>SUM(AD18:AF18)</f>
        <v>0</v>
      </c>
      <c r="AH18" s="465"/>
      <c r="AI18" s="466"/>
      <c r="AJ18" s="467"/>
      <c r="AK18" s="148">
        <f>SUM(AH18:AJ18)</f>
        <v>0</v>
      </c>
      <c r="AL18" s="150"/>
      <c r="AM18" s="150"/>
      <c r="AN18" s="150"/>
      <c r="AO18" s="148">
        <f>SUM(AL18:AN18)</f>
        <v>0</v>
      </c>
      <c r="AP18" s="465"/>
      <c r="AQ18" s="466"/>
      <c r="AR18" s="467"/>
      <c r="AS18" s="148">
        <f>SUM(AP18:AR18)</f>
        <v>0</v>
      </c>
      <c r="AT18" s="150"/>
      <c r="AU18" s="150"/>
      <c r="AV18" s="147"/>
      <c r="AW18" s="148">
        <f>SUM(AT18:AV18)</f>
        <v>0</v>
      </c>
      <c r="AX18" s="465"/>
      <c r="AY18" s="466"/>
      <c r="AZ18" s="467"/>
      <c r="BA18" s="148">
        <f>SUM(AX18:AZ18)</f>
        <v>0</v>
      </c>
      <c r="BB18" s="150"/>
      <c r="BC18" s="150"/>
      <c r="BD18" s="149"/>
      <c r="BE18" s="148">
        <f>SUM(BB18:BD18)</f>
        <v>0</v>
      </c>
      <c r="BF18" s="51">
        <f>AVERAGE(J18,N18,R18,V18,Z18,AD18,AH18,AL18,AP18,AT18,AX18,BB18)</f>
        <v>1267</v>
      </c>
      <c r="BG18" s="51">
        <f t="shared" si="1"/>
        <v>517</v>
      </c>
      <c r="BH18" s="51">
        <f t="shared" si="1"/>
        <v>0</v>
      </c>
      <c r="BI18" s="133">
        <f t="shared" si="0"/>
        <v>1784</v>
      </c>
    </row>
    <row r="19" spans="1:61" ht="29.25" customHeight="1" x14ac:dyDescent="0.25">
      <c r="A19" s="399"/>
      <c r="B19" s="314"/>
      <c r="C19" s="393"/>
      <c r="D19" s="393"/>
      <c r="E19" s="422"/>
      <c r="F19" s="342"/>
      <c r="G19" s="303"/>
      <c r="H19" s="304"/>
      <c r="I19" s="17" t="s">
        <v>53</v>
      </c>
      <c r="J19" s="148">
        <f t="shared" ref="J19:AO19" si="2">SUM(J14:J18)</f>
        <v>0</v>
      </c>
      <c r="K19" s="148">
        <f t="shared" si="2"/>
        <v>0</v>
      </c>
      <c r="L19" s="148">
        <f t="shared" si="2"/>
        <v>0</v>
      </c>
      <c r="M19" s="148">
        <f t="shared" si="2"/>
        <v>0</v>
      </c>
      <c r="N19" s="148">
        <f t="shared" si="2"/>
        <v>1314</v>
      </c>
      <c r="O19" s="148">
        <f t="shared" si="2"/>
        <v>556</v>
      </c>
      <c r="P19" s="148">
        <f t="shared" si="2"/>
        <v>0</v>
      </c>
      <c r="Q19" s="148">
        <f t="shared" si="2"/>
        <v>1870</v>
      </c>
      <c r="R19" s="148">
        <f t="shared" si="2"/>
        <v>0</v>
      </c>
      <c r="S19" s="148">
        <f t="shared" si="2"/>
        <v>0</v>
      </c>
      <c r="T19" s="148">
        <f t="shared" si="2"/>
        <v>0</v>
      </c>
      <c r="U19" s="148">
        <f t="shared" si="2"/>
        <v>0</v>
      </c>
      <c r="V19" s="148">
        <f t="shared" si="2"/>
        <v>0</v>
      </c>
      <c r="W19" s="148">
        <f t="shared" si="2"/>
        <v>0</v>
      </c>
      <c r="X19" s="148">
        <f t="shared" si="2"/>
        <v>0</v>
      </c>
      <c r="Y19" s="148">
        <f t="shared" si="2"/>
        <v>0</v>
      </c>
      <c r="Z19" s="148">
        <f t="shared" si="2"/>
        <v>0</v>
      </c>
      <c r="AA19" s="148">
        <f t="shared" si="2"/>
        <v>0</v>
      </c>
      <c r="AB19" s="148">
        <f t="shared" si="2"/>
        <v>0</v>
      </c>
      <c r="AC19" s="148">
        <f t="shared" si="2"/>
        <v>0</v>
      </c>
      <c r="AD19" s="148">
        <f t="shared" si="2"/>
        <v>0</v>
      </c>
      <c r="AE19" s="148">
        <f t="shared" si="2"/>
        <v>0</v>
      </c>
      <c r="AF19" s="148">
        <f t="shared" si="2"/>
        <v>0</v>
      </c>
      <c r="AG19" s="148">
        <f t="shared" si="2"/>
        <v>0</v>
      </c>
      <c r="AH19" s="148">
        <f t="shared" si="2"/>
        <v>0</v>
      </c>
      <c r="AI19" s="148">
        <f t="shared" si="2"/>
        <v>0</v>
      </c>
      <c r="AJ19" s="148">
        <f t="shared" si="2"/>
        <v>0</v>
      </c>
      <c r="AK19" s="148">
        <f t="shared" si="2"/>
        <v>0</v>
      </c>
      <c r="AL19" s="148">
        <f t="shared" si="2"/>
        <v>0</v>
      </c>
      <c r="AM19" s="148">
        <f t="shared" si="2"/>
        <v>0</v>
      </c>
      <c r="AN19" s="148">
        <f t="shared" si="2"/>
        <v>0</v>
      </c>
      <c r="AO19" s="148">
        <f t="shared" si="2"/>
        <v>0</v>
      </c>
      <c r="AP19" s="148">
        <f t="shared" ref="AP19:BI19" si="3">SUM(AP14:AP18)</f>
        <v>0</v>
      </c>
      <c r="AQ19" s="148">
        <f t="shared" si="3"/>
        <v>0</v>
      </c>
      <c r="AR19" s="148">
        <f t="shared" si="3"/>
        <v>0</v>
      </c>
      <c r="AS19" s="148">
        <f t="shared" si="3"/>
        <v>0</v>
      </c>
      <c r="AT19" s="148">
        <f t="shared" si="3"/>
        <v>0</v>
      </c>
      <c r="AU19" s="148">
        <f t="shared" si="3"/>
        <v>0</v>
      </c>
      <c r="AV19" s="148">
        <f t="shared" si="3"/>
        <v>0</v>
      </c>
      <c r="AW19" s="148">
        <f t="shared" si="3"/>
        <v>0</v>
      </c>
      <c r="AX19" s="148">
        <f t="shared" si="3"/>
        <v>0</v>
      </c>
      <c r="AY19" s="148">
        <f t="shared" si="3"/>
        <v>0</v>
      </c>
      <c r="AZ19" s="148">
        <f t="shared" si="3"/>
        <v>0</v>
      </c>
      <c r="BA19" s="148">
        <f t="shared" si="3"/>
        <v>0</v>
      </c>
      <c r="BB19" s="148">
        <f t="shared" si="3"/>
        <v>0</v>
      </c>
      <c r="BC19" s="148">
        <f t="shared" si="3"/>
        <v>0</v>
      </c>
      <c r="BD19" s="148">
        <f t="shared" si="3"/>
        <v>0</v>
      </c>
      <c r="BE19" s="148">
        <f t="shared" si="3"/>
        <v>0</v>
      </c>
      <c r="BF19" s="77">
        <f t="shared" si="3"/>
        <v>1314</v>
      </c>
      <c r="BG19" s="77">
        <f t="shared" si="3"/>
        <v>556</v>
      </c>
      <c r="BH19" s="77">
        <f t="shared" si="3"/>
        <v>0</v>
      </c>
      <c r="BI19" s="130">
        <f t="shared" si="3"/>
        <v>1870</v>
      </c>
    </row>
    <row r="20" spans="1:61" s="144" customFormat="1" ht="29.25" customHeight="1" x14ac:dyDescent="0.25">
      <c r="A20" s="399"/>
      <c r="B20" s="314"/>
      <c r="C20" s="393"/>
      <c r="D20" s="393"/>
      <c r="E20" s="422"/>
      <c r="F20" s="342"/>
      <c r="G20" s="303"/>
      <c r="H20" s="418" t="s">
        <v>87</v>
      </c>
      <c r="I20" s="160" t="s">
        <v>54</v>
      </c>
      <c r="J20" s="441" t="s">
        <v>126</v>
      </c>
      <c r="K20" s="442"/>
      <c r="L20" s="443"/>
      <c r="M20" s="148">
        <f t="shared" ref="M20:M28" si="4">SUM(J20:L20)</f>
        <v>0</v>
      </c>
      <c r="N20" s="45">
        <v>1131</v>
      </c>
      <c r="O20" s="45">
        <v>475</v>
      </c>
      <c r="P20" s="45">
        <v>0</v>
      </c>
      <c r="Q20" s="148">
        <f>SUM(N20:P20)</f>
        <v>1606</v>
      </c>
      <c r="R20" s="456" t="s">
        <v>126</v>
      </c>
      <c r="S20" s="457"/>
      <c r="T20" s="458"/>
      <c r="U20" s="148">
        <f>SUM(R20:T20)</f>
        <v>0</v>
      </c>
      <c r="V20" s="150"/>
      <c r="W20" s="150"/>
      <c r="X20" s="150"/>
      <c r="Y20" s="148">
        <f>SUM(V20:X20)</f>
        <v>0</v>
      </c>
      <c r="Z20" s="456" t="s">
        <v>126</v>
      </c>
      <c r="AA20" s="457"/>
      <c r="AB20" s="458"/>
      <c r="AC20" s="148">
        <f>SUM(Z20:AB20)</f>
        <v>0</v>
      </c>
      <c r="AD20" s="150"/>
      <c r="AE20" s="150"/>
      <c r="AF20" s="150"/>
      <c r="AG20" s="148">
        <f>SUM(AD20:AF20)</f>
        <v>0</v>
      </c>
      <c r="AH20" s="456" t="s">
        <v>126</v>
      </c>
      <c r="AI20" s="457"/>
      <c r="AJ20" s="458"/>
      <c r="AK20" s="148">
        <f>SUM(AH20:AJ20)</f>
        <v>0</v>
      </c>
      <c r="AL20" s="150"/>
      <c r="AM20" s="150"/>
      <c r="AN20" s="150"/>
      <c r="AO20" s="148">
        <f>SUM(AL20:AN20)</f>
        <v>0</v>
      </c>
      <c r="AP20" s="456" t="s">
        <v>126</v>
      </c>
      <c r="AQ20" s="457"/>
      <c r="AR20" s="458"/>
      <c r="AS20" s="148">
        <f>SUM(AP20:AR20)</f>
        <v>0</v>
      </c>
      <c r="AT20" s="150"/>
      <c r="AU20" s="150"/>
      <c r="AV20" s="150"/>
      <c r="AW20" s="148">
        <f>SUM(AT20:AV20)</f>
        <v>0</v>
      </c>
      <c r="AX20" s="456" t="s">
        <v>126</v>
      </c>
      <c r="AY20" s="457"/>
      <c r="AZ20" s="458"/>
      <c r="BA20" s="148">
        <f>SUM(AX20:AZ20)</f>
        <v>0</v>
      </c>
      <c r="BB20" s="150"/>
      <c r="BC20" s="150"/>
      <c r="BD20" s="149"/>
      <c r="BE20" s="148">
        <f>SUM(BB20:BD20)</f>
        <v>0</v>
      </c>
      <c r="BF20" s="51">
        <f t="shared" ref="BF20:BF28" si="5">AVERAGE(J20,N20,R20,V20,Z20,AD20,AH20,AL20,AP20,AT20,AX20,BB20)</f>
        <v>1131</v>
      </c>
      <c r="BG20" s="51">
        <f t="shared" ref="BG20:BG25" si="6">AVERAGE(K20,O20,S20,W20,AA20,AE20,AI20,AM20,AQ20,AU20,AY20,BC20)</f>
        <v>475</v>
      </c>
      <c r="BH20" s="51">
        <f t="shared" ref="BH20:BH25" si="7">AVERAGE(L20,P20,T20,X20,AB20,AF20,AJ20,AN20,AR20,AV20,AZ20,BD20)</f>
        <v>0</v>
      </c>
      <c r="BI20" s="133">
        <f t="shared" si="0"/>
        <v>1606</v>
      </c>
    </row>
    <row r="21" spans="1:61" s="144" customFormat="1" ht="29.25" customHeight="1" x14ac:dyDescent="0.25">
      <c r="A21" s="399"/>
      <c r="B21" s="314"/>
      <c r="C21" s="393"/>
      <c r="D21" s="393"/>
      <c r="E21" s="422"/>
      <c r="F21" s="342"/>
      <c r="G21" s="303"/>
      <c r="H21" s="419"/>
      <c r="I21" s="160" t="s">
        <v>55</v>
      </c>
      <c r="J21" s="435"/>
      <c r="K21" s="436"/>
      <c r="L21" s="437"/>
      <c r="M21" s="148">
        <f t="shared" si="4"/>
        <v>0</v>
      </c>
      <c r="N21" s="45">
        <v>183</v>
      </c>
      <c r="O21" s="45">
        <v>81</v>
      </c>
      <c r="P21" s="45">
        <v>0</v>
      </c>
      <c r="Q21" s="148">
        <f>SUM(N21:P21)</f>
        <v>264</v>
      </c>
      <c r="R21" s="459"/>
      <c r="S21" s="460"/>
      <c r="T21" s="461"/>
      <c r="U21" s="148">
        <f>SUM(R21:T21)</f>
        <v>0</v>
      </c>
      <c r="V21" s="150"/>
      <c r="W21" s="150"/>
      <c r="X21" s="150"/>
      <c r="Y21" s="148">
        <f>SUM(V21:X21)</f>
        <v>0</v>
      </c>
      <c r="Z21" s="459"/>
      <c r="AA21" s="460"/>
      <c r="AB21" s="461"/>
      <c r="AC21" s="148">
        <f>SUM(Z21:AB21)</f>
        <v>0</v>
      </c>
      <c r="AD21" s="150"/>
      <c r="AE21" s="150"/>
      <c r="AF21" s="150"/>
      <c r="AG21" s="148">
        <f>SUM(AD21:AF21)</f>
        <v>0</v>
      </c>
      <c r="AH21" s="459"/>
      <c r="AI21" s="460"/>
      <c r="AJ21" s="461"/>
      <c r="AK21" s="148">
        <f>SUM(AH21:AJ21)</f>
        <v>0</v>
      </c>
      <c r="AL21" s="150"/>
      <c r="AM21" s="150"/>
      <c r="AN21" s="150"/>
      <c r="AO21" s="148">
        <f>SUM(AL21:AN21)</f>
        <v>0</v>
      </c>
      <c r="AP21" s="459"/>
      <c r="AQ21" s="460"/>
      <c r="AR21" s="461"/>
      <c r="AS21" s="148">
        <f>SUM(AP21:AR21)</f>
        <v>0</v>
      </c>
      <c r="AT21" s="150"/>
      <c r="AU21" s="150"/>
      <c r="AV21" s="150"/>
      <c r="AW21" s="148">
        <f>SUM(AT21:AV21)</f>
        <v>0</v>
      </c>
      <c r="AX21" s="459"/>
      <c r="AY21" s="460"/>
      <c r="AZ21" s="461"/>
      <c r="BA21" s="148">
        <f>SUM(AX21:AZ21)</f>
        <v>0</v>
      </c>
      <c r="BB21" s="150"/>
      <c r="BC21" s="150"/>
      <c r="BD21" s="149"/>
      <c r="BE21" s="148">
        <f>SUM(BB21:BD21)</f>
        <v>0</v>
      </c>
      <c r="BF21" s="51">
        <f t="shared" si="5"/>
        <v>183</v>
      </c>
      <c r="BG21" s="51">
        <f t="shared" si="6"/>
        <v>81</v>
      </c>
      <c r="BH21" s="51">
        <f t="shared" si="7"/>
        <v>0</v>
      </c>
      <c r="BI21" s="133">
        <f t="shared" si="0"/>
        <v>264</v>
      </c>
    </row>
    <row r="22" spans="1:61" ht="29.25" customHeight="1" x14ac:dyDescent="0.25">
      <c r="A22" s="399"/>
      <c r="B22" s="314"/>
      <c r="C22" s="393"/>
      <c r="D22" s="393"/>
      <c r="E22" s="422"/>
      <c r="F22" s="342"/>
      <c r="G22" s="303"/>
      <c r="H22" s="418" t="s">
        <v>60</v>
      </c>
      <c r="I22" s="160" t="s">
        <v>56</v>
      </c>
      <c r="J22" s="435"/>
      <c r="K22" s="436"/>
      <c r="L22" s="437"/>
      <c r="M22" s="148">
        <f t="shared" si="4"/>
        <v>0</v>
      </c>
      <c r="N22" s="45">
        <v>150</v>
      </c>
      <c r="O22" s="45">
        <v>111</v>
      </c>
      <c r="P22" s="45">
        <v>0</v>
      </c>
      <c r="Q22" s="148">
        <f>SUM(N22:P22)</f>
        <v>261</v>
      </c>
      <c r="R22" s="459"/>
      <c r="S22" s="460"/>
      <c r="T22" s="461"/>
      <c r="U22" s="148">
        <f>SUM(R22:T22)</f>
        <v>0</v>
      </c>
      <c r="V22" s="150"/>
      <c r="W22" s="150"/>
      <c r="X22" s="150"/>
      <c r="Y22" s="148">
        <f>SUM(V22:X22)</f>
        <v>0</v>
      </c>
      <c r="Z22" s="459"/>
      <c r="AA22" s="460"/>
      <c r="AB22" s="461"/>
      <c r="AC22" s="148">
        <f>SUM(Z22:AB22)</f>
        <v>0</v>
      </c>
      <c r="AD22" s="150"/>
      <c r="AE22" s="150"/>
      <c r="AF22" s="150"/>
      <c r="AG22" s="148">
        <f>SUM(AD22:AF22)</f>
        <v>0</v>
      </c>
      <c r="AH22" s="459"/>
      <c r="AI22" s="460"/>
      <c r="AJ22" s="461"/>
      <c r="AK22" s="148">
        <f>SUM(AH22:AJ22)</f>
        <v>0</v>
      </c>
      <c r="AL22" s="150"/>
      <c r="AM22" s="150"/>
      <c r="AN22" s="150"/>
      <c r="AO22" s="148">
        <f>SUM(AL22:AN22)</f>
        <v>0</v>
      </c>
      <c r="AP22" s="459"/>
      <c r="AQ22" s="460"/>
      <c r="AR22" s="461"/>
      <c r="AS22" s="148">
        <f>SUM(AP22:AR22)</f>
        <v>0</v>
      </c>
      <c r="AT22" s="150"/>
      <c r="AU22" s="150"/>
      <c r="AV22" s="150"/>
      <c r="AW22" s="148">
        <f>SUM(AT22:AV22)</f>
        <v>0</v>
      </c>
      <c r="AX22" s="459"/>
      <c r="AY22" s="460"/>
      <c r="AZ22" s="461"/>
      <c r="BA22" s="148">
        <f>SUM(AX22:AZ22)</f>
        <v>0</v>
      </c>
      <c r="BB22" s="150"/>
      <c r="BC22" s="150"/>
      <c r="BD22" s="149"/>
      <c r="BE22" s="148">
        <f>SUM(BB22:BD22)</f>
        <v>0</v>
      </c>
      <c r="BF22" s="51">
        <f t="shared" si="5"/>
        <v>150</v>
      </c>
      <c r="BG22" s="51">
        <f t="shared" si="6"/>
        <v>111</v>
      </c>
      <c r="BH22" s="51">
        <f t="shared" si="7"/>
        <v>0</v>
      </c>
      <c r="BI22" s="133">
        <f t="shared" si="0"/>
        <v>261</v>
      </c>
    </row>
    <row r="23" spans="1:61" ht="29.25" customHeight="1" thickBot="1" x14ac:dyDescent="0.3">
      <c r="A23" s="425"/>
      <c r="B23" s="314"/>
      <c r="C23" s="393"/>
      <c r="D23" s="393"/>
      <c r="E23" s="423"/>
      <c r="F23" s="421"/>
      <c r="G23" s="303"/>
      <c r="H23" s="420"/>
      <c r="I23" s="161" t="s">
        <v>57</v>
      </c>
      <c r="J23" s="444"/>
      <c r="K23" s="445"/>
      <c r="L23" s="446"/>
      <c r="M23" s="152">
        <f t="shared" si="4"/>
        <v>0</v>
      </c>
      <c r="N23" s="153">
        <v>0</v>
      </c>
      <c r="O23" s="153">
        <v>0</v>
      </c>
      <c r="P23" s="153">
        <v>0</v>
      </c>
      <c r="Q23" s="152">
        <f>SUM(N23:P23)</f>
        <v>0</v>
      </c>
      <c r="R23" s="462"/>
      <c r="S23" s="463"/>
      <c r="T23" s="464"/>
      <c r="U23" s="152">
        <f>SUM(R23:T23)</f>
        <v>0</v>
      </c>
      <c r="V23" s="154"/>
      <c r="W23" s="154"/>
      <c r="X23" s="154"/>
      <c r="Y23" s="152">
        <f>SUM(V23:X23)</f>
        <v>0</v>
      </c>
      <c r="Z23" s="462"/>
      <c r="AA23" s="463"/>
      <c r="AB23" s="464"/>
      <c r="AC23" s="152">
        <f>SUM(Z23:AB23)</f>
        <v>0</v>
      </c>
      <c r="AD23" s="154"/>
      <c r="AE23" s="154"/>
      <c r="AF23" s="154"/>
      <c r="AG23" s="152">
        <f>SUM(AD23:AF23)</f>
        <v>0</v>
      </c>
      <c r="AH23" s="462"/>
      <c r="AI23" s="463"/>
      <c r="AJ23" s="464"/>
      <c r="AK23" s="152">
        <f>SUM(AH23:AJ23)</f>
        <v>0</v>
      </c>
      <c r="AL23" s="155"/>
      <c r="AM23" s="155"/>
      <c r="AN23" s="113"/>
      <c r="AO23" s="152">
        <f>SUM(AL23:AN23)</f>
        <v>0</v>
      </c>
      <c r="AP23" s="462"/>
      <c r="AQ23" s="463"/>
      <c r="AR23" s="464"/>
      <c r="AS23" s="152">
        <f>SUM(AP23:AR23)</f>
        <v>0</v>
      </c>
      <c r="AT23" s="155"/>
      <c r="AU23" s="155"/>
      <c r="AV23" s="113"/>
      <c r="AW23" s="152">
        <f>SUM(AT23:AV23)</f>
        <v>0</v>
      </c>
      <c r="AX23" s="462"/>
      <c r="AY23" s="463"/>
      <c r="AZ23" s="464"/>
      <c r="BA23" s="152">
        <f>SUM(AX23:AZ23)</f>
        <v>0</v>
      </c>
      <c r="BB23" s="154"/>
      <c r="BC23" s="154"/>
      <c r="BD23" s="255"/>
      <c r="BE23" s="152">
        <f>SUM(BB23:BD23)</f>
        <v>0</v>
      </c>
      <c r="BF23" s="53">
        <f t="shared" si="5"/>
        <v>0</v>
      </c>
      <c r="BG23" s="53">
        <f t="shared" si="6"/>
        <v>0</v>
      </c>
      <c r="BH23" s="76">
        <f t="shared" si="7"/>
        <v>0</v>
      </c>
      <c r="BI23" s="79">
        <f t="shared" si="0"/>
        <v>0</v>
      </c>
    </row>
    <row r="24" spans="1:61" ht="29.25" customHeight="1" x14ac:dyDescent="0.25">
      <c r="A24" s="424" t="s">
        <v>124</v>
      </c>
      <c r="B24" s="348">
        <v>16231</v>
      </c>
      <c r="C24" s="393" t="s">
        <v>123</v>
      </c>
      <c r="D24" s="405" t="s">
        <v>125</v>
      </c>
      <c r="E24" s="334" t="s">
        <v>80</v>
      </c>
      <c r="F24" s="341" t="s">
        <v>67</v>
      </c>
      <c r="G24" s="302" t="s">
        <v>81</v>
      </c>
      <c r="H24" s="426" t="s">
        <v>58</v>
      </c>
      <c r="I24" s="162" t="s">
        <v>48</v>
      </c>
      <c r="J24" s="80">
        <v>0</v>
      </c>
      <c r="K24" s="80">
        <v>0</v>
      </c>
      <c r="L24" s="80">
        <v>0</v>
      </c>
      <c r="M24" s="146">
        <f t="shared" si="4"/>
        <v>0</v>
      </c>
      <c r="N24" s="60">
        <v>0</v>
      </c>
      <c r="O24" s="60">
        <v>0</v>
      </c>
      <c r="P24" s="60">
        <v>0</v>
      </c>
      <c r="Q24" s="146">
        <f>SUM(N24:P24)</f>
        <v>0</v>
      </c>
      <c r="R24" s="60">
        <v>0</v>
      </c>
      <c r="S24" s="60">
        <v>0</v>
      </c>
      <c r="T24" s="60">
        <v>0</v>
      </c>
      <c r="U24" s="146">
        <f>SUM(R24:T24)</f>
        <v>0</v>
      </c>
      <c r="V24" s="60"/>
      <c r="W24" s="60"/>
      <c r="X24" s="60"/>
      <c r="Y24" s="146">
        <f>SUM(V24:X24)</f>
        <v>0</v>
      </c>
      <c r="Z24" s="81"/>
      <c r="AA24" s="81"/>
      <c r="AB24" s="81"/>
      <c r="AC24" s="146">
        <f>SUM(Z24:AB24)</f>
        <v>0</v>
      </c>
      <c r="AD24" s="81"/>
      <c r="AE24" s="81"/>
      <c r="AF24" s="81"/>
      <c r="AG24" s="146">
        <f>SUM(AD24:AF24)</f>
        <v>0</v>
      </c>
      <c r="AH24" s="81"/>
      <c r="AI24" s="81"/>
      <c r="AJ24" s="81"/>
      <c r="AK24" s="146">
        <f>SUM(AH24:AJ24)</f>
        <v>0</v>
      </c>
      <c r="AL24" s="143"/>
      <c r="AM24" s="143"/>
      <c r="AN24" s="143"/>
      <c r="AO24" s="146">
        <f>SUM(AL24:AN24)</f>
        <v>0</v>
      </c>
      <c r="AP24" s="81"/>
      <c r="AQ24" s="81"/>
      <c r="AR24" s="81"/>
      <c r="AS24" s="146">
        <f>SUM(AP24:AR24)</f>
        <v>0</v>
      </c>
      <c r="AT24" s="248"/>
      <c r="AU24" s="248"/>
      <c r="AV24" s="248"/>
      <c r="AW24" s="146">
        <f>SUM(AT24:AV24)</f>
        <v>0</v>
      </c>
      <c r="AX24" s="81"/>
      <c r="AY24" s="81"/>
      <c r="AZ24" s="81"/>
      <c r="BA24" s="146">
        <f>SUM(AX24:AZ24)</f>
        <v>0</v>
      </c>
      <c r="BB24" s="81"/>
      <c r="BC24" s="81"/>
      <c r="BD24" s="81"/>
      <c r="BE24" s="146">
        <f>SUM(BB24:BD24)</f>
        <v>0</v>
      </c>
      <c r="BF24" s="75">
        <f t="shared" si="5"/>
        <v>0</v>
      </c>
      <c r="BG24" s="75">
        <f t="shared" si="6"/>
        <v>0</v>
      </c>
      <c r="BH24" s="75">
        <f t="shared" si="7"/>
        <v>0</v>
      </c>
      <c r="BI24" s="133">
        <f>SUM(BF24:BH24)</f>
        <v>0</v>
      </c>
    </row>
    <row r="25" spans="1:61" ht="29.25" customHeight="1" x14ac:dyDescent="0.25">
      <c r="A25" s="399"/>
      <c r="B25" s="348"/>
      <c r="C25" s="393"/>
      <c r="D25" s="405"/>
      <c r="E25" s="335"/>
      <c r="F25" s="342"/>
      <c r="G25" s="303"/>
      <c r="H25" s="420"/>
      <c r="I25" s="160" t="s">
        <v>49</v>
      </c>
      <c r="J25" s="82">
        <v>0</v>
      </c>
      <c r="K25" s="82">
        <v>0</v>
      </c>
      <c r="L25" s="82">
        <v>0</v>
      </c>
      <c r="M25" s="148">
        <f t="shared" si="4"/>
        <v>0</v>
      </c>
      <c r="N25" s="63">
        <v>0</v>
      </c>
      <c r="O25" s="63">
        <v>0</v>
      </c>
      <c r="P25" s="63">
        <v>0</v>
      </c>
      <c r="Q25" s="148">
        <f t="shared" ref="Q25:Q43" si="8">SUM(N25:P25)</f>
        <v>0</v>
      </c>
      <c r="R25" s="63">
        <v>0</v>
      </c>
      <c r="S25" s="63">
        <v>0</v>
      </c>
      <c r="T25" s="63">
        <v>0</v>
      </c>
      <c r="U25" s="148">
        <f t="shared" ref="U25:U43" si="9">SUM(R25:T25)</f>
        <v>0</v>
      </c>
      <c r="V25" s="63"/>
      <c r="W25" s="63"/>
      <c r="X25" s="63"/>
      <c r="Y25" s="148">
        <f t="shared" ref="Y25:Y43" si="10">SUM(V25:X25)</f>
        <v>0</v>
      </c>
      <c r="Z25" s="83"/>
      <c r="AA25" s="83"/>
      <c r="AB25" s="83"/>
      <c r="AC25" s="148">
        <f t="shared" ref="AC25:AC43" si="11">SUM(Z25:AB25)</f>
        <v>0</v>
      </c>
      <c r="AD25" s="83"/>
      <c r="AE25" s="83"/>
      <c r="AF25" s="83"/>
      <c r="AG25" s="148">
        <f t="shared" ref="AG25:AG43" si="12">SUM(AD25:AF25)</f>
        <v>0</v>
      </c>
      <c r="AH25" s="83"/>
      <c r="AI25" s="83"/>
      <c r="AJ25" s="83"/>
      <c r="AK25" s="148">
        <f t="shared" ref="AK25:AK43" si="13">SUM(AH25:AJ25)</f>
        <v>0</v>
      </c>
      <c r="AL25" s="83"/>
      <c r="AM25" s="83"/>
      <c r="AN25" s="83"/>
      <c r="AO25" s="148">
        <f t="shared" ref="AO25:AO43" si="14">SUM(AL25:AN25)</f>
        <v>0</v>
      </c>
      <c r="AP25" s="83"/>
      <c r="AQ25" s="83"/>
      <c r="AR25" s="83"/>
      <c r="AS25" s="148">
        <f t="shared" ref="AS25:AS43" si="15">SUM(AP25:AR25)</f>
        <v>0</v>
      </c>
      <c r="AT25" s="82"/>
      <c r="AU25" s="82"/>
      <c r="AV25" s="82"/>
      <c r="AW25" s="148">
        <f t="shared" ref="AW25:AW43" si="16">SUM(AT25:AV25)</f>
        <v>0</v>
      </c>
      <c r="AX25" s="83"/>
      <c r="AY25" s="83"/>
      <c r="AZ25" s="83"/>
      <c r="BA25" s="148">
        <f t="shared" ref="BA25:BA43" si="17">SUM(AX25:AZ25)</f>
        <v>0</v>
      </c>
      <c r="BB25" s="83"/>
      <c r="BC25" s="83"/>
      <c r="BD25" s="83"/>
      <c r="BE25" s="148">
        <f t="shared" ref="BE25:BE43" si="18">SUM(BB25:BD25)</f>
        <v>0</v>
      </c>
      <c r="BF25" s="69">
        <f t="shared" si="5"/>
        <v>0</v>
      </c>
      <c r="BG25" s="69">
        <f t="shared" si="6"/>
        <v>0</v>
      </c>
      <c r="BH25" s="69">
        <f t="shared" si="7"/>
        <v>0</v>
      </c>
      <c r="BI25" s="133">
        <f t="shared" ref="BI25:BI33" si="19">SUM(BF25:BH25)</f>
        <v>0</v>
      </c>
    </row>
    <row r="26" spans="1:61" ht="29.25" customHeight="1" x14ac:dyDescent="0.25">
      <c r="A26" s="399"/>
      <c r="B26" s="348"/>
      <c r="C26" s="393"/>
      <c r="D26" s="405"/>
      <c r="E26" s="335"/>
      <c r="F26" s="342"/>
      <c r="G26" s="303"/>
      <c r="H26" s="420"/>
      <c r="I26" s="160" t="s">
        <v>50</v>
      </c>
      <c r="J26" s="82">
        <v>0</v>
      </c>
      <c r="K26" s="82">
        <v>0</v>
      </c>
      <c r="L26" s="82">
        <v>0</v>
      </c>
      <c r="M26" s="148">
        <f t="shared" si="4"/>
        <v>0</v>
      </c>
      <c r="N26" s="63">
        <v>0</v>
      </c>
      <c r="O26" s="63">
        <v>0</v>
      </c>
      <c r="P26" s="63">
        <v>0</v>
      </c>
      <c r="Q26" s="148">
        <f t="shared" si="8"/>
        <v>0</v>
      </c>
      <c r="R26" s="63">
        <v>0</v>
      </c>
      <c r="S26" s="63">
        <v>0</v>
      </c>
      <c r="T26" s="63">
        <v>0</v>
      </c>
      <c r="U26" s="148">
        <f t="shared" si="9"/>
        <v>0</v>
      </c>
      <c r="V26" s="63"/>
      <c r="W26" s="63"/>
      <c r="X26" s="63"/>
      <c r="Y26" s="148">
        <f t="shared" si="10"/>
        <v>0</v>
      </c>
      <c r="Z26" s="83"/>
      <c r="AA26" s="83"/>
      <c r="AB26" s="83"/>
      <c r="AC26" s="148">
        <f t="shared" si="11"/>
        <v>0</v>
      </c>
      <c r="AD26" s="83"/>
      <c r="AE26" s="83"/>
      <c r="AF26" s="83"/>
      <c r="AG26" s="148">
        <f t="shared" si="12"/>
        <v>0</v>
      </c>
      <c r="AH26" s="83"/>
      <c r="AI26" s="83"/>
      <c r="AJ26" s="83"/>
      <c r="AK26" s="148">
        <f t="shared" si="13"/>
        <v>0</v>
      </c>
      <c r="AL26" s="83"/>
      <c r="AM26" s="83"/>
      <c r="AN26" s="83"/>
      <c r="AO26" s="148">
        <f t="shared" si="14"/>
        <v>0</v>
      </c>
      <c r="AP26" s="83"/>
      <c r="AQ26" s="83"/>
      <c r="AR26" s="83"/>
      <c r="AS26" s="148">
        <f t="shared" si="15"/>
        <v>0</v>
      </c>
      <c r="AT26" s="82"/>
      <c r="AU26" s="82"/>
      <c r="AV26" s="82"/>
      <c r="AW26" s="148">
        <f t="shared" si="16"/>
        <v>0</v>
      </c>
      <c r="AX26" s="83"/>
      <c r="AY26" s="83"/>
      <c r="AZ26" s="83"/>
      <c r="BA26" s="148">
        <f t="shared" si="17"/>
        <v>0</v>
      </c>
      <c r="BB26" s="83"/>
      <c r="BC26" s="83"/>
      <c r="BD26" s="83"/>
      <c r="BE26" s="148">
        <f t="shared" si="18"/>
        <v>0</v>
      </c>
      <c r="BF26" s="69">
        <f t="shared" si="5"/>
        <v>0</v>
      </c>
      <c r="BG26" s="69">
        <f t="shared" ref="BG26:BH28" si="20">AVERAGE(K26,O26,S26,W26,AA26,AE26,AI26,AM26,AQ26,AU26,AY26,BC26)</f>
        <v>0</v>
      </c>
      <c r="BH26" s="69">
        <f t="shared" si="20"/>
        <v>0</v>
      </c>
      <c r="BI26" s="133">
        <f t="shared" si="19"/>
        <v>0</v>
      </c>
    </row>
    <row r="27" spans="1:61" ht="29.25" customHeight="1" x14ac:dyDescent="0.25">
      <c r="A27" s="399"/>
      <c r="B27" s="348"/>
      <c r="C27" s="393"/>
      <c r="D27" s="405"/>
      <c r="E27" s="335"/>
      <c r="F27" s="342"/>
      <c r="G27" s="303"/>
      <c r="H27" s="420"/>
      <c r="I27" s="160" t="s">
        <v>51</v>
      </c>
      <c r="J27" s="82">
        <v>0</v>
      </c>
      <c r="K27" s="82">
        <v>0</v>
      </c>
      <c r="L27" s="82">
        <v>0</v>
      </c>
      <c r="M27" s="148">
        <f t="shared" si="4"/>
        <v>0</v>
      </c>
      <c r="N27" s="63">
        <v>0</v>
      </c>
      <c r="O27" s="63">
        <v>0</v>
      </c>
      <c r="P27" s="63">
        <v>0</v>
      </c>
      <c r="Q27" s="148">
        <f t="shared" si="8"/>
        <v>0</v>
      </c>
      <c r="R27" s="63">
        <v>0</v>
      </c>
      <c r="S27" s="63">
        <v>0</v>
      </c>
      <c r="T27" s="63">
        <v>0</v>
      </c>
      <c r="U27" s="148">
        <f t="shared" si="9"/>
        <v>0</v>
      </c>
      <c r="V27" s="63"/>
      <c r="W27" s="63"/>
      <c r="X27" s="63"/>
      <c r="Y27" s="148">
        <f t="shared" si="10"/>
        <v>0</v>
      </c>
      <c r="Z27" s="83"/>
      <c r="AA27" s="83"/>
      <c r="AB27" s="83"/>
      <c r="AC27" s="148">
        <f t="shared" si="11"/>
        <v>0</v>
      </c>
      <c r="AD27" s="83"/>
      <c r="AE27" s="83"/>
      <c r="AF27" s="83"/>
      <c r="AG27" s="148">
        <f t="shared" si="12"/>
        <v>0</v>
      </c>
      <c r="AH27" s="83"/>
      <c r="AI27" s="83"/>
      <c r="AJ27" s="83"/>
      <c r="AK27" s="148">
        <f t="shared" si="13"/>
        <v>0</v>
      </c>
      <c r="AL27" s="83"/>
      <c r="AM27" s="83"/>
      <c r="AN27" s="83"/>
      <c r="AO27" s="148">
        <f t="shared" si="14"/>
        <v>0</v>
      </c>
      <c r="AP27" s="83"/>
      <c r="AQ27" s="83"/>
      <c r="AR27" s="83"/>
      <c r="AS27" s="148">
        <f t="shared" si="15"/>
        <v>0</v>
      </c>
      <c r="AT27" s="82"/>
      <c r="AU27" s="82"/>
      <c r="AV27" s="82"/>
      <c r="AW27" s="148">
        <f t="shared" si="16"/>
        <v>0</v>
      </c>
      <c r="AX27" s="83"/>
      <c r="AY27" s="83"/>
      <c r="AZ27" s="83"/>
      <c r="BA27" s="148">
        <f t="shared" si="17"/>
        <v>0</v>
      </c>
      <c r="BB27" s="83"/>
      <c r="BC27" s="83"/>
      <c r="BD27" s="83"/>
      <c r="BE27" s="148">
        <f t="shared" si="18"/>
        <v>0</v>
      </c>
      <c r="BF27" s="69">
        <f t="shared" si="5"/>
        <v>0</v>
      </c>
      <c r="BG27" s="69">
        <f t="shared" si="20"/>
        <v>0</v>
      </c>
      <c r="BH27" s="69">
        <f t="shared" si="20"/>
        <v>0</v>
      </c>
      <c r="BI27" s="133">
        <f t="shared" si="19"/>
        <v>0</v>
      </c>
    </row>
    <row r="28" spans="1:61" ht="29.25" customHeight="1" x14ac:dyDescent="0.25">
      <c r="A28" s="399"/>
      <c r="B28" s="348"/>
      <c r="C28" s="393"/>
      <c r="D28" s="405"/>
      <c r="E28" s="335"/>
      <c r="F28" s="342"/>
      <c r="G28" s="303"/>
      <c r="H28" s="420"/>
      <c r="I28" s="160" t="s">
        <v>52</v>
      </c>
      <c r="J28" s="82">
        <v>8</v>
      </c>
      <c r="K28" s="82">
        <v>14</v>
      </c>
      <c r="L28" s="82">
        <v>0</v>
      </c>
      <c r="M28" s="148">
        <f t="shared" si="4"/>
        <v>22</v>
      </c>
      <c r="N28" s="63">
        <v>7</v>
      </c>
      <c r="O28" s="63">
        <v>14</v>
      </c>
      <c r="P28" s="63">
        <v>0</v>
      </c>
      <c r="Q28" s="148">
        <f t="shared" si="8"/>
        <v>21</v>
      </c>
      <c r="R28" s="63">
        <v>6</v>
      </c>
      <c r="S28" s="63">
        <v>13</v>
      </c>
      <c r="T28" s="63">
        <v>0</v>
      </c>
      <c r="U28" s="148">
        <f t="shared" si="9"/>
        <v>19</v>
      </c>
      <c r="V28" s="83"/>
      <c r="W28" s="83"/>
      <c r="X28" s="83"/>
      <c r="Y28" s="148">
        <f t="shared" si="10"/>
        <v>0</v>
      </c>
      <c r="Z28" s="83"/>
      <c r="AA28" s="83"/>
      <c r="AB28" s="83"/>
      <c r="AC28" s="148">
        <f t="shared" si="11"/>
        <v>0</v>
      </c>
      <c r="AD28" s="83"/>
      <c r="AE28" s="83"/>
      <c r="AF28" s="83"/>
      <c r="AG28" s="148">
        <f t="shared" si="12"/>
        <v>0</v>
      </c>
      <c r="AH28" s="83"/>
      <c r="AI28" s="83"/>
      <c r="AJ28" s="83"/>
      <c r="AK28" s="148">
        <f t="shared" si="13"/>
        <v>0</v>
      </c>
      <c r="AL28" s="83"/>
      <c r="AM28" s="83"/>
      <c r="AN28" s="83"/>
      <c r="AO28" s="148">
        <f t="shared" si="14"/>
        <v>0</v>
      </c>
      <c r="AP28" s="83"/>
      <c r="AQ28" s="83"/>
      <c r="AR28" s="83"/>
      <c r="AS28" s="148">
        <f t="shared" si="15"/>
        <v>0</v>
      </c>
      <c r="AT28" s="143"/>
      <c r="AU28" s="143"/>
      <c r="AV28" s="143"/>
      <c r="AW28" s="148">
        <f t="shared" si="16"/>
        <v>0</v>
      </c>
      <c r="AX28" s="143"/>
      <c r="AY28" s="143"/>
      <c r="AZ28" s="83"/>
      <c r="BA28" s="148">
        <f t="shared" si="17"/>
        <v>0</v>
      </c>
      <c r="BB28" s="143"/>
      <c r="BC28" s="143"/>
      <c r="BD28" s="83"/>
      <c r="BE28" s="148">
        <f t="shared" si="18"/>
        <v>0</v>
      </c>
      <c r="BF28" s="69">
        <f t="shared" si="5"/>
        <v>7</v>
      </c>
      <c r="BG28" s="69">
        <f t="shared" si="20"/>
        <v>13.666666666666666</v>
      </c>
      <c r="BH28" s="69">
        <f t="shared" si="20"/>
        <v>0</v>
      </c>
      <c r="BI28" s="133">
        <f t="shared" si="19"/>
        <v>20.666666666666664</v>
      </c>
    </row>
    <row r="29" spans="1:61" ht="29.25" customHeight="1" x14ac:dyDescent="0.25">
      <c r="A29" s="399"/>
      <c r="B29" s="348"/>
      <c r="C29" s="393"/>
      <c r="D29" s="405"/>
      <c r="E29" s="335"/>
      <c r="F29" s="342"/>
      <c r="G29" s="303"/>
      <c r="H29" s="419"/>
      <c r="I29" s="163" t="s">
        <v>53</v>
      </c>
      <c r="J29" s="148">
        <f t="shared" ref="J29:AO29" si="21">SUM(J24:J28)</f>
        <v>8</v>
      </c>
      <c r="K29" s="148">
        <f t="shared" si="21"/>
        <v>14</v>
      </c>
      <c r="L29" s="148">
        <f t="shared" si="21"/>
        <v>0</v>
      </c>
      <c r="M29" s="148">
        <f t="shared" si="21"/>
        <v>22</v>
      </c>
      <c r="N29" s="148">
        <f t="shared" si="21"/>
        <v>7</v>
      </c>
      <c r="O29" s="148">
        <f t="shared" si="21"/>
        <v>14</v>
      </c>
      <c r="P29" s="148">
        <f t="shared" si="21"/>
        <v>0</v>
      </c>
      <c r="Q29" s="148">
        <f t="shared" si="21"/>
        <v>21</v>
      </c>
      <c r="R29" s="148">
        <f t="shared" si="21"/>
        <v>6</v>
      </c>
      <c r="S29" s="148">
        <f t="shared" si="21"/>
        <v>13</v>
      </c>
      <c r="T29" s="148">
        <f t="shared" si="21"/>
        <v>0</v>
      </c>
      <c r="U29" s="148">
        <f t="shared" si="21"/>
        <v>19</v>
      </c>
      <c r="V29" s="148">
        <f t="shared" si="21"/>
        <v>0</v>
      </c>
      <c r="W29" s="148">
        <f t="shared" si="21"/>
        <v>0</v>
      </c>
      <c r="X29" s="148">
        <f t="shared" si="21"/>
        <v>0</v>
      </c>
      <c r="Y29" s="148">
        <f t="shared" si="21"/>
        <v>0</v>
      </c>
      <c r="Z29" s="148">
        <f t="shared" si="21"/>
        <v>0</v>
      </c>
      <c r="AA29" s="148">
        <f t="shared" si="21"/>
        <v>0</v>
      </c>
      <c r="AB29" s="148">
        <f t="shared" si="21"/>
        <v>0</v>
      </c>
      <c r="AC29" s="148">
        <f t="shared" si="21"/>
        <v>0</v>
      </c>
      <c r="AD29" s="148">
        <f t="shared" si="21"/>
        <v>0</v>
      </c>
      <c r="AE29" s="148">
        <f t="shared" si="21"/>
        <v>0</v>
      </c>
      <c r="AF29" s="148">
        <f t="shared" si="21"/>
        <v>0</v>
      </c>
      <c r="AG29" s="148">
        <f t="shared" si="21"/>
        <v>0</v>
      </c>
      <c r="AH29" s="148">
        <f t="shared" si="21"/>
        <v>0</v>
      </c>
      <c r="AI29" s="148">
        <f t="shared" si="21"/>
        <v>0</v>
      </c>
      <c r="AJ29" s="148">
        <f t="shared" si="21"/>
        <v>0</v>
      </c>
      <c r="AK29" s="148">
        <f t="shared" si="21"/>
        <v>0</v>
      </c>
      <c r="AL29" s="148">
        <f t="shared" si="21"/>
        <v>0</v>
      </c>
      <c r="AM29" s="148">
        <f t="shared" si="21"/>
        <v>0</v>
      </c>
      <c r="AN29" s="148">
        <f t="shared" si="21"/>
        <v>0</v>
      </c>
      <c r="AO29" s="148">
        <f t="shared" si="21"/>
        <v>0</v>
      </c>
      <c r="AP29" s="148">
        <f t="shared" ref="AP29:BI29" si="22">SUM(AP24:AP28)</f>
        <v>0</v>
      </c>
      <c r="AQ29" s="148">
        <f t="shared" si="22"/>
        <v>0</v>
      </c>
      <c r="AR29" s="148">
        <f t="shared" si="22"/>
        <v>0</v>
      </c>
      <c r="AS29" s="148">
        <f t="shared" si="22"/>
        <v>0</v>
      </c>
      <c r="AT29" s="148">
        <f t="shared" si="22"/>
        <v>0</v>
      </c>
      <c r="AU29" s="148">
        <f t="shared" si="22"/>
        <v>0</v>
      </c>
      <c r="AV29" s="148">
        <f t="shared" si="22"/>
        <v>0</v>
      </c>
      <c r="AW29" s="148">
        <f t="shared" si="22"/>
        <v>0</v>
      </c>
      <c r="AX29" s="148">
        <f t="shared" si="22"/>
        <v>0</v>
      </c>
      <c r="AY29" s="148">
        <f t="shared" si="22"/>
        <v>0</v>
      </c>
      <c r="AZ29" s="148">
        <f t="shared" si="22"/>
        <v>0</v>
      </c>
      <c r="BA29" s="148">
        <f t="shared" si="22"/>
        <v>0</v>
      </c>
      <c r="BB29" s="148">
        <f t="shared" si="22"/>
        <v>0</v>
      </c>
      <c r="BC29" s="148">
        <f t="shared" si="22"/>
        <v>0</v>
      </c>
      <c r="BD29" s="148">
        <f t="shared" si="22"/>
        <v>0</v>
      </c>
      <c r="BE29" s="148">
        <f t="shared" si="22"/>
        <v>0</v>
      </c>
      <c r="BF29" s="77">
        <f t="shared" si="22"/>
        <v>7</v>
      </c>
      <c r="BG29" s="77">
        <f t="shared" si="22"/>
        <v>13.666666666666666</v>
      </c>
      <c r="BH29" s="77">
        <f t="shared" si="22"/>
        <v>0</v>
      </c>
      <c r="BI29" s="130">
        <f t="shared" si="22"/>
        <v>20.666666666666664</v>
      </c>
    </row>
    <row r="30" spans="1:61" s="144" customFormat="1" ht="29.25" customHeight="1" x14ac:dyDescent="0.25">
      <c r="A30" s="399"/>
      <c r="B30" s="348"/>
      <c r="C30" s="393"/>
      <c r="D30" s="405"/>
      <c r="E30" s="335"/>
      <c r="F30" s="342"/>
      <c r="G30" s="303"/>
      <c r="H30" s="418" t="s">
        <v>87</v>
      </c>
      <c r="I30" s="160" t="s">
        <v>54</v>
      </c>
      <c r="J30" s="82">
        <v>8</v>
      </c>
      <c r="K30" s="82">
        <v>14</v>
      </c>
      <c r="L30" s="82">
        <v>0</v>
      </c>
      <c r="M30" s="148">
        <f t="shared" ref="M30:M38" si="23">SUM(J30:L30)</f>
        <v>22</v>
      </c>
      <c r="N30" s="82">
        <v>7</v>
      </c>
      <c r="O30" s="82">
        <v>14</v>
      </c>
      <c r="P30" s="82">
        <v>0</v>
      </c>
      <c r="Q30" s="148">
        <f t="shared" si="8"/>
        <v>21</v>
      </c>
      <c r="R30" s="82">
        <v>6</v>
      </c>
      <c r="S30" s="82">
        <v>13</v>
      </c>
      <c r="T30" s="82">
        <v>0</v>
      </c>
      <c r="U30" s="148">
        <f t="shared" si="9"/>
        <v>19</v>
      </c>
      <c r="V30" s="83"/>
      <c r="W30" s="83"/>
      <c r="X30" s="83"/>
      <c r="Y30" s="148">
        <f t="shared" si="10"/>
        <v>0</v>
      </c>
      <c r="Z30" s="83"/>
      <c r="AA30" s="83"/>
      <c r="AB30" s="83"/>
      <c r="AC30" s="148">
        <f t="shared" si="11"/>
        <v>0</v>
      </c>
      <c r="AD30" s="83"/>
      <c r="AE30" s="83"/>
      <c r="AF30" s="83"/>
      <c r="AG30" s="148">
        <f t="shared" si="12"/>
        <v>0</v>
      </c>
      <c r="AH30" s="83"/>
      <c r="AI30" s="83"/>
      <c r="AJ30" s="83"/>
      <c r="AK30" s="148">
        <f t="shared" si="13"/>
        <v>0</v>
      </c>
      <c r="AL30" s="83"/>
      <c r="AM30" s="83"/>
      <c r="AN30" s="83"/>
      <c r="AO30" s="148">
        <f t="shared" si="14"/>
        <v>0</v>
      </c>
      <c r="AP30" s="83"/>
      <c r="AQ30" s="83"/>
      <c r="AR30" s="83"/>
      <c r="AS30" s="148">
        <f t="shared" si="15"/>
        <v>0</v>
      </c>
      <c r="AT30" s="83"/>
      <c r="AU30" s="83"/>
      <c r="AV30" s="83"/>
      <c r="AW30" s="148">
        <f t="shared" si="16"/>
        <v>0</v>
      </c>
      <c r="AX30" s="83"/>
      <c r="AY30" s="83"/>
      <c r="AZ30" s="83"/>
      <c r="BA30" s="148">
        <f t="shared" si="17"/>
        <v>0</v>
      </c>
      <c r="BB30" s="83"/>
      <c r="BC30" s="83"/>
      <c r="BD30" s="83"/>
      <c r="BE30" s="148">
        <f t="shared" si="18"/>
        <v>0</v>
      </c>
      <c r="BF30" s="69">
        <f t="shared" ref="BF30:BH34" si="24">AVERAGE(J30,N30,R30,V30,Z30,AD30,AH30,AL30,AP30,AT30,AX30,BB30)</f>
        <v>7</v>
      </c>
      <c r="BG30" s="69">
        <f t="shared" si="24"/>
        <v>13.666666666666666</v>
      </c>
      <c r="BH30" s="69">
        <f t="shared" si="24"/>
        <v>0</v>
      </c>
      <c r="BI30" s="133">
        <f t="shared" si="19"/>
        <v>20.666666666666664</v>
      </c>
    </row>
    <row r="31" spans="1:61" s="144" customFormat="1" ht="29.25" customHeight="1" x14ac:dyDescent="0.25">
      <c r="A31" s="399"/>
      <c r="B31" s="348"/>
      <c r="C31" s="393"/>
      <c r="D31" s="405"/>
      <c r="E31" s="335"/>
      <c r="F31" s="342"/>
      <c r="G31" s="303"/>
      <c r="H31" s="419"/>
      <c r="I31" s="160" t="s">
        <v>55</v>
      </c>
      <c r="J31" s="82">
        <v>0</v>
      </c>
      <c r="K31" s="82">
        <v>0</v>
      </c>
      <c r="L31" s="82">
        <v>0</v>
      </c>
      <c r="M31" s="148">
        <f t="shared" si="23"/>
        <v>0</v>
      </c>
      <c r="N31" s="82">
        <v>0</v>
      </c>
      <c r="O31" s="82">
        <v>0</v>
      </c>
      <c r="P31" s="82">
        <v>0</v>
      </c>
      <c r="Q31" s="148">
        <f t="shared" si="8"/>
        <v>0</v>
      </c>
      <c r="R31" s="82">
        <v>0</v>
      </c>
      <c r="S31" s="82">
        <v>0</v>
      </c>
      <c r="T31" s="82">
        <v>0</v>
      </c>
      <c r="U31" s="148">
        <f t="shared" si="9"/>
        <v>0</v>
      </c>
      <c r="V31" s="82"/>
      <c r="W31" s="82"/>
      <c r="X31" s="82"/>
      <c r="Y31" s="148">
        <f t="shared" si="10"/>
        <v>0</v>
      </c>
      <c r="Z31" s="83"/>
      <c r="AA31" s="83"/>
      <c r="AB31" s="83"/>
      <c r="AC31" s="148">
        <f t="shared" si="11"/>
        <v>0</v>
      </c>
      <c r="AD31" s="83"/>
      <c r="AE31" s="83"/>
      <c r="AF31" s="83"/>
      <c r="AG31" s="148">
        <f t="shared" si="12"/>
        <v>0</v>
      </c>
      <c r="AH31" s="83"/>
      <c r="AI31" s="83"/>
      <c r="AJ31" s="83"/>
      <c r="AK31" s="148">
        <f t="shared" si="13"/>
        <v>0</v>
      </c>
      <c r="AL31" s="83"/>
      <c r="AM31" s="83"/>
      <c r="AN31" s="83"/>
      <c r="AO31" s="148">
        <f t="shared" si="14"/>
        <v>0</v>
      </c>
      <c r="AP31" s="83"/>
      <c r="AQ31" s="83"/>
      <c r="AR31" s="83"/>
      <c r="AS31" s="148">
        <f t="shared" si="15"/>
        <v>0</v>
      </c>
      <c r="AT31" s="83"/>
      <c r="AU31" s="83"/>
      <c r="AV31" s="83"/>
      <c r="AW31" s="148">
        <f t="shared" si="16"/>
        <v>0</v>
      </c>
      <c r="AX31" s="83"/>
      <c r="AY31" s="83"/>
      <c r="AZ31" s="83"/>
      <c r="BA31" s="148">
        <f t="shared" si="17"/>
        <v>0</v>
      </c>
      <c r="BB31" s="83"/>
      <c r="BC31" s="83"/>
      <c r="BD31" s="83"/>
      <c r="BE31" s="148">
        <f t="shared" si="18"/>
        <v>0</v>
      </c>
      <c r="BF31" s="69">
        <f t="shared" si="24"/>
        <v>0</v>
      </c>
      <c r="BG31" s="69">
        <f t="shared" si="24"/>
        <v>0</v>
      </c>
      <c r="BH31" s="69">
        <f t="shared" si="24"/>
        <v>0</v>
      </c>
      <c r="BI31" s="133">
        <f t="shared" si="19"/>
        <v>0</v>
      </c>
    </row>
    <row r="32" spans="1:61" ht="29.25" customHeight="1" x14ac:dyDescent="0.25">
      <c r="A32" s="399"/>
      <c r="B32" s="348"/>
      <c r="C32" s="393"/>
      <c r="D32" s="405"/>
      <c r="E32" s="335"/>
      <c r="F32" s="342"/>
      <c r="G32" s="303"/>
      <c r="H32" s="418" t="s">
        <v>60</v>
      </c>
      <c r="I32" s="160" t="s">
        <v>56</v>
      </c>
      <c r="J32" s="82">
        <v>5</v>
      </c>
      <c r="K32" s="82">
        <v>12</v>
      </c>
      <c r="L32" s="82">
        <v>0</v>
      </c>
      <c r="M32" s="148">
        <f t="shared" si="23"/>
        <v>17</v>
      </c>
      <c r="N32" s="82">
        <v>4</v>
      </c>
      <c r="O32" s="82">
        <v>12</v>
      </c>
      <c r="P32" s="82">
        <v>0</v>
      </c>
      <c r="Q32" s="148">
        <f t="shared" si="8"/>
        <v>16</v>
      </c>
      <c r="R32" s="82">
        <v>3</v>
      </c>
      <c r="S32" s="82">
        <v>11</v>
      </c>
      <c r="T32" s="82">
        <v>0</v>
      </c>
      <c r="U32" s="148">
        <f t="shared" si="9"/>
        <v>14</v>
      </c>
      <c r="V32" s="83"/>
      <c r="W32" s="83"/>
      <c r="X32" s="83"/>
      <c r="Y32" s="148">
        <f t="shared" si="10"/>
        <v>0</v>
      </c>
      <c r="Z32" s="83"/>
      <c r="AA32" s="83"/>
      <c r="AB32" s="83"/>
      <c r="AC32" s="148">
        <f t="shared" si="11"/>
        <v>0</v>
      </c>
      <c r="AD32" s="83"/>
      <c r="AE32" s="83"/>
      <c r="AF32" s="83"/>
      <c r="AG32" s="148">
        <f t="shared" si="12"/>
        <v>0</v>
      </c>
      <c r="AH32" s="83"/>
      <c r="AI32" s="83"/>
      <c r="AJ32" s="83"/>
      <c r="AK32" s="148">
        <f t="shared" si="13"/>
        <v>0</v>
      </c>
      <c r="AL32" s="83"/>
      <c r="AM32" s="83"/>
      <c r="AN32" s="83"/>
      <c r="AO32" s="148">
        <f t="shared" si="14"/>
        <v>0</v>
      </c>
      <c r="AP32" s="83"/>
      <c r="AQ32" s="83"/>
      <c r="AR32" s="83"/>
      <c r="AS32" s="148">
        <f t="shared" si="15"/>
        <v>0</v>
      </c>
      <c r="AT32" s="83"/>
      <c r="AU32" s="83"/>
      <c r="AV32" s="83"/>
      <c r="AW32" s="148">
        <f t="shared" si="16"/>
        <v>0</v>
      </c>
      <c r="AX32" s="83"/>
      <c r="AY32" s="83"/>
      <c r="AZ32" s="83"/>
      <c r="BA32" s="148">
        <f t="shared" si="17"/>
        <v>0</v>
      </c>
      <c r="BB32" s="83"/>
      <c r="BC32" s="83"/>
      <c r="BD32" s="83"/>
      <c r="BE32" s="148">
        <f t="shared" si="18"/>
        <v>0</v>
      </c>
      <c r="BF32" s="69">
        <f t="shared" si="24"/>
        <v>4</v>
      </c>
      <c r="BG32" s="69">
        <f t="shared" si="24"/>
        <v>11.666666666666666</v>
      </c>
      <c r="BH32" s="69">
        <f t="shared" si="24"/>
        <v>0</v>
      </c>
      <c r="BI32" s="133">
        <f t="shared" si="19"/>
        <v>15.666666666666666</v>
      </c>
    </row>
    <row r="33" spans="1:61" ht="29.25" customHeight="1" thickBot="1" x14ac:dyDescent="0.3">
      <c r="A33" s="425"/>
      <c r="B33" s="348"/>
      <c r="C33" s="393"/>
      <c r="D33" s="405"/>
      <c r="E33" s="336"/>
      <c r="F33" s="343"/>
      <c r="G33" s="308"/>
      <c r="H33" s="427"/>
      <c r="I33" s="164" t="s">
        <v>57</v>
      </c>
      <c r="J33" s="84">
        <v>0</v>
      </c>
      <c r="K33" s="84">
        <v>0</v>
      </c>
      <c r="L33" s="84">
        <v>0</v>
      </c>
      <c r="M33" s="156">
        <f t="shared" si="23"/>
        <v>0</v>
      </c>
      <c r="N33" s="84">
        <v>0</v>
      </c>
      <c r="O33" s="84">
        <v>0</v>
      </c>
      <c r="P33" s="84">
        <v>0</v>
      </c>
      <c r="Q33" s="156">
        <f t="shared" si="8"/>
        <v>0</v>
      </c>
      <c r="R33" s="84">
        <v>0</v>
      </c>
      <c r="S33" s="84">
        <v>0</v>
      </c>
      <c r="T33" s="84">
        <v>0</v>
      </c>
      <c r="U33" s="156">
        <f t="shared" si="9"/>
        <v>0</v>
      </c>
      <c r="V33" s="85"/>
      <c r="W33" s="85"/>
      <c r="X33" s="85"/>
      <c r="Y33" s="156">
        <f t="shared" si="10"/>
        <v>0</v>
      </c>
      <c r="Z33" s="85"/>
      <c r="AA33" s="85"/>
      <c r="AB33" s="85"/>
      <c r="AC33" s="156">
        <f t="shared" si="11"/>
        <v>0</v>
      </c>
      <c r="AD33" s="85"/>
      <c r="AE33" s="85"/>
      <c r="AF33" s="85"/>
      <c r="AG33" s="156">
        <f t="shared" si="12"/>
        <v>0</v>
      </c>
      <c r="AH33" s="85"/>
      <c r="AI33" s="85"/>
      <c r="AJ33" s="85"/>
      <c r="AK33" s="156">
        <f t="shared" si="13"/>
        <v>0</v>
      </c>
      <c r="AL33" s="83"/>
      <c r="AM33" s="83"/>
      <c r="AN33" s="83"/>
      <c r="AO33" s="156">
        <f t="shared" si="14"/>
        <v>0</v>
      </c>
      <c r="AP33" s="85"/>
      <c r="AQ33" s="85"/>
      <c r="AR33" s="85"/>
      <c r="AS33" s="156">
        <f t="shared" si="15"/>
        <v>0</v>
      </c>
      <c r="AT33" s="85"/>
      <c r="AU33" s="85"/>
      <c r="AV33" s="84"/>
      <c r="AW33" s="156">
        <f t="shared" si="16"/>
        <v>0</v>
      </c>
      <c r="AX33" s="85"/>
      <c r="AY33" s="85"/>
      <c r="AZ33" s="85"/>
      <c r="BA33" s="156">
        <f t="shared" si="17"/>
        <v>0</v>
      </c>
      <c r="BB33" s="85"/>
      <c r="BC33" s="85"/>
      <c r="BD33" s="85"/>
      <c r="BE33" s="156">
        <f t="shared" si="18"/>
        <v>0</v>
      </c>
      <c r="BF33" s="69">
        <f t="shared" si="24"/>
        <v>0</v>
      </c>
      <c r="BG33" s="69">
        <f t="shared" si="24"/>
        <v>0</v>
      </c>
      <c r="BH33" s="69">
        <f t="shared" si="24"/>
        <v>0</v>
      </c>
      <c r="BI33" s="133">
        <f t="shared" si="19"/>
        <v>0</v>
      </c>
    </row>
    <row r="34" spans="1:61" ht="29.25" customHeight="1" x14ac:dyDescent="0.25">
      <c r="A34" s="424" t="s">
        <v>121</v>
      </c>
      <c r="B34" s="431">
        <v>16274</v>
      </c>
      <c r="C34" s="424" t="s">
        <v>37</v>
      </c>
      <c r="D34" s="428" t="s">
        <v>122</v>
      </c>
      <c r="E34" s="334" t="s">
        <v>127</v>
      </c>
      <c r="F34" s="341" t="s">
        <v>128</v>
      </c>
      <c r="G34" s="302" t="s">
        <v>81</v>
      </c>
      <c r="H34" s="426" t="s">
        <v>58</v>
      </c>
      <c r="I34" s="162" t="s">
        <v>48</v>
      </c>
      <c r="J34" s="92">
        <v>0</v>
      </c>
      <c r="K34" s="92">
        <v>0</v>
      </c>
      <c r="L34" s="92">
        <v>0</v>
      </c>
      <c r="M34" s="146">
        <f t="shared" si="23"/>
        <v>0</v>
      </c>
      <c r="N34" s="157">
        <v>0</v>
      </c>
      <c r="O34" s="157">
        <v>0</v>
      </c>
      <c r="P34" s="157">
        <v>0</v>
      </c>
      <c r="Q34" s="146">
        <f t="shared" si="8"/>
        <v>0</v>
      </c>
      <c r="R34" s="92">
        <v>0</v>
      </c>
      <c r="S34" s="92">
        <v>0</v>
      </c>
      <c r="T34" s="92">
        <v>0</v>
      </c>
      <c r="U34" s="146">
        <f t="shared" si="9"/>
        <v>0</v>
      </c>
      <c r="V34" s="92"/>
      <c r="W34" s="92"/>
      <c r="X34" s="92"/>
      <c r="Y34" s="146">
        <f t="shared" si="10"/>
        <v>0</v>
      </c>
      <c r="Z34" s="93"/>
      <c r="AA34" s="93"/>
      <c r="AB34" s="93"/>
      <c r="AC34" s="146">
        <f t="shared" si="11"/>
        <v>0</v>
      </c>
      <c r="AD34" s="93"/>
      <c r="AE34" s="93"/>
      <c r="AF34" s="93"/>
      <c r="AG34" s="146">
        <f t="shared" si="12"/>
        <v>0</v>
      </c>
      <c r="AH34" s="93"/>
      <c r="AI34" s="93"/>
      <c r="AJ34" s="93"/>
      <c r="AK34" s="146">
        <f t="shared" si="13"/>
        <v>0</v>
      </c>
      <c r="AL34" s="93"/>
      <c r="AM34" s="93"/>
      <c r="AN34" s="93"/>
      <c r="AO34" s="146">
        <f t="shared" si="14"/>
        <v>0</v>
      </c>
      <c r="AP34" s="93"/>
      <c r="AQ34" s="93"/>
      <c r="AR34" s="93"/>
      <c r="AS34" s="146">
        <f t="shared" si="15"/>
        <v>0</v>
      </c>
      <c r="AT34" s="93"/>
      <c r="AU34" s="93"/>
      <c r="AV34" s="93"/>
      <c r="AW34" s="146">
        <f t="shared" si="16"/>
        <v>0</v>
      </c>
      <c r="AX34" s="93"/>
      <c r="AY34" s="93"/>
      <c r="AZ34" s="93"/>
      <c r="BA34" s="146">
        <f t="shared" si="17"/>
        <v>0</v>
      </c>
      <c r="BB34" s="93"/>
      <c r="BC34" s="93"/>
      <c r="BD34" s="93"/>
      <c r="BE34" s="146">
        <f t="shared" si="18"/>
        <v>0</v>
      </c>
      <c r="BF34" s="93">
        <f t="shared" si="24"/>
        <v>0</v>
      </c>
      <c r="BG34" s="93">
        <f t="shared" si="24"/>
        <v>0</v>
      </c>
      <c r="BH34" s="93">
        <f t="shared" si="24"/>
        <v>0</v>
      </c>
      <c r="BI34" s="146">
        <f>SUM(BF34:BH34)</f>
        <v>0</v>
      </c>
    </row>
    <row r="35" spans="1:61" ht="29.25" customHeight="1" x14ac:dyDescent="0.25">
      <c r="A35" s="399"/>
      <c r="B35" s="294"/>
      <c r="C35" s="399"/>
      <c r="D35" s="429"/>
      <c r="E35" s="335"/>
      <c r="F35" s="342"/>
      <c r="G35" s="303"/>
      <c r="H35" s="420"/>
      <c r="I35" s="160" t="s">
        <v>49</v>
      </c>
      <c r="J35" s="94">
        <v>0</v>
      </c>
      <c r="K35" s="94">
        <v>0</v>
      </c>
      <c r="L35" s="94">
        <v>0</v>
      </c>
      <c r="M35" s="148">
        <f t="shared" si="23"/>
        <v>0</v>
      </c>
      <c r="N35" s="158">
        <v>0</v>
      </c>
      <c r="O35" s="158">
        <v>0</v>
      </c>
      <c r="P35" s="158">
        <v>0</v>
      </c>
      <c r="Q35" s="148">
        <f t="shared" si="8"/>
        <v>0</v>
      </c>
      <c r="R35" s="94">
        <v>0</v>
      </c>
      <c r="S35" s="94">
        <v>0</v>
      </c>
      <c r="T35" s="94">
        <v>0</v>
      </c>
      <c r="U35" s="148">
        <f t="shared" si="9"/>
        <v>0</v>
      </c>
      <c r="V35" s="94"/>
      <c r="W35" s="94"/>
      <c r="X35" s="94"/>
      <c r="Y35" s="148">
        <f t="shared" si="10"/>
        <v>0</v>
      </c>
      <c r="Z35" s="95"/>
      <c r="AA35" s="95"/>
      <c r="AB35" s="95"/>
      <c r="AC35" s="148">
        <f t="shared" si="11"/>
        <v>0</v>
      </c>
      <c r="AD35" s="95"/>
      <c r="AE35" s="95"/>
      <c r="AF35" s="95"/>
      <c r="AG35" s="148">
        <f t="shared" si="12"/>
        <v>0</v>
      </c>
      <c r="AH35" s="95"/>
      <c r="AI35" s="95"/>
      <c r="AJ35" s="95"/>
      <c r="AK35" s="148">
        <f t="shared" si="13"/>
        <v>0</v>
      </c>
      <c r="AL35" s="95"/>
      <c r="AM35" s="95"/>
      <c r="AN35" s="95"/>
      <c r="AO35" s="148">
        <f t="shared" si="14"/>
        <v>0</v>
      </c>
      <c r="AP35" s="95"/>
      <c r="AQ35" s="95"/>
      <c r="AR35" s="95"/>
      <c r="AS35" s="148">
        <f t="shared" si="15"/>
        <v>0</v>
      </c>
      <c r="AT35" s="95"/>
      <c r="AU35" s="95"/>
      <c r="AV35" s="95"/>
      <c r="AW35" s="148">
        <f t="shared" si="16"/>
        <v>0</v>
      </c>
      <c r="AX35" s="95"/>
      <c r="AY35" s="95"/>
      <c r="AZ35" s="95"/>
      <c r="BA35" s="148">
        <f t="shared" si="17"/>
        <v>0</v>
      </c>
      <c r="BB35" s="95"/>
      <c r="BC35" s="95"/>
      <c r="BD35" s="95"/>
      <c r="BE35" s="148">
        <f t="shared" si="18"/>
        <v>0</v>
      </c>
      <c r="BF35" s="95">
        <f>AVERAGE(J35,N35,R35,V35,Z35,AD35,AH35,AL35,AP35,AT35,AX35,BB35)</f>
        <v>0</v>
      </c>
      <c r="BG35" s="95">
        <f t="shared" ref="BG35:BH37" si="25">AVERAGE(K35,O35,S35,W35,AA35,AE35,AI35,AM35,AQ35,AU35,AY35,BC35)</f>
        <v>0</v>
      </c>
      <c r="BH35" s="95">
        <f t="shared" si="25"/>
        <v>0</v>
      </c>
      <c r="BI35" s="148">
        <f>SUM(BF35:BH35)</f>
        <v>0</v>
      </c>
    </row>
    <row r="36" spans="1:61" ht="29.25" customHeight="1" x14ac:dyDescent="0.25">
      <c r="A36" s="399"/>
      <c r="B36" s="294"/>
      <c r="C36" s="399"/>
      <c r="D36" s="429"/>
      <c r="E36" s="335"/>
      <c r="F36" s="342"/>
      <c r="G36" s="303"/>
      <c r="H36" s="420"/>
      <c r="I36" s="160" t="s">
        <v>50</v>
      </c>
      <c r="J36" s="94">
        <v>0</v>
      </c>
      <c r="K36" s="94">
        <v>0</v>
      </c>
      <c r="L36" s="94">
        <v>0</v>
      </c>
      <c r="M36" s="148">
        <f t="shared" si="23"/>
        <v>0</v>
      </c>
      <c r="N36" s="158">
        <v>0</v>
      </c>
      <c r="O36" s="158">
        <v>0</v>
      </c>
      <c r="P36" s="158">
        <v>0</v>
      </c>
      <c r="Q36" s="148">
        <f t="shared" si="8"/>
        <v>0</v>
      </c>
      <c r="R36" s="94">
        <v>0</v>
      </c>
      <c r="S36" s="94">
        <v>0</v>
      </c>
      <c r="T36" s="94">
        <v>0</v>
      </c>
      <c r="U36" s="148">
        <f t="shared" si="9"/>
        <v>0</v>
      </c>
      <c r="V36" s="94"/>
      <c r="W36" s="94"/>
      <c r="X36" s="94"/>
      <c r="Y36" s="148">
        <f t="shared" si="10"/>
        <v>0</v>
      </c>
      <c r="Z36" s="95"/>
      <c r="AA36" s="95"/>
      <c r="AB36" s="95"/>
      <c r="AC36" s="148">
        <f t="shared" si="11"/>
        <v>0</v>
      </c>
      <c r="AD36" s="95"/>
      <c r="AE36" s="95"/>
      <c r="AF36" s="95"/>
      <c r="AG36" s="148">
        <f t="shared" si="12"/>
        <v>0</v>
      </c>
      <c r="AH36" s="95"/>
      <c r="AI36" s="95"/>
      <c r="AJ36" s="95"/>
      <c r="AK36" s="148">
        <f t="shared" si="13"/>
        <v>0</v>
      </c>
      <c r="AL36" s="95"/>
      <c r="AM36" s="95"/>
      <c r="AN36" s="95"/>
      <c r="AO36" s="148">
        <f t="shared" si="14"/>
        <v>0</v>
      </c>
      <c r="AP36" s="95"/>
      <c r="AQ36" s="95"/>
      <c r="AR36" s="95"/>
      <c r="AS36" s="148">
        <f t="shared" si="15"/>
        <v>0</v>
      </c>
      <c r="AT36" s="95"/>
      <c r="AU36" s="95"/>
      <c r="AV36" s="95"/>
      <c r="AW36" s="148">
        <f t="shared" si="16"/>
        <v>0</v>
      </c>
      <c r="AX36" s="95"/>
      <c r="AY36" s="95"/>
      <c r="AZ36" s="95"/>
      <c r="BA36" s="148">
        <f t="shared" si="17"/>
        <v>0</v>
      </c>
      <c r="BB36" s="95"/>
      <c r="BC36" s="95"/>
      <c r="BD36" s="95"/>
      <c r="BE36" s="148">
        <f t="shared" si="18"/>
        <v>0</v>
      </c>
      <c r="BF36" s="95">
        <f>AVERAGE(J36,N36,R36,V36,Z36,AD36,AH36,AL36,AP36,AT36,AX36,BB36)</f>
        <v>0</v>
      </c>
      <c r="BG36" s="95">
        <f t="shared" si="25"/>
        <v>0</v>
      </c>
      <c r="BH36" s="95">
        <f t="shared" si="25"/>
        <v>0</v>
      </c>
      <c r="BI36" s="148">
        <f>SUM(BF36:BH36)</f>
        <v>0</v>
      </c>
    </row>
    <row r="37" spans="1:61" ht="29.25" customHeight="1" x14ac:dyDescent="0.25">
      <c r="A37" s="399"/>
      <c r="B37" s="294"/>
      <c r="C37" s="399"/>
      <c r="D37" s="429"/>
      <c r="E37" s="335"/>
      <c r="F37" s="342"/>
      <c r="G37" s="303"/>
      <c r="H37" s="420"/>
      <c r="I37" s="160" t="s">
        <v>51</v>
      </c>
      <c r="J37" s="94">
        <v>45</v>
      </c>
      <c r="K37" s="94">
        <v>2</v>
      </c>
      <c r="L37" s="94">
        <v>0</v>
      </c>
      <c r="M37" s="148">
        <f t="shared" si="23"/>
        <v>47</v>
      </c>
      <c r="N37" s="158">
        <v>45</v>
      </c>
      <c r="O37" s="158">
        <v>2</v>
      </c>
      <c r="P37" s="158">
        <v>0</v>
      </c>
      <c r="Q37" s="148">
        <f t="shared" si="8"/>
        <v>47</v>
      </c>
      <c r="R37" s="94">
        <v>45</v>
      </c>
      <c r="S37" s="94">
        <v>2</v>
      </c>
      <c r="T37" s="94">
        <v>0</v>
      </c>
      <c r="U37" s="148">
        <f t="shared" si="9"/>
        <v>47</v>
      </c>
      <c r="V37" s="95"/>
      <c r="W37" s="95"/>
      <c r="X37" s="94"/>
      <c r="Y37" s="148">
        <f t="shared" si="10"/>
        <v>0</v>
      </c>
      <c r="Z37" s="95"/>
      <c r="AA37" s="95"/>
      <c r="AB37" s="95"/>
      <c r="AC37" s="148">
        <f t="shared" si="11"/>
        <v>0</v>
      </c>
      <c r="AD37" s="95"/>
      <c r="AE37" s="95"/>
      <c r="AF37" s="95"/>
      <c r="AG37" s="148">
        <f t="shared" si="12"/>
        <v>0</v>
      </c>
      <c r="AH37" s="95"/>
      <c r="AI37" s="95"/>
      <c r="AJ37" s="95"/>
      <c r="AK37" s="148">
        <f t="shared" si="13"/>
        <v>0</v>
      </c>
      <c r="AL37" s="95"/>
      <c r="AM37" s="95"/>
      <c r="AN37" s="95"/>
      <c r="AO37" s="148">
        <f t="shared" si="14"/>
        <v>0</v>
      </c>
      <c r="AP37" s="95"/>
      <c r="AQ37" s="95"/>
      <c r="AR37" s="95"/>
      <c r="AS37" s="148">
        <f t="shared" si="15"/>
        <v>0</v>
      </c>
      <c r="AT37" s="95"/>
      <c r="AU37" s="95"/>
      <c r="AV37" s="95"/>
      <c r="AW37" s="148">
        <f t="shared" si="16"/>
        <v>0</v>
      </c>
      <c r="AX37" s="95"/>
      <c r="AY37" s="95"/>
      <c r="AZ37" s="95"/>
      <c r="BA37" s="148">
        <f t="shared" si="17"/>
        <v>0</v>
      </c>
      <c r="BB37" s="95"/>
      <c r="BC37" s="95"/>
      <c r="BD37" s="95"/>
      <c r="BE37" s="148">
        <f t="shared" si="18"/>
        <v>0</v>
      </c>
      <c r="BF37" s="95">
        <f>AVERAGE(J37,N37,R37,V37,Z37,AD37,AH37,AL37,AP37,AT37,AX37,BB37)</f>
        <v>45</v>
      </c>
      <c r="BG37" s="95">
        <f t="shared" si="25"/>
        <v>2</v>
      </c>
      <c r="BH37" s="95">
        <f t="shared" si="25"/>
        <v>0</v>
      </c>
      <c r="BI37" s="148">
        <f>SUM(BF37:BH37)</f>
        <v>47</v>
      </c>
    </row>
    <row r="38" spans="1:61" ht="29.25" customHeight="1" x14ac:dyDescent="0.25">
      <c r="A38" s="399"/>
      <c r="B38" s="294"/>
      <c r="C38" s="399"/>
      <c r="D38" s="429"/>
      <c r="E38" s="335"/>
      <c r="F38" s="342"/>
      <c r="G38" s="303"/>
      <c r="H38" s="420"/>
      <c r="I38" s="160" t="s">
        <v>52</v>
      </c>
      <c r="J38" s="94">
        <v>535</v>
      </c>
      <c r="K38" s="94">
        <v>154</v>
      </c>
      <c r="L38" s="94">
        <v>0</v>
      </c>
      <c r="M38" s="148">
        <f t="shared" si="23"/>
        <v>689</v>
      </c>
      <c r="N38" s="158">
        <v>558</v>
      </c>
      <c r="O38" s="158">
        <v>164</v>
      </c>
      <c r="P38" s="158">
        <v>0</v>
      </c>
      <c r="Q38" s="148">
        <f t="shared" si="8"/>
        <v>722</v>
      </c>
      <c r="R38" s="94">
        <v>608</v>
      </c>
      <c r="S38" s="94">
        <v>179</v>
      </c>
      <c r="T38" s="94">
        <v>0</v>
      </c>
      <c r="U38" s="148">
        <f t="shared" si="9"/>
        <v>787</v>
      </c>
      <c r="V38" s="95"/>
      <c r="W38" s="95"/>
      <c r="X38" s="94"/>
      <c r="Y38" s="148">
        <f t="shared" si="10"/>
        <v>0</v>
      </c>
      <c r="Z38" s="95"/>
      <c r="AA38" s="95"/>
      <c r="AB38" s="95"/>
      <c r="AC38" s="148">
        <f t="shared" si="11"/>
        <v>0</v>
      </c>
      <c r="AD38" s="95"/>
      <c r="AE38" s="95"/>
      <c r="AF38" s="95"/>
      <c r="AG38" s="148">
        <f t="shared" si="12"/>
        <v>0</v>
      </c>
      <c r="AH38" s="95"/>
      <c r="AI38" s="95"/>
      <c r="AJ38" s="95"/>
      <c r="AK38" s="148">
        <f t="shared" si="13"/>
        <v>0</v>
      </c>
      <c r="AL38" s="95"/>
      <c r="AM38" s="95"/>
      <c r="AN38" s="95"/>
      <c r="AO38" s="148">
        <f t="shared" si="14"/>
        <v>0</v>
      </c>
      <c r="AP38" s="95"/>
      <c r="AQ38" s="95"/>
      <c r="AR38" s="95"/>
      <c r="AS38" s="148">
        <f t="shared" si="15"/>
        <v>0</v>
      </c>
      <c r="AT38" s="95"/>
      <c r="AU38" s="95"/>
      <c r="AV38" s="95"/>
      <c r="AW38" s="148">
        <f t="shared" si="16"/>
        <v>0</v>
      </c>
      <c r="AX38" s="95"/>
      <c r="AY38" s="95"/>
      <c r="AZ38" s="95"/>
      <c r="BA38" s="148">
        <f t="shared" si="17"/>
        <v>0</v>
      </c>
      <c r="BB38" s="95"/>
      <c r="BC38" s="95"/>
      <c r="BD38" s="95"/>
      <c r="BE38" s="148">
        <f t="shared" si="18"/>
        <v>0</v>
      </c>
      <c r="BF38" s="95">
        <f>AVERAGE(J38,N38,R38,V38,Z38,AD38,AH38,AL38,AP38,AT38,AX38,BB38)</f>
        <v>567</v>
      </c>
      <c r="BG38" s="95">
        <f>AVERAGE(K38,O38,S38,W38,AA38,AE38,AI38,AM38,AQ38,AU38,AY38,BC38)</f>
        <v>165.66666666666666</v>
      </c>
      <c r="BH38" s="95">
        <f>AVERAGE(L38,P38,T38,X38,AB38,AF38,AJ38,AN38,AR38,AV38,AZ38,BD38)</f>
        <v>0</v>
      </c>
      <c r="BI38" s="148">
        <f>SUM(BF38:BH38)</f>
        <v>732.66666666666663</v>
      </c>
    </row>
    <row r="39" spans="1:61" ht="29.25" customHeight="1" x14ac:dyDescent="0.25">
      <c r="A39" s="399"/>
      <c r="B39" s="294"/>
      <c r="C39" s="399"/>
      <c r="D39" s="429"/>
      <c r="E39" s="335"/>
      <c r="F39" s="342"/>
      <c r="G39" s="303"/>
      <c r="H39" s="419"/>
      <c r="I39" s="163" t="s">
        <v>53</v>
      </c>
      <c r="J39" s="148">
        <f t="shared" ref="J39:AO39" si="26">SUM(J34:J38)</f>
        <v>580</v>
      </c>
      <c r="K39" s="148">
        <f t="shared" si="26"/>
        <v>156</v>
      </c>
      <c r="L39" s="148">
        <f t="shared" si="26"/>
        <v>0</v>
      </c>
      <c r="M39" s="148">
        <f t="shared" si="26"/>
        <v>736</v>
      </c>
      <c r="N39" s="148">
        <f t="shared" si="26"/>
        <v>603</v>
      </c>
      <c r="O39" s="148">
        <f t="shared" si="26"/>
        <v>166</v>
      </c>
      <c r="P39" s="148">
        <f t="shared" si="26"/>
        <v>0</v>
      </c>
      <c r="Q39" s="148">
        <f t="shared" si="26"/>
        <v>769</v>
      </c>
      <c r="R39" s="148">
        <f t="shared" si="26"/>
        <v>653</v>
      </c>
      <c r="S39" s="148">
        <f t="shared" si="26"/>
        <v>181</v>
      </c>
      <c r="T39" s="148">
        <f t="shared" si="26"/>
        <v>0</v>
      </c>
      <c r="U39" s="148">
        <f t="shared" si="26"/>
        <v>834</v>
      </c>
      <c r="V39" s="148">
        <f t="shared" si="26"/>
        <v>0</v>
      </c>
      <c r="W39" s="148">
        <f t="shared" si="26"/>
        <v>0</v>
      </c>
      <c r="X39" s="148">
        <f t="shared" si="26"/>
        <v>0</v>
      </c>
      <c r="Y39" s="148">
        <f t="shared" si="26"/>
        <v>0</v>
      </c>
      <c r="Z39" s="148">
        <f t="shared" si="26"/>
        <v>0</v>
      </c>
      <c r="AA39" s="148">
        <f t="shared" si="26"/>
        <v>0</v>
      </c>
      <c r="AB39" s="148">
        <f t="shared" si="26"/>
        <v>0</v>
      </c>
      <c r="AC39" s="148">
        <f t="shared" si="26"/>
        <v>0</v>
      </c>
      <c r="AD39" s="148">
        <f t="shared" si="26"/>
        <v>0</v>
      </c>
      <c r="AE39" s="148">
        <f t="shared" si="26"/>
        <v>0</v>
      </c>
      <c r="AF39" s="148">
        <f t="shared" si="26"/>
        <v>0</v>
      </c>
      <c r="AG39" s="148">
        <f t="shared" si="26"/>
        <v>0</v>
      </c>
      <c r="AH39" s="148">
        <f t="shared" si="26"/>
        <v>0</v>
      </c>
      <c r="AI39" s="148">
        <f t="shared" si="26"/>
        <v>0</v>
      </c>
      <c r="AJ39" s="148">
        <f t="shared" si="26"/>
        <v>0</v>
      </c>
      <c r="AK39" s="148">
        <f t="shared" si="26"/>
        <v>0</v>
      </c>
      <c r="AL39" s="148">
        <f t="shared" si="26"/>
        <v>0</v>
      </c>
      <c r="AM39" s="148">
        <f t="shared" si="26"/>
        <v>0</v>
      </c>
      <c r="AN39" s="148">
        <f t="shared" si="26"/>
        <v>0</v>
      </c>
      <c r="AO39" s="148">
        <f t="shared" si="26"/>
        <v>0</v>
      </c>
      <c r="AP39" s="148">
        <f t="shared" ref="AP39:BI39" si="27">SUM(AP34:AP38)</f>
        <v>0</v>
      </c>
      <c r="AQ39" s="148">
        <f t="shared" si="27"/>
        <v>0</v>
      </c>
      <c r="AR39" s="148">
        <f t="shared" si="27"/>
        <v>0</v>
      </c>
      <c r="AS39" s="148">
        <f t="shared" si="27"/>
        <v>0</v>
      </c>
      <c r="AT39" s="148">
        <f t="shared" si="27"/>
        <v>0</v>
      </c>
      <c r="AU39" s="148">
        <f t="shared" si="27"/>
        <v>0</v>
      </c>
      <c r="AV39" s="148">
        <f t="shared" si="27"/>
        <v>0</v>
      </c>
      <c r="AW39" s="148">
        <f t="shared" si="27"/>
        <v>0</v>
      </c>
      <c r="AX39" s="148">
        <f t="shared" si="27"/>
        <v>0</v>
      </c>
      <c r="AY39" s="148">
        <f t="shared" si="27"/>
        <v>0</v>
      </c>
      <c r="AZ39" s="148">
        <f t="shared" si="27"/>
        <v>0</v>
      </c>
      <c r="BA39" s="148">
        <f t="shared" si="27"/>
        <v>0</v>
      </c>
      <c r="BB39" s="148">
        <f t="shared" si="27"/>
        <v>0</v>
      </c>
      <c r="BC39" s="148">
        <f t="shared" si="27"/>
        <v>0</v>
      </c>
      <c r="BD39" s="148">
        <f t="shared" si="27"/>
        <v>0</v>
      </c>
      <c r="BE39" s="148">
        <f t="shared" si="27"/>
        <v>0</v>
      </c>
      <c r="BF39" s="77">
        <f t="shared" si="27"/>
        <v>612</v>
      </c>
      <c r="BG39" s="77">
        <f t="shared" si="27"/>
        <v>167.66666666666666</v>
      </c>
      <c r="BH39" s="77">
        <f t="shared" si="27"/>
        <v>0</v>
      </c>
      <c r="BI39" s="148">
        <f t="shared" si="27"/>
        <v>779.66666666666663</v>
      </c>
    </row>
    <row r="40" spans="1:61" ht="29.25" customHeight="1" x14ac:dyDescent="0.25">
      <c r="A40" s="399"/>
      <c r="B40" s="294"/>
      <c r="C40" s="399"/>
      <c r="D40" s="429"/>
      <c r="E40" s="335"/>
      <c r="F40" s="342"/>
      <c r="G40" s="303"/>
      <c r="H40" s="418" t="s">
        <v>87</v>
      </c>
      <c r="I40" s="160" t="s">
        <v>54</v>
      </c>
      <c r="J40" s="94">
        <v>580</v>
      </c>
      <c r="K40" s="94">
        <v>156</v>
      </c>
      <c r="L40" s="94">
        <v>0</v>
      </c>
      <c r="M40" s="148">
        <f>SUM(J40:L40)</f>
        <v>736</v>
      </c>
      <c r="N40" s="158">
        <v>603</v>
      </c>
      <c r="O40" s="158">
        <v>166</v>
      </c>
      <c r="P40" s="158">
        <v>0</v>
      </c>
      <c r="Q40" s="148">
        <f t="shared" si="8"/>
        <v>769</v>
      </c>
      <c r="R40" s="94">
        <v>653</v>
      </c>
      <c r="S40" s="94">
        <v>181</v>
      </c>
      <c r="T40" s="94">
        <v>0</v>
      </c>
      <c r="U40" s="148">
        <f t="shared" si="9"/>
        <v>834</v>
      </c>
      <c r="V40" s="95"/>
      <c r="W40" s="95"/>
      <c r="X40" s="95"/>
      <c r="Y40" s="148">
        <f t="shared" si="10"/>
        <v>0</v>
      </c>
      <c r="Z40" s="95"/>
      <c r="AA40" s="95"/>
      <c r="AB40" s="95"/>
      <c r="AC40" s="148">
        <f t="shared" si="11"/>
        <v>0</v>
      </c>
      <c r="AD40" s="95"/>
      <c r="AE40" s="95"/>
      <c r="AF40" s="95"/>
      <c r="AG40" s="148">
        <f t="shared" si="12"/>
        <v>0</v>
      </c>
      <c r="AH40" s="95"/>
      <c r="AI40" s="95"/>
      <c r="AJ40" s="95"/>
      <c r="AK40" s="148">
        <f t="shared" si="13"/>
        <v>0</v>
      </c>
      <c r="AL40" s="95"/>
      <c r="AM40" s="95"/>
      <c r="AN40" s="95"/>
      <c r="AO40" s="148">
        <f t="shared" si="14"/>
        <v>0</v>
      </c>
      <c r="AP40" s="95"/>
      <c r="AQ40" s="95"/>
      <c r="AR40" s="95"/>
      <c r="AS40" s="148">
        <f t="shared" si="15"/>
        <v>0</v>
      </c>
      <c r="AT40" s="95"/>
      <c r="AU40" s="95"/>
      <c r="AV40" s="95"/>
      <c r="AW40" s="148">
        <f t="shared" si="16"/>
        <v>0</v>
      </c>
      <c r="AX40" s="95"/>
      <c r="AY40" s="95"/>
      <c r="AZ40" s="95"/>
      <c r="BA40" s="148">
        <f t="shared" si="17"/>
        <v>0</v>
      </c>
      <c r="BB40" s="95"/>
      <c r="BC40" s="95"/>
      <c r="BD40" s="95"/>
      <c r="BE40" s="148">
        <f t="shared" si="18"/>
        <v>0</v>
      </c>
      <c r="BF40" s="95">
        <f>AVERAGE(J40,N40,R40,V40,Z40,AD40,AH40,AL40,AP40,AT40,AX40,BB40)</f>
        <v>612</v>
      </c>
      <c r="BG40" s="95">
        <f t="shared" ref="BG40:BH43" si="28">AVERAGE(K40,O40,S40,W40,AA40,AE40,AI40,AM40,AQ40,AU40,AY40,BC40)</f>
        <v>167.66666666666666</v>
      </c>
      <c r="BH40" s="95">
        <f t="shared" si="28"/>
        <v>0</v>
      </c>
      <c r="BI40" s="148">
        <f>SUM(BF40:BH40)</f>
        <v>779.66666666666663</v>
      </c>
    </row>
    <row r="41" spans="1:61" ht="29.25" customHeight="1" x14ac:dyDescent="0.25">
      <c r="A41" s="399"/>
      <c r="B41" s="294"/>
      <c r="C41" s="399"/>
      <c r="D41" s="429"/>
      <c r="E41" s="335"/>
      <c r="F41" s="342"/>
      <c r="G41" s="303"/>
      <c r="H41" s="419"/>
      <c r="I41" s="160" t="s">
        <v>55</v>
      </c>
      <c r="J41" s="94">
        <v>0</v>
      </c>
      <c r="K41" s="94">
        <v>0</v>
      </c>
      <c r="L41" s="94">
        <v>0</v>
      </c>
      <c r="M41" s="148">
        <f>SUM(J41:L41)</f>
        <v>0</v>
      </c>
      <c r="N41" s="158">
        <v>0</v>
      </c>
      <c r="O41" s="158">
        <v>0</v>
      </c>
      <c r="P41" s="158">
        <v>0</v>
      </c>
      <c r="Q41" s="148">
        <f t="shared" si="8"/>
        <v>0</v>
      </c>
      <c r="R41" s="94">
        <v>0</v>
      </c>
      <c r="S41" s="94">
        <v>0</v>
      </c>
      <c r="T41" s="94">
        <v>0</v>
      </c>
      <c r="U41" s="148">
        <f t="shared" si="9"/>
        <v>0</v>
      </c>
      <c r="V41" s="95"/>
      <c r="W41" s="95"/>
      <c r="X41" s="95"/>
      <c r="Y41" s="148">
        <f t="shared" si="10"/>
        <v>0</v>
      </c>
      <c r="Z41" s="95"/>
      <c r="AA41" s="95"/>
      <c r="AB41" s="95"/>
      <c r="AC41" s="148">
        <f t="shared" si="11"/>
        <v>0</v>
      </c>
      <c r="AD41" s="95"/>
      <c r="AE41" s="95"/>
      <c r="AF41" s="95"/>
      <c r="AG41" s="148">
        <f t="shared" si="12"/>
        <v>0</v>
      </c>
      <c r="AH41" s="95"/>
      <c r="AI41" s="95"/>
      <c r="AJ41" s="95"/>
      <c r="AK41" s="148">
        <f t="shared" si="13"/>
        <v>0</v>
      </c>
      <c r="AL41" s="95"/>
      <c r="AM41" s="95"/>
      <c r="AN41" s="95"/>
      <c r="AO41" s="148">
        <f t="shared" si="14"/>
        <v>0</v>
      </c>
      <c r="AP41" s="95"/>
      <c r="AQ41" s="95"/>
      <c r="AR41" s="95"/>
      <c r="AS41" s="148">
        <f t="shared" si="15"/>
        <v>0</v>
      </c>
      <c r="AT41" s="95"/>
      <c r="AU41" s="95"/>
      <c r="AV41" s="95"/>
      <c r="AW41" s="148">
        <f t="shared" si="16"/>
        <v>0</v>
      </c>
      <c r="AX41" s="95"/>
      <c r="AY41" s="95"/>
      <c r="AZ41" s="95"/>
      <c r="BA41" s="148">
        <f t="shared" si="17"/>
        <v>0</v>
      </c>
      <c r="BB41" s="95"/>
      <c r="BC41" s="95"/>
      <c r="BD41" s="95"/>
      <c r="BE41" s="148">
        <f t="shared" si="18"/>
        <v>0</v>
      </c>
      <c r="BF41" s="95">
        <f>AVERAGE(J41,N41,R41,V41,Z41,AD41,AH41,AL41,AP41,AT41,AX41,BB41)</f>
        <v>0</v>
      </c>
      <c r="BG41" s="95">
        <f t="shared" si="28"/>
        <v>0</v>
      </c>
      <c r="BH41" s="95">
        <f t="shared" si="28"/>
        <v>0</v>
      </c>
      <c r="BI41" s="148">
        <f>SUM(BF41:BH41)</f>
        <v>0</v>
      </c>
    </row>
    <row r="42" spans="1:61" ht="29.25" customHeight="1" x14ac:dyDescent="0.25">
      <c r="A42" s="399"/>
      <c r="B42" s="294"/>
      <c r="C42" s="399"/>
      <c r="D42" s="429"/>
      <c r="E42" s="335"/>
      <c r="F42" s="342"/>
      <c r="G42" s="303"/>
      <c r="H42" s="418" t="s">
        <v>60</v>
      </c>
      <c r="I42" s="160" t="s">
        <v>56</v>
      </c>
      <c r="J42" s="94">
        <v>144</v>
      </c>
      <c r="K42" s="94">
        <v>37</v>
      </c>
      <c r="L42" s="94">
        <v>0</v>
      </c>
      <c r="M42" s="148">
        <f>SUM(J42:L42)</f>
        <v>181</v>
      </c>
      <c r="N42" s="158">
        <v>146</v>
      </c>
      <c r="O42" s="158">
        <v>186</v>
      </c>
      <c r="P42" s="158">
        <v>0</v>
      </c>
      <c r="Q42" s="148">
        <f t="shared" si="8"/>
        <v>332</v>
      </c>
      <c r="R42" s="94">
        <v>153</v>
      </c>
      <c r="S42" s="94">
        <v>190</v>
      </c>
      <c r="T42" s="94">
        <v>0</v>
      </c>
      <c r="U42" s="148">
        <f t="shared" si="9"/>
        <v>343</v>
      </c>
      <c r="V42" s="95"/>
      <c r="W42" s="95"/>
      <c r="X42" s="95"/>
      <c r="Y42" s="148">
        <f t="shared" si="10"/>
        <v>0</v>
      </c>
      <c r="Z42" s="95"/>
      <c r="AA42" s="95"/>
      <c r="AB42" s="95"/>
      <c r="AC42" s="148">
        <f t="shared" si="11"/>
        <v>0</v>
      </c>
      <c r="AD42" s="95"/>
      <c r="AE42" s="95"/>
      <c r="AF42" s="95"/>
      <c r="AG42" s="148">
        <f t="shared" si="12"/>
        <v>0</v>
      </c>
      <c r="AH42" s="95"/>
      <c r="AI42" s="95"/>
      <c r="AJ42" s="95"/>
      <c r="AK42" s="148">
        <f t="shared" si="13"/>
        <v>0</v>
      </c>
      <c r="AL42" s="95"/>
      <c r="AM42" s="95"/>
      <c r="AN42" s="95"/>
      <c r="AO42" s="148">
        <f t="shared" si="14"/>
        <v>0</v>
      </c>
      <c r="AP42" s="95"/>
      <c r="AQ42" s="95"/>
      <c r="AR42" s="95"/>
      <c r="AS42" s="148">
        <f t="shared" si="15"/>
        <v>0</v>
      </c>
      <c r="AT42" s="95"/>
      <c r="AU42" s="95"/>
      <c r="AV42" s="95"/>
      <c r="AW42" s="148">
        <f t="shared" si="16"/>
        <v>0</v>
      </c>
      <c r="AX42" s="95"/>
      <c r="AY42" s="95"/>
      <c r="AZ42" s="95"/>
      <c r="BA42" s="148">
        <f t="shared" si="17"/>
        <v>0</v>
      </c>
      <c r="BB42" s="95"/>
      <c r="BC42" s="95"/>
      <c r="BD42" s="95"/>
      <c r="BE42" s="148">
        <f t="shared" si="18"/>
        <v>0</v>
      </c>
      <c r="BF42" s="95">
        <f>AVERAGE(J42,N42,R42,V42,Z42,AD42,AH42,AL42,AP42,AT42,AX42,BB42)</f>
        <v>147.66666666666666</v>
      </c>
      <c r="BG42" s="95">
        <f t="shared" si="28"/>
        <v>137.66666666666666</v>
      </c>
      <c r="BH42" s="95">
        <f t="shared" si="28"/>
        <v>0</v>
      </c>
      <c r="BI42" s="148">
        <f>SUM(BF42:BH42)</f>
        <v>285.33333333333331</v>
      </c>
    </row>
    <row r="43" spans="1:61" ht="29.25" customHeight="1" thickBot="1" x14ac:dyDescent="0.3">
      <c r="A43" s="425"/>
      <c r="B43" s="295"/>
      <c r="C43" s="425"/>
      <c r="D43" s="430"/>
      <c r="E43" s="336"/>
      <c r="F43" s="343"/>
      <c r="G43" s="308"/>
      <c r="H43" s="427"/>
      <c r="I43" s="164" t="s">
        <v>57</v>
      </c>
      <c r="J43" s="96">
        <v>253</v>
      </c>
      <c r="K43" s="96">
        <v>63</v>
      </c>
      <c r="L43" s="96">
        <v>0</v>
      </c>
      <c r="M43" s="156">
        <f>SUM(J43:L43)</f>
        <v>316</v>
      </c>
      <c r="N43" s="159">
        <v>262</v>
      </c>
      <c r="O43" s="159">
        <v>67</v>
      </c>
      <c r="P43" s="159">
        <v>0</v>
      </c>
      <c r="Q43" s="156">
        <f t="shared" si="8"/>
        <v>329</v>
      </c>
      <c r="R43" s="96">
        <v>274</v>
      </c>
      <c r="S43" s="96">
        <v>73</v>
      </c>
      <c r="T43" s="96">
        <v>0</v>
      </c>
      <c r="U43" s="156">
        <f t="shared" si="9"/>
        <v>347</v>
      </c>
      <c r="V43" s="97"/>
      <c r="W43" s="97"/>
      <c r="X43" s="97"/>
      <c r="Y43" s="156">
        <f t="shared" si="10"/>
        <v>0</v>
      </c>
      <c r="Z43" s="97"/>
      <c r="AA43" s="97"/>
      <c r="AB43" s="97"/>
      <c r="AC43" s="156">
        <f t="shared" si="11"/>
        <v>0</v>
      </c>
      <c r="AD43" s="97"/>
      <c r="AE43" s="97"/>
      <c r="AF43" s="97"/>
      <c r="AG43" s="156">
        <f t="shared" si="12"/>
        <v>0</v>
      </c>
      <c r="AH43" s="97"/>
      <c r="AI43" s="97"/>
      <c r="AJ43" s="97"/>
      <c r="AK43" s="156">
        <f t="shared" si="13"/>
        <v>0</v>
      </c>
      <c r="AL43" s="97"/>
      <c r="AM43" s="97"/>
      <c r="AN43" s="97"/>
      <c r="AO43" s="156">
        <f t="shared" si="14"/>
        <v>0</v>
      </c>
      <c r="AP43" s="97"/>
      <c r="AQ43" s="97"/>
      <c r="AR43" s="97"/>
      <c r="AS43" s="156">
        <f t="shared" si="15"/>
        <v>0</v>
      </c>
      <c r="AT43" s="97"/>
      <c r="AU43" s="97"/>
      <c r="AV43" s="97"/>
      <c r="AW43" s="156">
        <f t="shared" si="16"/>
        <v>0</v>
      </c>
      <c r="AX43" s="97"/>
      <c r="AY43" s="97"/>
      <c r="AZ43" s="97"/>
      <c r="BA43" s="156">
        <f t="shared" si="17"/>
        <v>0</v>
      </c>
      <c r="BB43" s="97"/>
      <c r="BC43" s="97"/>
      <c r="BD43" s="97"/>
      <c r="BE43" s="156">
        <f t="shared" si="18"/>
        <v>0</v>
      </c>
      <c r="BF43" s="97">
        <f>AVERAGE(J43,N43,R43,V43,Z43,AD43,AH43,AL43,AP43,AT43,AX43,BB43)</f>
        <v>263</v>
      </c>
      <c r="BG43" s="97">
        <f t="shared" si="28"/>
        <v>67.666666666666671</v>
      </c>
      <c r="BH43" s="97">
        <f t="shared" si="28"/>
        <v>0</v>
      </c>
      <c r="BI43" s="156">
        <f>SUM(BF43:BH43)</f>
        <v>330.66666666666669</v>
      </c>
    </row>
    <row r="44" spans="1:61" x14ac:dyDescent="0.25">
      <c r="H44" s="165"/>
      <c r="I44" s="165"/>
    </row>
    <row r="45" spans="1:61" x14ac:dyDescent="0.25">
      <c r="H45" s="165"/>
      <c r="I45" s="165"/>
    </row>
    <row r="46" spans="1:61" x14ac:dyDescent="0.25">
      <c r="H46" s="165"/>
      <c r="I46" s="165"/>
    </row>
    <row r="47" spans="1:61" x14ac:dyDescent="0.25">
      <c r="H47" s="165"/>
      <c r="I47" s="165"/>
    </row>
    <row r="48" spans="1:61" x14ac:dyDescent="0.25">
      <c r="H48" s="165"/>
      <c r="I48" s="165"/>
    </row>
    <row r="49" spans="8:9" x14ac:dyDescent="0.25">
      <c r="H49" s="165"/>
      <c r="I49" s="165"/>
    </row>
    <row r="50" spans="8:9" x14ac:dyDescent="0.25">
      <c r="H50" s="165"/>
      <c r="I50" s="165"/>
    </row>
    <row r="51" spans="8:9" x14ac:dyDescent="0.25">
      <c r="H51" s="165"/>
      <c r="I51" s="165"/>
    </row>
    <row r="52" spans="8:9" x14ac:dyDescent="0.25">
      <c r="H52" s="165"/>
      <c r="I52" s="165"/>
    </row>
    <row r="53" spans="8:9" x14ac:dyDescent="0.25">
      <c r="H53" s="165"/>
      <c r="I53" s="165"/>
    </row>
    <row r="54" spans="8:9" x14ac:dyDescent="0.25">
      <c r="H54" s="165"/>
      <c r="I54" s="165"/>
    </row>
    <row r="55" spans="8:9" x14ac:dyDescent="0.25">
      <c r="H55" s="165"/>
      <c r="I55" s="165"/>
    </row>
    <row r="56" spans="8:9" x14ac:dyDescent="0.25">
      <c r="H56" s="165"/>
      <c r="I56" s="165"/>
    </row>
    <row r="57" spans="8:9" x14ac:dyDescent="0.25">
      <c r="H57" s="165"/>
      <c r="I57" s="165"/>
    </row>
    <row r="58" spans="8:9" x14ac:dyDescent="0.25">
      <c r="H58" s="165"/>
      <c r="I58" s="165"/>
    </row>
    <row r="59" spans="8:9" x14ac:dyDescent="0.25">
      <c r="H59" s="165"/>
      <c r="I59" s="165"/>
    </row>
    <row r="60" spans="8:9" x14ac:dyDescent="0.25">
      <c r="H60" s="165"/>
      <c r="I60" s="165"/>
    </row>
    <row r="61" spans="8:9" x14ac:dyDescent="0.25">
      <c r="H61" s="165"/>
      <c r="I61" s="165"/>
    </row>
    <row r="62" spans="8:9" x14ac:dyDescent="0.25">
      <c r="H62" s="165"/>
      <c r="I62" s="165"/>
    </row>
    <row r="63" spans="8:9" x14ac:dyDescent="0.25">
      <c r="H63" s="165"/>
      <c r="I63" s="165"/>
    </row>
    <row r="64" spans="8:9" x14ac:dyDescent="0.25">
      <c r="H64" s="165"/>
      <c r="I64" s="165"/>
    </row>
    <row r="65" spans="8:9" x14ac:dyDescent="0.25">
      <c r="H65" s="165"/>
      <c r="I65" s="165"/>
    </row>
    <row r="66" spans="8:9" x14ac:dyDescent="0.25">
      <c r="H66" s="165"/>
      <c r="I66" s="165"/>
    </row>
    <row r="67" spans="8:9" x14ac:dyDescent="0.25">
      <c r="H67" s="165"/>
      <c r="I67" s="165"/>
    </row>
    <row r="68" spans="8:9" x14ac:dyDescent="0.25">
      <c r="H68" s="165"/>
      <c r="I68" s="165"/>
    </row>
    <row r="69" spans="8:9" x14ac:dyDescent="0.25">
      <c r="H69" s="165"/>
      <c r="I69" s="165"/>
    </row>
    <row r="70" spans="8:9" x14ac:dyDescent="0.25">
      <c r="H70" s="165"/>
      <c r="I70" s="165"/>
    </row>
    <row r="71" spans="8:9" x14ac:dyDescent="0.25">
      <c r="H71" s="165"/>
      <c r="I71" s="165"/>
    </row>
    <row r="72" spans="8:9" x14ac:dyDescent="0.25">
      <c r="H72" s="165"/>
      <c r="I72" s="165"/>
    </row>
    <row r="73" spans="8:9" x14ac:dyDescent="0.25">
      <c r="H73" s="165"/>
      <c r="I73" s="165"/>
    </row>
    <row r="74" spans="8:9" x14ac:dyDescent="0.25">
      <c r="H74" s="165"/>
      <c r="I74" s="165"/>
    </row>
    <row r="75" spans="8:9" x14ac:dyDescent="0.25">
      <c r="H75" s="165"/>
      <c r="I75" s="165"/>
    </row>
    <row r="76" spans="8:9" x14ac:dyDescent="0.25">
      <c r="H76" s="165"/>
      <c r="I76" s="165"/>
    </row>
    <row r="77" spans="8:9" x14ac:dyDescent="0.25">
      <c r="H77" s="165"/>
      <c r="I77" s="165"/>
    </row>
    <row r="78" spans="8:9" x14ac:dyDescent="0.25">
      <c r="H78" s="165"/>
      <c r="I78" s="165"/>
    </row>
    <row r="79" spans="8:9" x14ac:dyDescent="0.25">
      <c r="H79" s="165"/>
      <c r="I79" s="165"/>
    </row>
    <row r="80" spans="8:9" x14ac:dyDescent="0.25">
      <c r="H80" s="165"/>
      <c r="I80" s="165"/>
    </row>
    <row r="81" spans="8:9" x14ac:dyDescent="0.25">
      <c r="H81" s="165"/>
      <c r="I81" s="165"/>
    </row>
    <row r="82" spans="8:9" x14ac:dyDescent="0.25">
      <c r="H82" s="165"/>
      <c r="I82" s="165"/>
    </row>
    <row r="83" spans="8:9" x14ac:dyDescent="0.25">
      <c r="H83" s="165"/>
      <c r="I83" s="165"/>
    </row>
    <row r="84" spans="8:9" x14ac:dyDescent="0.25">
      <c r="H84" s="165"/>
      <c r="I84" s="165"/>
    </row>
    <row r="85" spans="8:9" x14ac:dyDescent="0.25">
      <c r="H85" s="165"/>
      <c r="I85" s="165"/>
    </row>
    <row r="86" spans="8:9" x14ac:dyDescent="0.25">
      <c r="H86" s="165"/>
      <c r="I86" s="165"/>
    </row>
    <row r="87" spans="8:9" x14ac:dyDescent="0.25">
      <c r="H87" s="165"/>
      <c r="I87" s="165"/>
    </row>
    <row r="88" spans="8:9" x14ac:dyDescent="0.25">
      <c r="H88" s="165"/>
      <c r="I88" s="165"/>
    </row>
    <row r="89" spans="8:9" x14ac:dyDescent="0.25">
      <c r="H89" s="165"/>
      <c r="I89" s="165"/>
    </row>
    <row r="90" spans="8:9" x14ac:dyDescent="0.25">
      <c r="H90" s="165"/>
      <c r="I90" s="165"/>
    </row>
    <row r="91" spans="8:9" x14ac:dyDescent="0.25">
      <c r="H91" s="165"/>
      <c r="I91" s="165"/>
    </row>
    <row r="92" spans="8:9" x14ac:dyDescent="0.25">
      <c r="H92" s="165"/>
      <c r="I92" s="165"/>
    </row>
    <row r="93" spans="8:9" x14ac:dyDescent="0.25">
      <c r="H93" s="165"/>
      <c r="I93" s="165"/>
    </row>
    <row r="94" spans="8:9" x14ac:dyDescent="0.25">
      <c r="H94" s="165"/>
      <c r="I94" s="165"/>
    </row>
    <row r="95" spans="8:9" x14ac:dyDescent="0.25">
      <c r="H95" s="165"/>
      <c r="I95" s="165"/>
    </row>
    <row r="96" spans="8:9" x14ac:dyDescent="0.25">
      <c r="H96" s="165"/>
      <c r="I96" s="165"/>
    </row>
    <row r="97" spans="8:9" x14ac:dyDescent="0.25">
      <c r="H97" s="165"/>
      <c r="I97" s="165"/>
    </row>
    <row r="98" spans="8:9" x14ac:dyDescent="0.25">
      <c r="H98" s="165"/>
      <c r="I98" s="165"/>
    </row>
    <row r="99" spans="8:9" x14ac:dyDescent="0.25">
      <c r="H99" s="165"/>
      <c r="I99" s="165"/>
    </row>
    <row r="100" spans="8:9" x14ac:dyDescent="0.25">
      <c r="H100" s="165"/>
      <c r="I100" s="165"/>
    </row>
    <row r="101" spans="8:9" x14ac:dyDescent="0.25">
      <c r="H101" s="165"/>
      <c r="I101" s="165"/>
    </row>
    <row r="102" spans="8:9" x14ac:dyDescent="0.25">
      <c r="H102" s="165"/>
      <c r="I102" s="165"/>
    </row>
    <row r="103" spans="8:9" x14ac:dyDescent="0.25">
      <c r="H103" s="165"/>
      <c r="I103" s="165"/>
    </row>
    <row r="104" spans="8:9" x14ac:dyDescent="0.25">
      <c r="H104" s="165"/>
      <c r="I104" s="165"/>
    </row>
    <row r="105" spans="8:9" x14ac:dyDescent="0.25">
      <c r="H105" s="165"/>
      <c r="I105" s="165"/>
    </row>
    <row r="106" spans="8:9" x14ac:dyDescent="0.25">
      <c r="H106" s="165"/>
      <c r="I106" s="165"/>
    </row>
    <row r="107" spans="8:9" x14ac:dyDescent="0.25">
      <c r="H107" s="165"/>
      <c r="I107" s="165"/>
    </row>
    <row r="108" spans="8:9" x14ac:dyDescent="0.25">
      <c r="H108" s="165"/>
      <c r="I108" s="165"/>
    </row>
    <row r="109" spans="8:9" x14ac:dyDescent="0.25">
      <c r="H109" s="165"/>
      <c r="I109" s="165"/>
    </row>
    <row r="110" spans="8:9" x14ac:dyDescent="0.25">
      <c r="H110" s="165"/>
      <c r="I110" s="165"/>
    </row>
    <row r="111" spans="8:9" x14ac:dyDescent="0.25">
      <c r="H111" s="165"/>
      <c r="I111" s="165"/>
    </row>
    <row r="112" spans="8:9" x14ac:dyDescent="0.25">
      <c r="H112" s="165"/>
      <c r="I112" s="165"/>
    </row>
    <row r="113" spans="8:9" x14ac:dyDescent="0.25">
      <c r="H113" s="165"/>
      <c r="I113" s="165"/>
    </row>
    <row r="114" spans="8:9" x14ac:dyDescent="0.25">
      <c r="H114" s="165"/>
      <c r="I114" s="165"/>
    </row>
    <row r="115" spans="8:9" x14ac:dyDescent="0.25">
      <c r="H115" s="165"/>
      <c r="I115" s="165"/>
    </row>
    <row r="116" spans="8:9" x14ac:dyDescent="0.25">
      <c r="H116" s="165"/>
      <c r="I116" s="165"/>
    </row>
    <row r="117" spans="8:9" x14ac:dyDescent="0.25">
      <c r="H117" s="165"/>
      <c r="I117" s="165"/>
    </row>
    <row r="118" spans="8:9" x14ac:dyDescent="0.25">
      <c r="H118" s="165"/>
      <c r="I118" s="165"/>
    </row>
    <row r="119" spans="8:9" x14ac:dyDescent="0.25">
      <c r="H119" s="165"/>
      <c r="I119" s="165"/>
    </row>
    <row r="120" spans="8:9" x14ac:dyDescent="0.25">
      <c r="H120" s="165"/>
      <c r="I120" s="165"/>
    </row>
    <row r="121" spans="8:9" x14ac:dyDescent="0.25">
      <c r="H121" s="165"/>
      <c r="I121" s="165"/>
    </row>
    <row r="122" spans="8:9" x14ac:dyDescent="0.25">
      <c r="H122" s="165"/>
      <c r="I122" s="165"/>
    </row>
    <row r="123" spans="8:9" x14ac:dyDescent="0.25">
      <c r="H123" s="165"/>
      <c r="I123" s="165"/>
    </row>
    <row r="124" spans="8:9" x14ac:dyDescent="0.25">
      <c r="H124" s="165"/>
      <c r="I124" s="165"/>
    </row>
    <row r="125" spans="8:9" x14ac:dyDescent="0.25">
      <c r="H125" s="165"/>
      <c r="I125" s="165"/>
    </row>
    <row r="126" spans="8:9" x14ac:dyDescent="0.25">
      <c r="H126" s="165"/>
      <c r="I126" s="165"/>
    </row>
    <row r="127" spans="8:9" x14ac:dyDescent="0.25">
      <c r="H127" s="165"/>
      <c r="I127" s="165"/>
    </row>
    <row r="128" spans="8:9" x14ac:dyDescent="0.25">
      <c r="H128" s="165"/>
      <c r="I128" s="165"/>
    </row>
    <row r="129" spans="8:62" x14ac:dyDescent="0.25">
      <c r="H129" s="165"/>
      <c r="I129" s="165"/>
    </row>
    <row r="130" spans="8:62" x14ac:dyDescent="0.25">
      <c r="H130" s="165"/>
      <c r="I130" s="165"/>
    </row>
    <row r="131" spans="8:62" x14ac:dyDescent="0.25">
      <c r="H131" s="165"/>
      <c r="I131" s="165"/>
      <c r="M131" s="167">
        <f>SUM(M20:M21)</f>
        <v>0</v>
      </c>
      <c r="Q131" s="167">
        <f>SUM(Q20:Q21)</f>
        <v>1870</v>
      </c>
      <c r="U131" s="167">
        <f>SUM(U20:U21)</f>
        <v>0</v>
      </c>
      <c r="Y131" s="167">
        <f>SUM(Y20:Y21)</f>
        <v>0</v>
      </c>
      <c r="AC131" s="167">
        <f>SUM(AC20:AC21)</f>
        <v>0</v>
      </c>
      <c r="AG131" s="167">
        <f>SUM(AG20:AG21)</f>
        <v>0</v>
      </c>
      <c r="AK131" s="167">
        <f>SUM(AK20:AK21)</f>
        <v>0</v>
      </c>
      <c r="AO131" s="167">
        <f>SUM(AO20:AO21)</f>
        <v>0</v>
      </c>
      <c r="AS131" s="167">
        <f>SUM(AS20:AS21)</f>
        <v>0</v>
      </c>
      <c r="AW131" s="167">
        <f>SUM(AW20:AW21)</f>
        <v>0</v>
      </c>
      <c r="BA131" s="167">
        <f>SUM(BA20:BA21)</f>
        <v>0</v>
      </c>
      <c r="BE131" s="167">
        <f>SUM(BE20:BE21)</f>
        <v>0</v>
      </c>
      <c r="BI131" s="167">
        <f>SUM(BI20:BI21)</f>
        <v>1870</v>
      </c>
      <c r="BJ131" s="167"/>
    </row>
    <row r="132" spans="8:62" x14ac:dyDescent="0.25">
      <c r="H132" s="165"/>
      <c r="I132" s="165"/>
      <c r="M132" s="167">
        <f>SUM(M30:M31)</f>
        <v>22</v>
      </c>
      <c r="Q132" s="167">
        <f>SUM(Q30:Q31)</f>
        <v>21</v>
      </c>
      <c r="U132" s="167">
        <f>SUM(U30:U31)</f>
        <v>19</v>
      </c>
      <c r="Y132" s="167">
        <f>SUM(Y30:Y31)</f>
        <v>0</v>
      </c>
      <c r="AC132" s="167">
        <f>SUM(AC30:AC31)</f>
        <v>0</v>
      </c>
      <c r="AG132" s="167">
        <f>SUM(AG30:AG31)</f>
        <v>0</v>
      </c>
      <c r="AK132" s="167">
        <f>SUM(AK30:AK31)</f>
        <v>0</v>
      </c>
      <c r="AO132" s="167">
        <f>SUM(AO30:AO31)</f>
        <v>0</v>
      </c>
      <c r="AS132" s="167">
        <f>SUM(AS30:AS31)</f>
        <v>0</v>
      </c>
      <c r="AW132" s="167">
        <f>SUM(AW30:AW31)</f>
        <v>0</v>
      </c>
      <c r="BA132" s="167">
        <f>SUM(BA30:BA31)</f>
        <v>0</v>
      </c>
      <c r="BE132" s="167">
        <f>SUM(BE30:BE31)</f>
        <v>0</v>
      </c>
      <c r="BI132" s="167">
        <f>SUM(BI30:BI31)</f>
        <v>20.666666666666664</v>
      </c>
      <c r="BJ132" s="167"/>
    </row>
    <row r="133" spans="8:62" x14ac:dyDescent="0.25">
      <c r="H133" s="165"/>
      <c r="I133" s="165"/>
      <c r="M133" s="167">
        <f>SUM(M40:M41)</f>
        <v>736</v>
      </c>
      <c r="Q133" s="167">
        <f>SUM(Q40:Q41)</f>
        <v>769</v>
      </c>
      <c r="U133" s="167">
        <f>SUM(U40:U41)</f>
        <v>834</v>
      </c>
      <c r="Y133" s="167">
        <f>SUM(Y40:Y41)</f>
        <v>0</v>
      </c>
      <c r="AC133" s="167">
        <f>SUM(AC40:AC41)</f>
        <v>0</v>
      </c>
      <c r="AG133" s="167">
        <f>SUM(AG40:AG41)</f>
        <v>0</v>
      </c>
      <c r="AK133" s="167">
        <f>SUM(AK40:AK41)</f>
        <v>0</v>
      </c>
      <c r="AO133" s="167">
        <f>SUM(AO40:AO41)</f>
        <v>0</v>
      </c>
      <c r="AS133" s="167">
        <f>SUM(AS40:AS41)</f>
        <v>0</v>
      </c>
      <c r="AW133" s="167">
        <f>SUM(AW40:AW41)</f>
        <v>0</v>
      </c>
      <c r="BA133" s="167">
        <f>SUM(BA40:BA41)</f>
        <v>0</v>
      </c>
      <c r="BE133" s="167">
        <f>SUM(BE40:BE41)</f>
        <v>0</v>
      </c>
      <c r="BI133" s="167">
        <f>SUM(BI40:BI41)</f>
        <v>779.66666666666663</v>
      </c>
      <c r="BJ133" s="167"/>
    </row>
    <row r="134" spans="8:62" x14ac:dyDescent="0.25">
      <c r="H134" s="165"/>
      <c r="I134" s="165"/>
    </row>
    <row r="135" spans="8:62" x14ac:dyDescent="0.25">
      <c r="H135" s="165"/>
      <c r="I135" s="165"/>
    </row>
    <row r="136" spans="8:62" x14ac:dyDescent="0.25">
      <c r="H136" s="165"/>
      <c r="I136" s="165"/>
    </row>
    <row r="137" spans="8:62" x14ac:dyDescent="0.25">
      <c r="H137" s="165"/>
      <c r="I137" s="165"/>
    </row>
    <row r="138" spans="8:62" x14ac:dyDescent="0.25">
      <c r="H138" s="165"/>
      <c r="I138" s="165"/>
    </row>
  </sheetData>
  <sheetProtection formatCells="0" formatColumns="0" formatRows="0"/>
  <protectedRanges>
    <protectedRange sqref="AP24:AR28 AP30:AR38 AP40:AR43" name="Rango1"/>
    <protectedRange sqref="AT28:AU28" name="Rango1_1"/>
    <protectedRange sqref="AT30:AV33" name="Rango1_2"/>
    <protectedRange sqref="AX28:AY28" name="Rango1_1_1"/>
    <protectedRange sqref="AX30:AY33" name="Rango1_2_1"/>
    <protectedRange sqref="BB28:BC28" name="Rango1_1_1_2"/>
    <protectedRange sqref="BB30:BC33" name="Rango1_2_1_2"/>
    <protectedRange sqref="N16:O18" name="Rango1_1_2"/>
    <protectedRange sqref="N20:O22" name="Rango1_16"/>
  </protectedRanges>
  <mergeCells count="85">
    <mergeCell ref="AH14:AJ18"/>
    <mergeCell ref="AH20:AJ23"/>
    <mergeCell ref="AP14:AR18"/>
    <mergeCell ref="AP20:AR23"/>
    <mergeCell ref="AX14:AZ18"/>
    <mergeCell ref="AX20:AZ23"/>
    <mergeCell ref="J14:L18"/>
    <mergeCell ref="J20:L23"/>
    <mergeCell ref="R14:T18"/>
    <mergeCell ref="R20:T23"/>
    <mergeCell ref="Z14:AB18"/>
    <mergeCell ref="Z20:AB23"/>
    <mergeCell ref="BF11:BI11"/>
    <mergeCell ref="BF12:BI12"/>
    <mergeCell ref="H40:H41"/>
    <mergeCell ref="H42:H43"/>
    <mergeCell ref="G24:G33"/>
    <mergeCell ref="H24:H29"/>
    <mergeCell ref="AT11:AW11"/>
    <mergeCell ref="AL12:AO12"/>
    <mergeCell ref="BB11:BE11"/>
    <mergeCell ref="Z11:AC11"/>
    <mergeCell ref="AD11:AG11"/>
    <mergeCell ref="AH11:AK11"/>
    <mergeCell ref="AL11:AO11"/>
    <mergeCell ref="AP11:AS11"/>
    <mergeCell ref="AX11:BA11"/>
    <mergeCell ref="H11:H13"/>
    <mergeCell ref="F34:F43"/>
    <mergeCell ref="G34:G43"/>
    <mergeCell ref="H34:H39"/>
    <mergeCell ref="F24:F33"/>
    <mergeCell ref="B24:B33"/>
    <mergeCell ref="H30:H31"/>
    <mergeCell ref="H32:H33"/>
    <mergeCell ref="E24:E33"/>
    <mergeCell ref="E34:E43"/>
    <mergeCell ref="D34:D43"/>
    <mergeCell ref="C34:C43"/>
    <mergeCell ref="B34:B43"/>
    <mergeCell ref="B14:B23"/>
    <mergeCell ref="C14:C23"/>
    <mergeCell ref="D14:D23"/>
    <mergeCell ref="A14:A23"/>
    <mergeCell ref="A24:A33"/>
    <mergeCell ref="A34:A43"/>
    <mergeCell ref="D24:D33"/>
    <mergeCell ref="C24:C33"/>
    <mergeCell ref="AX12:BA12"/>
    <mergeCell ref="J12:M12"/>
    <mergeCell ref="N12:Q12"/>
    <mergeCell ref="R12:U12"/>
    <mergeCell ref="V12:Y12"/>
    <mergeCell ref="Z12:AC12"/>
    <mergeCell ref="AP12:AS12"/>
    <mergeCell ref="AT12:AW12"/>
    <mergeCell ref="G14:G23"/>
    <mergeCell ref="F11:F13"/>
    <mergeCell ref="AD12:AG12"/>
    <mergeCell ref="I11:I13"/>
    <mergeCell ref="H14:H19"/>
    <mergeCell ref="H20:H21"/>
    <mergeCell ref="H22:H23"/>
    <mergeCell ref="F14:F23"/>
    <mergeCell ref="E14:E23"/>
    <mergeCell ref="A1:BE1"/>
    <mergeCell ref="A2:BE2"/>
    <mergeCell ref="A3:BE3"/>
    <mergeCell ref="A6:D6"/>
    <mergeCell ref="B7:C7"/>
    <mergeCell ref="B8:C8"/>
    <mergeCell ref="J11:M11"/>
    <mergeCell ref="N11:Q11"/>
    <mergeCell ref="R11:U11"/>
    <mergeCell ref="V11:Y11"/>
    <mergeCell ref="U9:BE9"/>
    <mergeCell ref="A10:BE10"/>
    <mergeCell ref="A11:A13"/>
    <mergeCell ref="B11:B13"/>
    <mergeCell ref="BB12:BE12"/>
    <mergeCell ref="C11:C13"/>
    <mergeCell ref="D11:D13"/>
    <mergeCell ref="E11:E13"/>
    <mergeCell ref="G11:G13"/>
    <mergeCell ref="AH12:AK12"/>
  </mergeCells>
  <conditionalFormatting sqref="M19">
    <cfRule type="cellIs" dxfId="45" priority="39" operator="notEqual">
      <formula>$M$131</formula>
    </cfRule>
  </conditionalFormatting>
  <conditionalFormatting sqref="M29">
    <cfRule type="cellIs" dxfId="44" priority="38" operator="notEqual">
      <formula>$M$132</formula>
    </cfRule>
  </conditionalFormatting>
  <conditionalFormatting sqref="M39">
    <cfRule type="cellIs" dxfId="43" priority="37" operator="notEqual">
      <formula>$M$133</formula>
    </cfRule>
  </conditionalFormatting>
  <conditionalFormatting sqref="Q19">
    <cfRule type="cellIs" dxfId="42" priority="36" operator="notEqual">
      <formula>$Q$131</formula>
    </cfRule>
  </conditionalFormatting>
  <conditionalFormatting sqref="Q29">
    <cfRule type="cellIs" dxfId="41" priority="35" operator="notEqual">
      <formula>$Q$132</formula>
    </cfRule>
  </conditionalFormatting>
  <conditionalFormatting sqref="Q39">
    <cfRule type="cellIs" dxfId="40" priority="34" operator="notEqual">
      <formula>$Q$133</formula>
    </cfRule>
  </conditionalFormatting>
  <conditionalFormatting sqref="U19">
    <cfRule type="cellIs" dxfId="39" priority="33" operator="notEqual">
      <formula>$U$131</formula>
    </cfRule>
  </conditionalFormatting>
  <conditionalFormatting sqref="U29">
    <cfRule type="cellIs" dxfId="38" priority="32" operator="notEqual">
      <formula>$U$132</formula>
    </cfRule>
  </conditionalFormatting>
  <conditionalFormatting sqref="U39">
    <cfRule type="cellIs" dxfId="37" priority="31" operator="notEqual">
      <formula>$U$133</formula>
    </cfRule>
  </conditionalFormatting>
  <conditionalFormatting sqref="Y19">
    <cfRule type="cellIs" dxfId="36" priority="30" operator="notEqual">
      <formula>$Y$131</formula>
    </cfRule>
  </conditionalFormatting>
  <conditionalFormatting sqref="Y29">
    <cfRule type="cellIs" dxfId="35" priority="29" operator="notEqual">
      <formula>$Y$132</formula>
    </cfRule>
  </conditionalFormatting>
  <conditionalFormatting sqref="Y39">
    <cfRule type="cellIs" dxfId="34" priority="28" operator="notEqual">
      <formula>$Y$133</formula>
    </cfRule>
  </conditionalFormatting>
  <conditionalFormatting sqref="AC19">
    <cfRule type="cellIs" dxfId="33" priority="27" operator="notEqual">
      <formula>$AC$131</formula>
    </cfRule>
  </conditionalFormatting>
  <conditionalFormatting sqref="AC29">
    <cfRule type="cellIs" dxfId="32" priority="26" operator="notEqual">
      <formula>$AC$132</formula>
    </cfRule>
  </conditionalFormatting>
  <conditionalFormatting sqref="AC39">
    <cfRule type="cellIs" dxfId="31" priority="25" operator="notEqual">
      <formula>$AC$133</formula>
    </cfRule>
  </conditionalFormatting>
  <conditionalFormatting sqref="AG19">
    <cfRule type="cellIs" dxfId="30" priority="24" operator="notEqual">
      <formula>$AG$131</formula>
    </cfRule>
  </conditionalFormatting>
  <conditionalFormatting sqref="AG29">
    <cfRule type="cellIs" dxfId="29" priority="23" operator="notEqual">
      <formula>$AG$132</formula>
    </cfRule>
  </conditionalFormatting>
  <conditionalFormatting sqref="AG39">
    <cfRule type="cellIs" dxfId="28" priority="22" operator="notEqual">
      <formula>$AG$133</formula>
    </cfRule>
  </conditionalFormatting>
  <conditionalFormatting sqref="AK19">
    <cfRule type="cellIs" dxfId="27" priority="21" operator="notEqual">
      <formula>$AK$131</formula>
    </cfRule>
  </conditionalFormatting>
  <conditionalFormatting sqref="AK29">
    <cfRule type="cellIs" dxfId="26" priority="20" operator="notEqual">
      <formula>$AK$132</formula>
    </cfRule>
  </conditionalFormatting>
  <conditionalFormatting sqref="AK39">
    <cfRule type="cellIs" dxfId="25" priority="19" operator="notEqual">
      <formula>$AK$133</formula>
    </cfRule>
  </conditionalFormatting>
  <conditionalFormatting sqref="AO19">
    <cfRule type="cellIs" dxfId="24" priority="18" operator="notEqual">
      <formula>$AO$131</formula>
    </cfRule>
  </conditionalFormatting>
  <conditionalFormatting sqref="AO29">
    <cfRule type="cellIs" dxfId="23" priority="17" operator="notEqual">
      <formula>$AO$132</formula>
    </cfRule>
  </conditionalFormatting>
  <conditionalFormatting sqref="AO39">
    <cfRule type="cellIs" dxfId="22" priority="16" operator="notEqual">
      <formula>$AO$133</formula>
    </cfRule>
  </conditionalFormatting>
  <conditionalFormatting sqref="AS19">
    <cfRule type="cellIs" dxfId="21" priority="15" operator="notEqual">
      <formula>$AS$131</formula>
    </cfRule>
  </conditionalFormatting>
  <conditionalFormatting sqref="AS29">
    <cfRule type="cellIs" dxfId="20" priority="14" operator="notEqual">
      <formula>$AS$132</formula>
    </cfRule>
  </conditionalFormatting>
  <conditionalFormatting sqref="AS39">
    <cfRule type="cellIs" dxfId="19" priority="13" operator="notEqual">
      <formula>$AS$133</formula>
    </cfRule>
  </conditionalFormatting>
  <conditionalFormatting sqref="AW19">
    <cfRule type="cellIs" dxfId="18" priority="12" operator="notEqual">
      <formula>$AW$131</formula>
    </cfRule>
  </conditionalFormatting>
  <conditionalFormatting sqref="AW29">
    <cfRule type="cellIs" dxfId="17" priority="11" operator="notEqual">
      <formula>$AW$132</formula>
    </cfRule>
  </conditionalFormatting>
  <conditionalFormatting sqref="AW39">
    <cfRule type="cellIs" dxfId="16" priority="10" operator="notEqual">
      <formula>$AW$133</formula>
    </cfRule>
  </conditionalFormatting>
  <conditionalFormatting sqref="BA19">
    <cfRule type="cellIs" dxfId="15" priority="9" operator="notEqual">
      <formula>$BA$131</formula>
    </cfRule>
  </conditionalFormatting>
  <conditionalFormatting sqref="BA29">
    <cfRule type="cellIs" dxfId="14" priority="8" operator="notEqual">
      <formula>$BA$132</formula>
    </cfRule>
  </conditionalFormatting>
  <conditionalFormatting sqref="BA39">
    <cfRule type="cellIs" dxfId="13" priority="7" operator="notEqual">
      <formula>$BA$133</formula>
    </cfRule>
  </conditionalFormatting>
  <conditionalFormatting sqref="BE19">
    <cfRule type="cellIs" dxfId="12" priority="6" operator="notEqual">
      <formula>$BE$131</formula>
    </cfRule>
  </conditionalFormatting>
  <conditionalFormatting sqref="BE29">
    <cfRule type="cellIs" dxfId="11" priority="5" operator="notEqual">
      <formula>$BE$132</formula>
    </cfRule>
  </conditionalFormatting>
  <conditionalFormatting sqref="BE39">
    <cfRule type="cellIs" dxfId="10" priority="4" operator="notEqual">
      <formula>$BE$133</formula>
    </cfRule>
  </conditionalFormatting>
  <conditionalFormatting sqref="BI19">
    <cfRule type="cellIs" dxfId="9" priority="3" operator="notEqual">
      <formula>$BI$131</formula>
    </cfRule>
  </conditionalFormatting>
  <conditionalFormatting sqref="BI29">
    <cfRule type="cellIs" dxfId="8" priority="2" operator="notEqual">
      <formula>$BI$132</formula>
    </cfRule>
  </conditionalFormatting>
  <conditionalFormatting sqref="BI39">
    <cfRule type="cellIs" dxfId="7" priority="1" operator="notEqual">
      <formula>$BI$133</formula>
    </cfRule>
  </conditionalFormatting>
  <pageMargins left="0.7" right="0.7" top="0.75" bottom="0.75" header="0.3" footer="0.3"/>
  <pageSetup paperSize="5" scale="16" fitToHeight="0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E38B"/>
  </sheetPr>
  <dimension ref="A1:M220"/>
  <sheetViews>
    <sheetView workbookViewId="0">
      <selection activeCell="O10" sqref="O10"/>
    </sheetView>
  </sheetViews>
  <sheetFormatPr baseColWidth="10" defaultRowHeight="15" x14ac:dyDescent="0.25"/>
  <sheetData>
    <row r="1" spans="1:13" x14ac:dyDescent="0.25">
      <c r="A1" s="306" t="s">
        <v>71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x14ac:dyDescent="0.2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41" spans="11:11" x14ac:dyDescent="0.25">
      <c r="K41" s="167">
        <f>('PERS MAYORES'!BI19-'PERS MAYORES'!BI22)</f>
        <v>1609</v>
      </c>
    </row>
    <row r="42" spans="11:11" x14ac:dyDescent="0.25">
      <c r="K42" s="165">
        <f>SUM('PERS MAYORES'!BF22:BH22)</f>
        <v>261</v>
      </c>
    </row>
    <row r="57" spans="3:3" x14ac:dyDescent="0.25">
      <c r="C57" s="167">
        <f>('PERS MAYORES'!BI19-'PERS MAYORES'!BI23)</f>
        <v>1870</v>
      </c>
    </row>
    <row r="58" spans="3:3" x14ac:dyDescent="0.25">
      <c r="C58" s="165">
        <f>SUM('PERS MAYORES'!BF23:BH23)</f>
        <v>0</v>
      </c>
    </row>
    <row r="90" spans="1:13" x14ac:dyDescent="0.25">
      <c r="A90" s="306" t="s">
        <v>67</v>
      </c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x14ac:dyDescent="0.25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</row>
    <row r="114" spans="10:10" x14ac:dyDescent="0.25">
      <c r="J114" s="167">
        <f>('PERS MAYORES'!BI29-'PERS MAYORES'!BI32)</f>
        <v>4.9999999999999982</v>
      </c>
    </row>
    <row r="115" spans="10:10" x14ac:dyDescent="0.25">
      <c r="J115" s="144">
        <f>SUM('PERS MAYORES'!BF32:BH32)</f>
        <v>15.666666666666666</v>
      </c>
    </row>
    <row r="129" spans="3:3" x14ac:dyDescent="0.25">
      <c r="C129" s="167">
        <f>('PERS MAYORES'!BI29-'PERS MAYORES'!BI33)</f>
        <v>20.666666666666664</v>
      </c>
    </row>
    <row r="130" spans="3:3" x14ac:dyDescent="0.25">
      <c r="C130" s="144">
        <f>SUM('PERS MAYORES'!BF33:BH33)</f>
        <v>0</v>
      </c>
    </row>
    <row r="162" spans="1:13" x14ac:dyDescent="0.25">
      <c r="A162" s="306" t="s">
        <v>72</v>
      </c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</row>
    <row r="163" spans="1:13" x14ac:dyDescent="0.25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</row>
    <row r="204" spans="10:10" x14ac:dyDescent="0.25">
      <c r="J204" s="167">
        <f>('PERS MAYORES'!BI39-'PERS MAYORES'!BI42)</f>
        <v>494.33333333333331</v>
      </c>
    </row>
    <row r="205" spans="10:10" x14ac:dyDescent="0.25">
      <c r="J205" s="167">
        <f>SUM('PERS MAYORES'!BF42:BH42)</f>
        <v>285.33333333333331</v>
      </c>
    </row>
    <row r="219" spans="3:3" x14ac:dyDescent="0.25">
      <c r="C219" s="167">
        <f>('PERS MAYORES'!BI39-'PERS MAYORES'!BI43)</f>
        <v>448.99999999999994</v>
      </c>
    </row>
    <row r="220" spans="3:3" x14ac:dyDescent="0.25">
      <c r="C220" s="167">
        <f>SUM('PERS MAYORES'!BF43:BH43)</f>
        <v>330.66666666666669</v>
      </c>
    </row>
  </sheetData>
  <sheetProtection algorithmName="SHA-512" hashValue="ve5JoVe1m+cNLHf1hdzat2oyj4u5ASyGWrKrYLrZZoxejG+7EF7GKvPXgOrqjjV9+nxafyRTISHXEOpXm4eh2g==" saltValue="kc2UjYP8W5TjYJlqJ0lKyg==" spinCount="100000" sheet="1" objects="1" scenarios="1"/>
  <mergeCells count="3">
    <mergeCell ref="A1:M2"/>
    <mergeCell ref="A90:M91"/>
    <mergeCell ref="A162:M16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8BA7FF"/>
  </sheetPr>
  <dimension ref="A3:V137"/>
  <sheetViews>
    <sheetView topLeftCell="A79" zoomScale="80" zoomScaleNormal="80" workbookViewId="0">
      <selection activeCell="H115" sqref="H115"/>
    </sheetView>
  </sheetViews>
  <sheetFormatPr baseColWidth="10" defaultRowHeight="15" x14ac:dyDescent="0.25"/>
  <cols>
    <col min="1" max="1" width="3.5703125" customWidth="1"/>
    <col min="2" max="2" width="22" customWidth="1"/>
    <col min="3" max="3" width="9.5703125" bestFit="1" customWidth="1"/>
    <col min="4" max="4" width="10.5703125" bestFit="1" customWidth="1"/>
    <col min="5" max="6" width="7.42578125" bestFit="1" customWidth="1"/>
    <col min="9" max="9" width="22.140625" bestFit="1" customWidth="1"/>
    <col min="10" max="10" width="9.5703125" bestFit="1" customWidth="1"/>
    <col min="11" max="11" width="10.5703125" bestFit="1" customWidth="1"/>
    <col min="12" max="13" width="7.42578125" bestFit="1" customWidth="1"/>
  </cols>
  <sheetData>
    <row r="3" spans="2:13" x14ac:dyDescent="0.25">
      <c r="B3" s="472" t="s">
        <v>99</v>
      </c>
      <c r="C3" s="472"/>
      <c r="D3" s="472"/>
      <c r="E3" s="472"/>
      <c r="F3" s="472"/>
      <c r="I3" s="472" t="s">
        <v>101</v>
      </c>
      <c r="J3" s="472"/>
      <c r="K3" s="472"/>
      <c r="L3" s="472"/>
      <c r="M3" s="472"/>
    </row>
    <row r="4" spans="2:13" x14ac:dyDescent="0.25">
      <c r="B4" s="177"/>
      <c r="C4" s="176" t="s">
        <v>41</v>
      </c>
      <c r="D4" s="176" t="s">
        <v>42</v>
      </c>
      <c r="E4" s="176" t="s">
        <v>147</v>
      </c>
      <c r="F4" s="176" t="s">
        <v>102</v>
      </c>
      <c r="I4" s="177"/>
      <c r="J4" s="176" t="s">
        <v>41</v>
      </c>
      <c r="K4" s="176" t="s">
        <v>42</v>
      </c>
      <c r="L4" s="176" t="s">
        <v>147</v>
      </c>
      <c r="M4" s="176" t="s">
        <v>102</v>
      </c>
    </row>
    <row r="5" spans="2:13" x14ac:dyDescent="0.25">
      <c r="B5" s="18" t="s">
        <v>97</v>
      </c>
      <c r="C5" s="194">
        <f>(BORDAMOS!BF14)</f>
        <v>0</v>
      </c>
      <c r="D5" s="194">
        <f>(BORDAMOS!BG14)</f>
        <v>0</v>
      </c>
      <c r="E5" s="194">
        <f>(BORDAMOS!BH14)</f>
        <v>0</v>
      </c>
      <c r="F5" s="188">
        <f>(BORDAMOS!BI14)</f>
        <v>0</v>
      </c>
      <c r="I5" s="18" t="s">
        <v>97</v>
      </c>
      <c r="J5" s="197">
        <f>SUM('TRABAJO SOCIAL'!BF14,'TRABAJO SOCIAL'!BF24,'TRABAJO SOCIAL'!BF34,'TRABAJO SOCIAL'!BF54)</f>
        <v>96</v>
      </c>
      <c r="K5" s="197">
        <f>SUM('TRABAJO SOCIAL'!BG14,'TRABAJO SOCIAL'!BG24,'TRABAJO SOCIAL'!BG34,'TRABAJO SOCIAL'!BG54)</f>
        <v>117.33333333333333</v>
      </c>
      <c r="L5" s="197">
        <f>SUM('TRABAJO SOCIAL'!BH14,'TRABAJO SOCIAL'!BH24,'TRABAJO SOCIAL'!BH34,'TRABAJO SOCIAL'!BH54)</f>
        <v>0</v>
      </c>
      <c r="M5" s="185">
        <f>SUM('TRABAJO SOCIAL'!BI14,'TRABAJO SOCIAL'!BI24,'TRABAJO SOCIAL'!BI34,'TRABAJO SOCIAL'!BI54)</f>
        <v>213.33333333333331</v>
      </c>
    </row>
    <row r="6" spans="2:13" x14ac:dyDescent="0.25">
      <c r="B6" s="18" t="s">
        <v>96</v>
      </c>
      <c r="C6" s="194">
        <f>(BORDAMOS!BF15)</f>
        <v>0</v>
      </c>
      <c r="D6" s="194">
        <f>(BORDAMOS!BG15)</f>
        <v>0</v>
      </c>
      <c r="E6" s="194">
        <f>(BORDAMOS!BH15)</f>
        <v>0</v>
      </c>
      <c r="F6" s="188">
        <f>(BORDAMOS!BI15)</f>
        <v>0</v>
      </c>
      <c r="I6" s="18" t="s">
        <v>96</v>
      </c>
      <c r="J6" s="197">
        <f>SUM('TRABAJO SOCIAL'!BF15,'TRABAJO SOCIAL'!BF25,'TRABAJO SOCIAL'!BF35,'TRABAJO SOCIAL'!BF55)</f>
        <v>55</v>
      </c>
      <c r="K6" s="197">
        <f>SUM('TRABAJO SOCIAL'!BG15,'TRABAJO SOCIAL'!BG25,'TRABAJO SOCIAL'!BG35,'TRABAJO SOCIAL'!BG55)</f>
        <v>51.666666666666671</v>
      </c>
      <c r="L6" s="197">
        <f>SUM('TRABAJO SOCIAL'!BH15,'TRABAJO SOCIAL'!BH25,'TRABAJO SOCIAL'!BH35,'TRABAJO SOCIAL'!BH55)</f>
        <v>0</v>
      </c>
      <c r="M6" s="185">
        <f>SUM('TRABAJO SOCIAL'!BI15,'TRABAJO SOCIAL'!BI25,'TRABAJO SOCIAL'!BI35,'TRABAJO SOCIAL'!BI55)</f>
        <v>106.66666666666667</v>
      </c>
    </row>
    <row r="7" spans="2:13" x14ac:dyDescent="0.25">
      <c r="B7" s="18" t="s">
        <v>95</v>
      </c>
      <c r="C7" s="194">
        <f>(BORDAMOS!BF16)</f>
        <v>4.666666666666667</v>
      </c>
      <c r="D7" s="194">
        <f>(BORDAMOS!BG16)</f>
        <v>0</v>
      </c>
      <c r="E7" s="194">
        <f>(BORDAMOS!BH16)</f>
        <v>0</v>
      </c>
      <c r="F7" s="188">
        <f>(BORDAMOS!BI16)</f>
        <v>4.666666666666667</v>
      </c>
      <c r="I7" s="18" t="s">
        <v>95</v>
      </c>
      <c r="J7" s="197">
        <f>SUM('TRABAJO SOCIAL'!BF16,'TRABAJO SOCIAL'!BF26,'TRABAJO SOCIAL'!BF36,'TRABAJO SOCIAL'!BF56)</f>
        <v>64.333333333333343</v>
      </c>
      <c r="K7" s="197">
        <f>SUM('TRABAJO SOCIAL'!BG16,'TRABAJO SOCIAL'!BG26,'TRABAJO SOCIAL'!BG36,'TRABAJO SOCIAL'!BG56)</f>
        <v>73.666666666666657</v>
      </c>
      <c r="L7" s="197">
        <f>SUM('TRABAJO SOCIAL'!BH16,'TRABAJO SOCIAL'!BH26,'TRABAJO SOCIAL'!BH36,'TRABAJO SOCIAL'!BH56)</f>
        <v>0</v>
      </c>
      <c r="M7" s="185">
        <f>SUM('TRABAJO SOCIAL'!BI16,'TRABAJO SOCIAL'!BI26,'TRABAJO SOCIAL'!BI36,'TRABAJO SOCIAL'!BI56)</f>
        <v>138</v>
      </c>
    </row>
    <row r="8" spans="2:13" x14ac:dyDescent="0.25">
      <c r="B8" s="18" t="s">
        <v>94</v>
      </c>
      <c r="C8" s="194">
        <f>(BORDAMOS!BF17)</f>
        <v>43</v>
      </c>
      <c r="D8" s="194">
        <f>(BORDAMOS!BG17)</f>
        <v>0</v>
      </c>
      <c r="E8" s="194">
        <f>(BORDAMOS!BH17)</f>
        <v>0</v>
      </c>
      <c r="F8" s="188">
        <f>(BORDAMOS!BI17)</f>
        <v>43</v>
      </c>
      <c r="I8" s="18" t="s">
        <v>94</v>
      </c>
      <c r="J8" s="197">
        <f>SUM('TRABAJO SOCIAL'!BF17,'TRABAJO SOCIAL'!BF27,'TRABAJO SOCIAL'!BF37,'TRABAJO SOCIAL'!BF57)</f>
        <v>183.66666666666669</v>
      </c>
      <c r="K8" s="197">
        <f>SUM('TRABAJO SOCIAL'!BG17,'TRABAJO SOCIAL'!BG27,'TRABAJO SOCIAL'!BG37,'TRABAJO SOCIAL'!BG57)</f>
        <v>160.33333333333331</v>
      </c>
      <c r="L8" s="197">
        <f>SUM('TRABAJO SOCIAL'!BH17,'TRABAJO SOCIAL'!BH27,'TRABAJO SOCIAL'!BH37,'TRABAJO SOCIAL'!BH57)</f>
        <v>0</v>
      </c>
      <c r="M8" s="185">
        <f>SUM('TRABAJO SOCIAL'!BI17,'TRABAJO SOCIAL'!BI27,'TRABAJO SOCIAL'!BI37,'TRABAJO SOCIAL'!BI57)</f>
        <v>344</v>
      </c>
    </row>
    <row r="9" spans="2:13" ht="15.75" thickBot="1" x14ac:dyDescent="0.3">
      <c r="B9" s="30" t="s">
        <v>104</v>
      </c>
      <c r="C9" s="195">
        <f>(BORDAMOS!BF18)</f>
        <v>12.333333333333334</v>
      </c>
      <c r="D9" s="195">
        <f>(BORDAMOS!BG18)</f>
        <v>0</v>
      </c>
      <c r="E9" s="195">
        <f>(BORDAMOS!BH18)</f>
        <v>0</v>
      </c>
      <c r="F9" s="189">
        <f>(BORDAMOS!BI18)</f>
        <v>12.333333333333334</v>
      </c>
      <c r="I9" s="30" t="s">
        <v>104</v>
      </c>
      <c r="J9" s="198">
        <f>SUM('TRABAJO SOCIAL'!BF18,'TRABAJO SOCIAL'!BF28,'TRABAJO SOCIAL'!BF38,'TRABAJO SOCIAL'!BF58)</f>
        <v>262.66666666666669</v>
      </c>
      <c r="K9" s="198">
        <f>SUM('TRABAJO SOCIAL'!BG18,'TRABAJO SOCIAL'!BG28,'TRABAJO SOCIAL'!BG38,'TRABAJO SOCIAL'!BG58)</f>
        <v>122.33333333333333</v>
      </c>
      <c r="L9" s="198">
        <f>SUM('TRABAJO SOCIAL'!BH18,'TRABAJO SOCIAL'!BH28,'TRABAJO SOCIAL'!BH38,'TRABAJO SOCIAL'!BH58)</f>
        <v>2</v>
      </c>
      <c r="M9" s="186">
        <f>SUM('TRABAJO SOCIAL'!BI18,'TRABAJO SOCIAL'!BI28,'TRABAJO SOCIAL'!BI38,'TRABAJO SOCIAL'!BI58)</f>
        <v>387</v>
      </c>
    </row>
    <row r="10" spans="2:13" ht="15.75" thickBot="1" x14ac:dyDescent="0.3">
      <c r="B10" s="178" t="s">
        <v>43</v>
      </c>
      <c r="C10" s="192">
        <f>(BORDAMOS!BF19)</f>
        <v>60</v>
      </c>
      <c r="D10" s="192">
        <f>(BORDAMOS!BG19)</f>
        <v>0</v>
      </c>
      <c r="E10" s="192">
        <f>(BORDAMOS!BH19)</f>
        <v>0</v>
      </c>
      <c r="F10" s="190">
        <f>(BORDAMOS!BI19)</f>
        <v>60</v>
      </c>
      <c r="I10" s="178" t="s">
        <v>43</v>
      </c>
      <c r="J10" s="183">
        <f>SUM('TRABAJO SOCIAL'!BF19,'TRABAJO SOCIAL'!BF29,'TRABAJO SOCIAL'!BF39,'TRABAJO SOCIAL'!BF59)</f>
        <v>661.66666666666674</v>
      </c>
      <c r="K10" s="183">
        <f>SUM('TRABAJO SOCIAL'!BG19,'TRABAJO SOCIAL'!BG29,'TRABAJO SOCIAL'!BG39,'TRABAJO SOCIAL'!BG59)</f>
        <v>525.33333333333337</v>
      </c>
      <c r="L10" s="183">
        <f>SUM('TRABAJO SOCIAL'!BH19,'TRABAJO SOCIAL'!BH29,'TRABAJO SOCIAL'!BH39,'TRABAJO SOCIAL'!BH59)</f>
        <v>2</v>
      </c>
      <c r="M10" s="184">
        <f>SUM('TRABAJO SOCIAL'!BI19,'TRABAJO SOCIAL'!BI29,'TRABAJO SOCIAL'!BI39,'TRABAJO SOCIAL'!BI59)</f>
        <v>1189</v>
      </c>
    </row>
    <row r="11" spans="2:13" x14ac:dyDescent="0.25">
      <c r="B11" s="36" t="s">
        <v>54</v>
      </c>
      <c r="C11" s="196">
        <f>(BORDAMOS!BF20)</f>
        <v>22.333333333333332</v>
      </c>
      <c r="D11" s="196">
        <f>(BORDAMOS!BG20)</f>
        <v>0</v>
      </c>
      <c r="E11" s="196">
        <f>(BORDAMOS!BH20)</f>
        <v>0</v>
      </c>
      <c r="F11" s="191">
        <f>(BORDAMOS!BI20)</f>
        <v>22.333333333333332</v>
      </c>
      <c r="I11" s="179" t="s">
        <v>54</v>
      </c>
      <c r="J11" s="199">
        <f>SUM('TRABAJO SOCIAL'!BF20,'TRABAJO SOCIAL'!BF30,'TRABAJO SOCIAL'!BF40,'TRABAJO SOCIAL'!BF60)</f>
        <v>560</v>
      </c>
      <c r="K11" s="199">
        <f>SUM('TRABAJO SOCIAL'!BG20,'TRABAJO SOCIAL'!BG30,'TRABAJO SOCIAL'!BG40,'TRABAJO SOCIAL'!BG60)</f>
        <v>429.66666666666663</v>
      </c>
      <c r="L11" s="199">
        <f>SUM('TRABAJO SOCIAL'!BH20,'TRABAJO SOCIAL'!BH30,'TRABAJO SOCIAL'!BH40,'TRABAJO SOCIAL'!BH60)</f>
        <v>2</v>
      </c>
      <c r="M11" s="187">
        <f>SUM('TRABAJO SOCIAL'!BI20,'TRABAJO SOCIAL'!BI30,'TRABAJO SOCIAL'!BI40,'TRABAJO SOCIAL'!BI60)</f>
        <v>991.66666666666663</v>
      </c>
    </row>
    <row r="12" spans="2:13" x14ac:dyDescent="0.25">
      <c r="B12" s="18" t="s">
        <v>55</v>
      </c>
      <c r="C12" s="194">
        <f>(BORDAMOS!BF21)</f>
        <v>37.666666666666664</v>
      </c>
      <c r="D12" s="194">
        <f>(BORDAMOS!BG21)</f>
        <v>0</v>
      </c>
      <c r="E12" s="194">
        <f>(BORDAMOS!BH21)</f>
        <v>0</v>
      </c>
      <c r="F12" s="188">
        <f>(BORDAMOS!BI21)</f>
        <v>37.666666666666664</v>
      </c>
      <c r="I12" s="175" t="s">
        <v>55</v>
      </c>
      <c r="J12" s="197">
        <f>SUM('TRABAJO SOCIAL'!BF21,'TRABAJO SOCIAL'!BF31,'TRABAJO SOCIAL'!BF41,'TRABAJO SOCIAL'!BF61)</f>
        <v>101.66666666666666</v>
      </c>
      <c r="K12" s="197">
        <f>SUM('TRABAJO SOCIAL'!BG21,'TRABAJO SOCIAL'!BG31,'TRABAJO SOCIAL'!BG41,'TRABAJO SOCIAL'!BG61)</f>
        <v>95.666666666666671</v>
      </c>
      <c r="L12" s="197">
        <f>SUM('TRABAJO SOCIAL'!BH21,'TRABAJO SOCIAL'!BH31,'TRABAJO SOCIAL'!BH41,'TRABAJO SOCIAL'!BH61)</f>
        <v>0</v>
      </c>
      <c r="M12" s="185">
        <f>SUM('TRABAJO SOCIAL'!BI21,'TRABAJO SOCIAL'!BI31,'TRABAJO SOCIAL'!BI41,'TRABAJO SOCIAL'!BI61)</f>
        <v>197.33333333333334</v>
      </c>
    </row>
    <row r="13" spans="2:13" ht="15" customHeight="1" x14ac:dyDescent="0.25">
      <c r="B13" s="18" t="s">
        <v>56</v>
      </c>
      <c r="C13" s="194">
        <f>(BORDAMOS!BF22)</f>
        <v>13</v>
      </c>
      <c r="D13" s="194">
        <f>(BORDAMOS!BG22)</f>
        <v>0</v>
      </c>
      <c r="E13" s="194">
        <f>(BORDAMOS!BH22)</f>
        <v>0</v>
      </c>
      <c r="F13" s="188">
        <f>(BORDAMOS!BI22)</f>
        <v>13</v>
      </c>
      <c r="I13" s="175" t="s">
        <v>56</v>
      </c>
      <c r="J13" s="197">
        <f>SUM('TRABAJO SOCIAL'!BF22,'TRABAJO SOCIAL'!BF32,'TRABAJO SOCIAL'!BF42,'TRABAJO SOCIAL'!BF62)</f>
        <v>207.66666666666666</v>
      </c>
      <c r="K13" s="197">
        <f>SUM('TRABAJO SOCIAL'!BG22,'TRABAJO SOCIAL'!BG32,'TRABAJO SOCIAL'!BG42,'TRABAJO SOCIAL'!BG62)</f>
        <v>104.33333333333333</v>
      </c>
      <c r="L13" s="197">
        <f>SUM('TRABAJO SOCIAL'!BH22,'TRABAJO SOCIAL'!BH32,'TRABAJO SOCIAL'!BH42,'TRABAJO SOCIAL'!BH62)</f>
        <v>0</v>
      </c>
      <c r="M13" s="185">
        <f>SUM('TRABAJO SOCIAL'!BI22,'TRABAJO SOCIAL'!BI32,'TRABAJO SOCIAL'!BI42,'TRABAJO SOCIAL'!BI62)</f>
        <v>312</v>
      </c>
    </row>
    <row r="14" spans="2:13" x14ac:dyDescent="0.25">
      <c r="B14" s="18" t="s">
        <v>57</v>
      </c>
      <c r="C14" s="194">
        <f>(BORDAMOS!BF23)</f>
        <v>34</v>
      </c>
      <c r="D14" s="194">
        <f>(BORDAMOS!BG23)</f>
        <v>0</v>
      </c>
      <c r="E14" s="194">
        <f>(BORDAMOS!BH23)</f>
        <v>0</v>
      </c>
      <c r="F14" s="188">
        <f>(BORDAMOS!BI23)</f>
        <v>34</v>
      </c>
      <c r="I14" s="175" t="s">
        <v>57</v>
      </c>
      <c r="J14" s="197">
        <f>SUM('TRABAJO SOCIAL'!BF23,'TRABAJO SOCIAL'!BF33,'TRABAJO SOCIAL'!BF43,'TRABAJO SOCIAL'!BF63)</f>
        <v>119</v>
      </c>
      <c r="K14" s="197">
        <f>SUM('TRABAJO SOCIAL'!BG23,'TRABAJO SOCIAL'!BG33,'TRABAJO SOCIAL'!BG43,'TRABAJO SOCIAL'!BG63)</f>
        <v>64</v>
      </c>
      <c r="L14" s="197">
        <f>SUM('TRABAJO SOCIAL'!BH23,'TRABAJO SOCIAL'!BH33,'TRABAJO SOCIAL'!BH43,'TRABAJO SOCIAL'!BH63)</f>
        <v>0</v>
      </c>
      <c r="M14" s="185">
        <f>SUM('TRABAJO SOCIAL'!BI23,'TRABAJO SOCIAL'!BI33,'TRABAJO SOCIAL'!BI43,'TRABAJO SOCIAL'!BI63)</f>
        <v>183</v>
      </c>
    </row>
    <row r="17" spans="2:13" x14ac:dyDescent="0.25">
      <c r="B17" s="472" t="s">
        <v>98</v>
      </c>
      <c r="C17" s="472"/>
      <c r="D17" s="472"/>
      <c r="E17" s="472"/>
      <c r="F17" s="472"/>
      <c r="I17" s="472" t="s">
        <v>137</v>
      </c>
      <c r="J17" s="472"/>
      <c r="K17" s="472"/>
      <c r="L17" s="472"/>
      <c r="M17" s="472"/>
    </row>
    <row r="18" spans="2:13" x14ac:dyDescent="0.25">
      <c r="B18" s="177"/>
      <c r="C18" s="176" t="s">
        <v>41</v>
      </c>
      <c r="D18" s="176" t="s">
        <v>42</v>
      </c>
      <c r="E18" s="176" t="s">
        <v>147</v>
      </c>
      <c r="F18" s="176" t="s">
        <v>102</v>
      </c>
      <c r="I18" s="177"/>
      <c r="J18" s="176" t="s">
        <v>41</v>
      </c>
      <c r="K18" s="176" t="s">
        <v>42</v>
      </c>
      <c r="L18" s="176" t="s">
        <v>147</v>
      </c>
      <c r="M18" s="176" t="s">
        <v>102</v>
      </c>
    </row>
    <row r="19" spans="2:13" x14ac:dyDescent="0.25">
      <c r="B19" s="18" t="s">
        <v>97</v>
      </c>
      <c r="C19" s="206">
        <f>SUM(CENDIS!BF14,CENDIS!BF24)</f>
        <v>121</v>
      </c>
      <c r="D19" s="206">
        <f>SUM(CENDIS!BG14,CENDIS!BG24)</f>
        <v>114.66666666666667</v>
      </c>
      <c r="E19" s="206">
        <f>SUM(CENDIS!BH14,CENDIS!BH24)</f>
        <v>0</v>
      </c>
      <c r="F19" s="185">
        <f>SUM(CENDIS!BI14,CENDIS!BI24)</f>
        <v>235.66666666666669</v>
      </c>
      <c r="I19" s="18" t="s">
        <v>97</v>
      </c>
      <c r="J19" s="200">
        <f>SUM('PERS MAYORES'!BF14,'PERS MAYORES'!BF24,'PERS MAYORES'!BF34)</f>
        <v>0</v>
      </c>
      <c r="K19" s="200">
        <f>SUM('PERS MAYORES'!BG14,'PERS MAYORES'!BG24,'PERS MAYORES'!BG34)</f>
        <v>0</v>
      </c>
      <c r="L19" s="200">
        <f>SUM('PERS MAYORES'!BH14,'PERS MAYORES'!BH24,'PERS MAYORES'!BH34)</f>
        <v>0</v>
      </c>
      <c r="M19" s="185">
        <f>SUM('PERS MAYORES'!BI14,'PERS MAYORES'!BI24,'PERS MAYORES'!BI34)</f>
        <v>0</v>
      </c>
    </row>
    <row r="20" spans="2:13" x14ac:dyDescent="0.25">
      <c r="B20" s="18" t="s">
        <v>96</v>
      </c>
      <c r="C20" s="206">
        <f>SUM(CENDIS!BF15,CENDIS!BF25)</f>
        <v>0</v>
      </c>
      <c r="D20" s="206">
        <f>SUM(CENDIS!BG15,CENDIS!BG25)</f>
        <v>0</v>
      </c>
      <c r="E20" s="206">
        <f>SUM(CENDIS!BH15,CENDIS!BH25)</f>
        <v>0</v>
      </c>
      <c r="F20" s="185">
        <f>SUM(CENDIS!BI15,CENDIS!BI25)</f>
        <v>0</v>
      </c>
      <c r="I20" s="18" t="s">
        <v>96</v>
      </c>
      <c r="J20" s="200">
        <f>SUM('PERS MAYORES'!BF15,'PERS MAYORES'!BF25,'PERS MAYORES'!BF35)</f>
        <v>0</v>
      </c>
      <c r="K20" s="200">
        <f>SUM('PERS MAYORES'!BG15,'PERS MAYORES'!BG25,'PERS MAYORES'!BG35)</f>
        <v>0</v>
      </c>
      <c r="L20" s="200">
        <f>SUM('PERS MAYORES'!BH15,'PERS MAYORES'!BH25,'PERS MAYORES'!BH35)</f>
        <v>0</v>
      </c>
      <c r="M20" s="185">
        <f>SUM('PERS MAYORES'!BI15,'PERS MAYORES'!BI25,'PERS MAYORES'!BI35)</f>
        <v>0</v>
      </c>
    </row>
    <row r="21" spans="2:13" x14ac:dyDescent="0.25">
      <c r="B21" s="18" t="s">
        <v>95</v>
      </c>
      <c r="C21" s="206">
        <f>SUM(CENDIS!BF16,CENDIS!BF26)</f>
        <v>87.333333333333329</v>
      </c>
      <c r="D21" s="206">
        <f>SUM(CENDIS!BG16,CENDIS!BG26)</f>
        <v>58.666666666666664</v>
      </c>
      <c r="E21" s="206">
        <f>SUM(CENDIS!BH16,CENDIS!BH26)</f>
        <v>0</v>
      </c>
      <c r="F21" s="185">
        <f>SUM(CENDIS!BI16,CENDIS!BI26)</f>
        <v>146</v>
      </c>
      <c r="I21" s="18" t="s">
        <v>95</v>
      </c>
      <c r="J21" s="200">
        <f>SUM('PERS MAYORES'!BF16,'PERS MAYORES'!BF26,'PERS MAYORES'!BF36)</f>
        <v>0</v>
      </c>
      <c r="K21" s="200">
        <f>SUM('PERS MAYORES'!BG16,'PERS MAYORES'!BG26,'PERS MAYORES'!BG36)</f>
        <v>1</v>
      </c>
      <c r="L21" s="200">
        <f>SUM('PERS MAYORES'!BH16,'PERS MAYORES'!BH26,'PERS MAYORES'!BH36)</f>
        <v>0</v>
      </c>
      <c r="M21" s="185">
        <f>SUM('PERS MAYORES'!BI16,'PERS MAYORES'!BI26,'PERS MAYORES'!BI36)</f>
        <v>1</v>
      </c>
    </row>
    <row r="22" spans="2:13" x14ac:dyDescent="0.25">
      <c r="B22" s="18" t="s">
        <v>94</v>
      </c>
      <c r="C22" s="206">
        <f>SUM(CENDIS!BF17,CENDIS!BF27)</f>
        <v>146.33333333333334</v>
      </c>
      <c r="D22" s="206">
        <f>SUM(CENDIS!BG17,CENDIS!BG27)</f>
        <v>137.66666666666666</v>
      </c>
      <c r="E22" s="206">
        <f>SUM(CENDIS!BH17,CENDIS!BH27)</f>
        <v>0</v>
      </c>
      <c r="F22" s="185">
        <f>SUM(CENDIS!BI17,CENDIS!BI27)</f>
        <v>284</v>
      </c>
      <c r="I22" s="18" t="s">
        <v>94</v>
      </c>
      <c r="J22" s="200">
        <f>SUM('PERS MAYORES'!BF17,'PERS MAYORES'!BF27,'PERS MAYORES'!BF37)</f>
        <v>92</v>
      </c>
      <c r="K22" s="200">
        <f>SUM('PERS MAYORES'!BG17,'PERS MAYORES'!BG27,'PERS MAYORES'!BG37)</f>
        <v>40</v>
      </c>
      <c r="L22" s="200">
        <f>SUM('PERS MAYORES'!BH17,'PERS MAYORES'!BH27,'PERS MAYORES'!BH37)</f>
        <v>0</v>
      </c>
      <c r="M22" s="185">
        <f>SUM('PERS MAYORES'!BI17,'PERS MAYORES'!BI27,'PERS MAYORES'!BI37)</f>
        <v>132</v>
      </c>
    </row>
    <row r="23" spans="2:13" ht="15.75" thickBot="1" x14ac:dyDescent="0.3">
      <c r="B23" s="30" t="s">
        <v>104</v>
      </c>
      <c r="C23" s="207">
        <f>SUM(CENDIS!BF18,CENDIS!BF28)</f>
        <v>0</v>
      </c>
      <c r="D23" s="207">
        <f>SUM(CENDIS!BG18,CENDIS!BG28)</f>
        <v>0</v>
      </c>
      <c r="E23" s="207">
        <f>SUM(CENDIS!BH18,CENDIS!BH28)</f>
        <v>0</v>
      </c>
      <c r="F23" s="186">
        <f>SUM(CENDIS!BI18,CENDIS!BI28)</f>
        <v>0</v>
      </c>
      <c r="I23" s="30" t="s">
        <v>104</v>
      </c>
      <c r="J23" s="201">
        <f>SUM('PERS MAYORES'!BF18,'PERS MAYORES'!BF28,'PERS MAYORES'!BF38)</f>
        <v>1841</v>
      </c>
      <c r="K23" s="201">
        <f>SUM('PERS MAYORES'!BG18,'PERS MAYORES'!BG28,'PERS MAYORES'!BG38)</f>
        <v>696.33333333333326</v>
      </c>
      <c r="L23" s="201">
        <f>SUM('PERS MAYORES'!BH18,'PERS MAYORES'!BH28,'PERS MAYORES'!BH38)</f>
        <v>0</v>
      </c>
      <c r="M23" s="186">
        <f>SUM('PERS MAYORES'!BI18,'PERS MAYORES'!BI28,'PERS MAYORES'!BI38)</f>
        <v>2537.3333333333335</v>
      </c>
    </row>
    <row r="24" spans="2:13" ht="15.75" thickBot="1" x14ac:dyDescent="0.3">
      <c r="B24" s="178" t="s">
        <v>43</v>
      </c>
      <c r="C24" s="183">
        <f>SUM(CENDIS!BF19,CENDIS!BF29)</f>
        <v>354.66666666666669</v>
      </c>
      <c r="D24" s="183">
        <f>SUM(CENDIS!BG19,CENDIS!BG29)</f>
        <v>311</v>
      </c>
      <c r="E24" s="183">
        <f>SUM(CENDIS!BH19,CENDIS!BH29)</f>
        <v>0</v>
      </c>
      <c r="F24" s="184">
        <f>SUM(CENDIS!BI19,CENDIS!BI29)</f>
        <v>665.66666666666674</v>
      </c>
      <c r="I24" s="178" t="s">
        <v>43</v>
      </c>
      <c r="J24" s="183">
        <f>SUM('PERS MAYORES'!BF19,'PERS MAYORES'!BF29,'PERS MAYORES'!BF39)</f>
        <v>1933</v>
      </c>
      <c r="K24" s="183">
        <f>SUM('PERS MAYORES'!BG19,'PERS MAYORES'!BG29,'PERS MAYORES'!BG39)</f>
        <v>737.33333333333326</v>
      </c>
      <c r="L24" s="183">
        <f>SUM('PERS MAYORES'!BH19,'PERS MAYORES'!BH29,'PERS MAYORES'!BH39)</f>
        <v>0</v>
      </c>
      <c r="M24" s="184">
        <f>SUM('PERS MAYORES'!BI19,'PERS MAYORES'!BI29,'PERS MAYORES'!BI39)</f>
        <v>2670.3333333333335</v>
      </c>
    </row>
    <row r="25" spans="2:13" x14ac:dyDescent="0.25">
      <c r="B25" s="36" t="s">
        <v>54</v>
      </c>
      <c r="C25" s="208">
        <f>SUM(CENDIS!BF20,CENDIS!BF30)</f>
        <v>350.66666666666669</v>
      </c>
      <c r="D25" s="208">
        <f>SUM(CENDIS!BG20,CENDIS!BG30)</f>
        <v>307.66666666666663</v>
      </c>
      <c r="E25" s="208">
        <f>SUM(CENDIS!BH20,CENDIS!BH30)</f>
        <v>0</v>
      </c>
      <c r="F25" s="187">
        <f>SUM(CENDIS!BI20,CENDIS!BI30)</f>
        <v>658.33333333333326</v>
      </c>
      <c r="I25" s="179" t="s">
        <v>54</v>
      </c>
      <c r="J25" s="202">
        <f>SUM('PERS MAYORES'!BF20,'PERS MAYORES'!BF30,'PERS MAYORES'!BF40)</f>
        <v>1750</v>
      </c>
      <c r="K25" s="202">
        <f>SUM('PERS MAYORES'!BG20,'PERS MAYORES'!BG30,'PERS MAYORES'!BG40)</f>
        <v>656.33333333333337</v>
      </c>
      <c r="L25" s="202">
        <f>SUM('PERS MAYORES'!BH20,'PERS MAYORES'!BH30,'PERS MAYORES'!BH40)</f>
        <v>0</v>
      </c>
      <c r="M25" s="187">
        <f>SUM('PERS MAYORES'!BI20,'PERS MAYORES'!BI30,'PERS MAYORES'!BI40)</f>
        <v>2406.3333333333335</v>
      </c>
    </row>
    <row r="26" spans="2:13" x14ac:dyDescent="0.25">
      <c r="B26" s="18" t="s">
        <v>55</v>
      </c>
      <c r="C26" s="206">
        <f>SUM(CENDIS!BF21,CENDIS!BF31)</f>
        <v>4</v>
      </c>
      <c r="D26" s="206">
        <f>SUM(CENDIS!BG21,CENDIS!BG31)</f>
        <v>3.333333333333333</v>
      </c>
      <c r="E26" s="206">
        <f>SUM(CENDIS!BH21,CENDIS!BH31)</f>
        <v>0</v>
      </c>
      <c r="F26" s="185">
        <f>SUM(CENDIS!BI21,CENDIS!BI31)</f>
        <v>7.3333333333333339</v>
      </c>
      <c r="I26" s="175" t="s">
        <v>55</v>
      </c>
      <c r="J26" s="200">
        <f>SUM('PERS MAYORES'!BF21,'PERS MAYORES'!BF31,'PERS MAYORES'!BF41)</f>
        <v>183</v>
      </c>
      <c r="K26" s="200">
        <f>SUM('PERS MAYORES'!BG21,'PERS MAYORES'!BG31,'PERS MAYORES'!BG41)</f>
        <v>81</v>
      </c>
      <c r="L26" s="200">
        <f>SUM('PERS MAYORES'!BH21,'PERS MAYORES'!BH31,'PERS MAYORES'!BH41)</f>
        <v>0</v>
      </c>
      <c r="M26" s="185">
        <f>SUM('PERS MAYORES'!BI21,'PERS MAYORES'!BI31,'PERS MAYORES'!BI41)</f>
        <v>264</v>
      </c>
    </row>
    <row r="27" spans="2:13" ht="15" customHeight="1" x14ac:dyDescent="0.25">
      <c r="B27" s="18" t="s">
        <v>56</v>
      </c>
      <c r="C27" s="206">
        <f>SUM(CENDIS!BF22,CENDIS!BF32)</f>
        <v>0.33333333333333331</v>
      </c>
      <c r="D27" s="206">
        <f>SUM(CENDIS!BG22,CENDIS!BG32)</f>
        <v>2.6666666666666665</v>
      </c>
      <c r="E27" s="206">
        <f>SUM(CENDIS!BH22,CENDIS!BH32)</f>
        <v>0</v>
      </c>
      <c r="F27" s="185">
        <f>SUM(CENDIS!BI22,CENDIS!BI32)</f>
        <v>3</v>
      </c>
      <c r="I27" s="175" t="s">
        <v>56</v>
      </c>
      <c r="J27" s="200">
        <f>SUM('PERS MAYORES'!BF22,'PERS MAYORES'!BF32,'PERS MAYORES'!BF42)</f>
        <v>301.66666666666663</v>
      </c>
      <c r="K27" s="200">
        <f>SUM('PERS MAYORES'!BG22,'PERS MAYORES'!BG32,'PERS MAYORES'!BG42)</f>
        <v>260.33333333333331</v>
      </c>
      <c r="L27" s="200">
        <f>SUM('PERS MAYORES'!BH22,'PERS MAYORES'!BH32,'PERS MAYORES'!BH42)</f>
        <v>0</v>
      </c>
      <c r="M27" s="185">
        <f>SUM('PERS MAYORES'!BI22,'PERS MAYORES'!BI32,'PERS MAYORES'!BI42)</f>
        <v>562</v>
      </c>
    </row>
    <row r="28" spans="2:13" x14ac:dyDescent="0.25">
      <c r="B28" s="18" t="s">
        <v>57</v>
      </c>
      <c r="C28" s="206">
        <f>SUM(CENDIS!BF23,CENDIS!BF33)</f>
        <v>4</v>
      </c>
      <c r="D28" s="206">
        <f>SUM(CENDIS!BG23,CENDIS!BG33)</f>
        <v>1</v>
      </c>
      <c r="E28" s="206">
        <f>SUM(CENDIS!BH23,CENDIS!BH33)</f>
        <v>0</v>
      </c>
      <c r="F28" s="185">
        <f>SUM(CENDIS!BI23,CENDIS!BI33)</f>
        <v>5.0000000000000009</v>
      </c>
      <c r="I28" s="175" t="s">
        <v>57</v>
      </c>
      <c r="J28" s="200">
        <f>SUM('PERS MAYORES'!BF23,'PERS MAYORES'!BF33,'PERS MAYORES'!BF43)</f>
        <v>263</v>
      </c>
      <c r="K28" s="200">
        <f>SUM('PERS MAYORES'!BG23,'PERS MAYORES'!BG33,'PERS MAYORES'!BG43)</f>
        <v>67.666666666666671</v>
      </c>
      <c r="L28" s="200">
        <f>SUM('PERS MAYORES'!BH23,'PERS MAYORES'!BH33,'PERS MAYORES'!BH43)</f>
        <v>0</v>
      </c>
      <c r="M28" s="185">
        <f>SUM('PERS MAYORES'!BI23,'PERS MAYORES'!BI33,'PERS MAYORES'!BI43)</f>
        <v>330.66666666666669</v>
      </c>
    </row>
    <row r="31" spans="2:13" x14ac:dyDescent="0.25">
      <c r="B31" s="472" t="s">
        <v>56</v>
      </c>
      <c r="C31" s="472"/>
      <c r="D31" s="472"/>
      <c r="E31" s="472"/>
      <c r="F31" s="472"/>
      <c r="I31" s="472" t="s">
        <v>100</v>
      </c>
      <c r="J31" s="472"/>
      <c r="K31" s="472"/>
      <c r="L31" s="472"/>
      <c r="M31" s="472"/>
    </row>
    <row r="32" spans="2:13" x14ac:dyDescent="0.25">
      <c r="B32" s="177"/>
      <c r="C32" s="176" t="s">
        <v>41</v>
      </c>
      <c r="D32" s="176" t="s">
        <v>42</v>
      </c>
      <c r="E32" s="176" t="s">
        <v>147</v>
      </c>
      <c r="F32" s="176" t="s">
        <v>102</v>
      </c>
      <c r="I32" s="177"/>
      <c r="J32" s="176" t="s">
        <v>41</v>
      </c>
      <c r="K32" s="176" t="s">
        <v>42</v>
      </c>
      <c r="L32" s="176" t="s">
        <v>147</v>
      </c>
      <c r="M32" s="176" t="s">
        <v>102</v>
      </c>
    </row>
    <row r="33" spans="2:13" x14ac:dyDescent="0.25">
      <c r="B33" s="18" t="s">
        <v>97</v>
      </c>
      <c r="C33" s="203">
        <f>SUM(DISCAPACIDAD!BF14,DISCAPACIDAD!BF24,DISCAPACIDAD!BF34,DISCAPACIDAD!BF44,DISCAPACIDAD!BF54)</f>
        <v>77.333333333333329</v>
      </c>
      <c r="D33" s="203">
        <f>SUM(DISCAPACIDAD!BG14,DISCAPACIDAD!BG24,DISCAPACIDAD!BG34,DISCAPACIDAD!BG44,DISCAPACIDAD!BG54)</f>
        <v>137.66666666666666</v>
      </c>
      <c r="E33" s="203">
        <f>SUM(DISCAPACIDAD!BH14,DISCAPACIDAD!BH24,DISCAPACIDAD!BH34,DISCAPACIDAD!BH44,DISCAPACIDAD!BH54)</f>
        <v>0</v>
      </c>
      <c r="F33" s="185">
        <f>SUM(DISCAPACIDAD!BI14,DISCAPACIDAD!BI24,DISCAPACIDAD!BI34,DISCAPACIDAD!BI44,DISCAPACIDAD!BI54)</f>
        <v>215</v>
      </c>
      <c r="I33" s="175" t="s">
        <v>97</v>
      </c>
      <c r="J33" s="200">
        <f>SUM(JURÍDICO!BF14,JURÍDICO!BF24,JURÍDICO!BF34)</f>
        <v>401</v>
      </c>
      <c r="K33" s="200">
        <f>SUM(JURÍDICO!BG14,JURÍDICO!BG24,JURÍDICO!BG34)</f>
        <v>445.66666666666669</v>
      </c>
      <c r="L33" s="200">
        <f>SUM(JURÍDICO!BH14,JURÍDICO!BH24,JURÍDICO!BH34)</f>
        <v>0</v>
      </c>
      <c r="M33" s="185">
        <f>SUM(JURÍDICO!BI14,JURÍDICO!BI24,JURÍDICO!BI34)</f>
        <v>846.66666666666674</v>
      </c>
    </row>
    <row r="34" spans="2:13" x14ac:dyDescent="0.25">
      <c r="B34" s="18" t="s">
        <v>96</v>
      </c>
      <c r="C34" s="203">
        <f>SUM(DISCAPACIDAD!BF15,DISCAPACIDAD!BF25,DISCAPACIDAD!BF35,DISCAPACIDAD!BF45,DISCAPACIDAD!BF55)</f>
        <v>74.666666666666671</v>
      </c>
      <c r="D34" s="203">
        <f>SUM(DISCAPACIDAD!BG15,DISCAPACIDAD!BG25,DISCAPACIDAD!BG35,DISCAPACIDAD!BG45,DISCAPACIDAD!BG55)</f>
        <v>118.33333333333334</v>
      </c>
      <c r="E34" s="203">
        <f>SUM(DISCAPACIDAD!BH15,DISCAPACIDAD!BH25,DISCAPACIDAD!BH35,DISCAPACIDAD!BH45,DISCAPACIDAD!BH55)</f>
        <v>0</v>
      </c>
      <c r="F34" s="185">
        <f>SUM(DISCAPACIDAD!BI15,DISCAPACIDAD!BI25,DISCAPACIDAD!BI35,DISCAPACIDAD!BI45,DISCAPACIDAD!BI55)</f>
        <v>192.99999999999997</v>
      </c>
      <c r="I34" s="175" t="s">
        <v>96</v>
      </c>
      <c r="J34" s="200">
        <f>SUM(JURÍDICO!BF15,JURÍDICO!BF25,JURÍDICO!BF35)</f>
        <v>85.666666666666671</v>
      </c>
      <c r="K34" s="200">
        <f>SUM(JURÍDICO!BG15,JURÍDICO!BG25,JURÍDICO!BG35)</f>
        <v>130.33333333333334</v>
      </c>
      <c r="L34" s="200">
        <f>SUM(JURÍDICO!BH15,JURÍDICO!BH25,JURÍDICO!BH35)</f>
        <v>0</v>
      </c>
      <c r="M34" s="185">
        <f>SUM(JURÍDICO!BI15,JURÍDICO!BI25,JURÍDICO!BI35)</f>
        <v>216</v>
      </c>
    </row>
    <row r="35" spans="2:13" x14ac:dyDescent="0.25">
      <c r="B35" s="18" t="s">
        <v>95</v>
      </c>
      <c r="C35" s="203">
        <f>SUM(DISCAPACIDAD!BF16,DISCAPACIDAD!BF26,DISCAPACIDAD!BF36,DISCAPACIDAD!BF46,DISCAPACIDAD!BF56)</f>
        <v>93</v>
      </c>
      <c r="D35" s="203">
        <f>SUM(DISCAPACIDAD!BG16,DISCAPACIDAD!BG26,DISCAPACIDAD!BG36,DISCAPACIDAD!BG46,DISCAPACIDAD!BG56)</f>
        <v>119.66666666666667</v>
      </c>
      <c r="E35" s="203">
        <f>SUM(DISCAPACIDAD!BH16,DISCAPACIDAD!BH26,DISCAPACIDAD!BH36,DISCAPACIDAD!BH46,DISCAPACIDAD!BH56)</f>
        <v>0</v>
      </c>
      <c r="F35" s="185">
        <f>SUM(DISCAPACIDAD!BI16,DISCAPACIDAD!BI26,DISCAPACIDAD!BI36,DISCAPACIDAD!BI46,DISCAPACIDAD!BI56)</f>
        <v>212.66666666666666</v>
      </c>
      <c r="I35" s="175" t="s">
        <v>95</v>
      </c>
      <c r="J35" s="200">
        <f>SUM(JURÍDICO!BF16,JURÍDICO!BF26,JURÍDICO!BF36)</f>
        <v>241</v>
      </c>
      <c r="K35" s="200">
        <f>SUM(JURÍDICO!BG16,JURÍDICO!BG26,JURÍDICO!BG36)</f>
        <v>207.33333333333331</v>
      </c>
      <c r="L35" s="200">
        <f>SUM(JURÍDICO!BH16,JURÍDICO!BH26,JURÍDICO!BH36)</f>
        <v>0</v>
      </c>
      <c r="M35" s="185">
        <f>SUM(JURÍDICO!BI16,JURÍDICO!BI26,JURÍDICO!BI36)</f>
        <v>448.33333333333331</v>
      </c>
    </row>
    <row r="36" spans="2:13" x14ac:dyDescent="0.25">
      <c r="B36" s="18" t="s">
        <v>94</v>
      </c>
      <c r="C36" s="203">
        <f>SUM(DISCAPACIDAD!BF17,DISCAPACIDAD!BF27,DISCAPACIDAD!BF37,DISCAPACIDAD!BF47,DISCAPACIDAD!BF57)</f>
        <v>70.333333333333329</v>
      </c>
      <c r="D36" s="203">
        <f>SUM(DISCAPACIDAD!BG17,DISCAPACIDAD!BG27,DISCAPACIDAD!BG37,DISCAPACIDAD!BG47,DISCAPACIDAD!BG57)</f>
        <v>60.999999999999993</v>
      </c>
      <c r="E36" s="203">
        <f>SUM(DISCAPACIDAD!BH17,DISCAPACIDAD!BH27,DISCAPACIDAD!BH37,DISCAPACIDAD!BH47,DISCAPACIDAD!BH57)</f>
        <v>0</v>
      </c>
      <c r="F36" s="185">
        <f>SUM(DISCAPACIDAD!BI17,DISCAPACIDAD!BI27,DISCAPACIDAD!BI37,DISCAPACIDAD!BI47,DISCAPACIDAD!BI57)</f>
        <v>131.33333333333331</v>
      </c>
      <c r="I36" s="175" t="s">
        <v>94</v>
      </c>
      <c r="J36" s="200">
        <f>SUM(JURÍDICO!BF17,JURÍDICO!BF27,JURÍDICO!BF37)</f>
        <v>282</v>
      </c>
      <c r="K36" s="200">
        <f>SUM(JURÍDICO!BG17,JURÍDICO!BG27,JURÍDICO!BG37)</f>
        <v>317</v>
      </c>
      <c r="L36" s="200">
        <f>SUM(JURÍDICO!BH17,JURÍDICO!BH27,JURÍDICO!BH37)</f>
        <v>0</v>
      </c>
      <c r="M36" s="185">
        <f>SUM(JURÍDICO!BI17,JURÍDICO!BI27,JURÍDICO!BI37)</f>
        <v>599</v>
      </c>
    </row>
    <row r="37" spans="2:13" ht="15.75" thickBot="1" x14ac:dyDescent="0.3">
      <c r="B37" s="30" t="s">
        <v>104</v>
      </c>
      <c r="C37" s="204">
        <f>SUM(DISCAPACIDAD!BF18,DISCAPACIDAD!BF28,DISCAPACIDAD!BF38,DISCAPACIDAD!BF48,DISCAPACIDAD!BF58)</f>
        <v>26.333333333333332</v>
      </c>
      <c r="D37" s="204">
        <f>SUM(DISCAPACIDAD!BG18,DISCAPACIDAD!BG28,DISCAPACIDAD!BG38,DISCAPACIDAD!BG48,DISCAPACIDAD!BG58)</f>
        <v>13.666666666666666</v>
      </c>
      <c r="E37" s="204">
        <f>SUM(DISCAPACIDAD!BH18,DISCAPACIDAD!BH28,DISCAPACIDAD!BH38,DISCAPACIDAD!BH48,DISCAPACIDAD!BH58)</f>
        <v>0</v>
      </c>
      <c r="F37" s="186">
        <f>SUM(DISCAPACIDAD!BI18,DISCAPACIDAD!BI28,DISCAPACIDAD!BI38,DISCAPACIDAD!BI48,DISCAPACIDAD!BI58)</f>
        <v>40</v>
      </c>
      <c r="I37" s="210" t="s">
        <v>104</v>
      </c>
      <c r="J37" s="200">
        <f>SUM(JURÍDICO!BF18,JURÍDICO!BF28,JURÍDICO!BF38)</f>
        <v>45</v>
      </c>
      <c r="K37" s="200">
        <f>SUM(JURÍDICO!BG18,JURÍDICO!BG28,JURÍDICO!BG38)</f>
        <v>44.333333333333336</v>
      </c>
      <c r="L37" s="200">
        <f>SUM(JURÍDICO!BH18,JURÍDICO!BH28,JURÍDICO!BH38)</f>
        <v>0</v>
      </c>
      <c r="M37" s="185">
        <f>SUM(JURÍDICO!BI18,JURÍDICO!BI28,JURÍDICO!BI38)</f>
        <v>89.333333333333343</v>
      </c>
    </row>
    <row r="38" spans="2:13" ht="15.75" thickBot="1" x14ac:dyDescent="0.3">
      <c r="B38" s="178" t="s">
        <v>43</v>
      </c>
      <c r="C38" s="183">
        <f>SUM(DISCAPACIDAD!BF19,DISCAPACIDAD!BF29,DISCAPACIDAD!BF39,DISCAPACIDAD!BF49,DISCAPACIDAD!BF59)</f>
        <v>341.66666666666669</v>
      </c>
      <c r="D38" s="183">
        <f>SUM(DISCAPACIDAD!BG19,DISCAPACIDAD!BG29,DISCAPACIDAD!BG39,DISCAPACIDAD!BG49,DISCAPACIDAD!BG59)</f>
        <v>450.33333333333331</v>
      </c>
      <c r="E38" s="183">
        <f>SUM(DISCAPACIDAD!BH19,DISCAPACIDAD!BH29,DISCAPACIDAD!BH39,DISCAPACIDAD!BH49,DISCAPACIDAD!BH59)</f>
        <v>0</v>
      </c>
      <c r="F38" s="184">
        <f>SUM(DISCAPACIDAD!BI19,DISCAPACIDAD!BI29,DISCAPACIDAD!BI39,DISCAPACIDAD!BI49,DISCAPACIDAD!BI59)</f>
        <v>792</v>
      </c>
      <c r="I38" s="178" t="s">
        <v>43</v>
      </c>
      <c r="J38" s="185">
        <f>SUM(JURÍDICO!BF19,JURÍDICO!BF29,JURÍDICO!BF39)</f>
        <v>1054.6666666666665</v>
      </c>
      <c r="K38" s="185">
        <f>SUM(JURÍDICO!BG19,JURÍDICO!BG29,JURÍDICO!BG39)</f>
        <v>1144.6666666666667</v>
      </c>
      <c r="L38" s="185">
        <f>SUM(JURÍDICO!BH19,JURÍDICO!BH29,JURÍDICO!BH39)</f>
        <v>0</v>
      </c>
      <c r="M38" s="185">
        <f>SUM(JURÍDICO!BI19,JURÍDICO!BI29,JURÍDICO!BI39)</f>
        <v>2199.333333333333</v>
      </c>
    </row>
    <row r="39" spans="2:13" x14ac:dyDescent="0.25">
      <c r="B39" s="36" t="s">
        <v>54</v>
      </c>
      <c r="C39" s="205">
        <f>SUM(DISCAPACIDAD!BF20,DISCAPACIDAD!BF30,DISCAPACIDAD!BF40,DISCAPACIDAD!BF50,DISCAPACIDAD!BF60)</f>
        <v>312.66666666666669</v>
      </c>
      <c r="D39" s="205">
        <f>SUM(DISCAPACIDAD!BG20,DISCAPACIDAD!BG30,DISCAPACIDAD!BG40,DISCAPACIDAD!BG50,DISCAPACIDAD!BG60)</f>
        <v>413.66666666666669</v>
      </c>
      <c r="E39" s="205">
        <f>SUM(DISCAPACIDAD!BH20,DISCAPACIDAD!BH30,DISCAPACIDAD!BH40,DISCAPACIDAD!BH50,DISCAPACIDAD!BH60)</f>
        <v>0</v>
      </c>
      <c r="F39" s="187">
        <f>SUM(DISCAPACIDAD!BI20,DISCAPACIDAD!BI30,DISCAPACIDAD!BI40,DISCAPACIDAD!BI50,DISCAPACIDAD!BI60)</f>
        <v>726.33333333333326</v>
      </c>
      <c r="I39" s="179" t="s">
        <v>54</v>
      </c>
      <c r="J39" s="200">
        <f>SUM(JURÍDICO!BF20,JURÍDICO!BF30,JURÍDICO!BF40)</f>
        <v>978.33333333333326</v>
      </c>
      <c r="K39" s="200">
        <f>SUM(JURÍDICO!BG20,JURÍDICO!BG30,JURÍDICO!BG40)</f>
        <v>1071.3333333333333</v>
      </c>
      <c r="L39" s="200">
        <f>SUM(JURÍDICO!BH20,JURÍDICO!BH30,JURÍDICO!BH40)</f>
        <v>0</v>
      </c>
      <c r="M39" s="185">
        <f>SUM(JURÍDICO!BI20,JURÍDICO!BI30,JURÍDICO!BI40)</f>
        <v>2049.666666666667</v>
      </c>
    </row>
    <row r="40" spans="2:13" x14ac:dyDescent="0.25">
      <c r="B40" s="18" t="s">
        <v>55</v>
      </c>
      <c r="C40" s="203">
        <f>SUM(DISCAPACIDAD!BF21,DISCAPACIDAD!BF31,DISCAPACIDAD!BF41,DISCAPACIDAD!BF51,DISCAPACIDAD!BF61)</f>
        <v>29.000000000000004</v>
      </c>
      <c r="D40" s="203">
        <f>SUM(DISCAPACIDAD!BG21,DISCAPACIDAD!BG31,DISCAPACIDAD!BG41,DISCAPACIDAD!BG51,DISCAPACIDAD!BG61)</f>
        <v>36.666666666666664</v>
      </c>
      <c r="E40" s="203">
        <f>SUM(DISCAPACIDAD!BH21,DISCAPACIDAD!BH31,DISCAPACIDAD!BH41,DISCAPACIDAD!BH51,DISCAPACIDAD!BH61)</f>
        <v>0</v>
      </c>
      <c r="F40" s="185">
        <f>SUM(DISCAPACIDAD!BI21,DISCAPACIDAD!BI31,DISCAPACIDAD!BI41,DISCAPACIDAD!BI51,DISCAPACIDAD!BI61)</f>
        <v>65.666666666666671</v>
      </c>
      <c r="I40" s="175" t="s">
        <v>55</v>
      </c>
      <c r="J40" s="200">
        <f>SUM(JURÍDICO!BF21,JURÍDICO!BF31,JURÍDICO!BF41)</f>
        <v>76.333333333333329</v>
      </c>
      <c r="K40" s="200">
        <f>SUM(JURÍDICO!BG21,JURÍDICO!BG31,JURÍDICO!BG41)</f>
        <v>73.333333333333329</v>
      </c>
      <c r="L40" s="200">
        <f>SUM(JURÍDICO!BH21,JURÍDICO!BH31,JURÍDICO!BH41)</f>
        <v>0</v>
      </c>
      <c r="M40" s="185">
        <f>SUM(JURÍDICO!BI21,JURÍDICO!BI31,JURÍDICO!BI41)</f>
        <v>149.66666666666666</v>
      </c>
    </row>
    <row r="41" spans="2:13" ht="15" customHeight="1" x14ac:dyDescent="0.25">
      <c r="B41" s="18" t="s">
        <v>56</v>
      </c>
      <c r="C41" s="203">
        <f>SUM(DISCAPACIDAD!BF22,DISCAPACIDAD!BF32,DISCAPACIDAD!BF42,DISCAPACIDAD!BF52,DISCAPACIDAD!BF62)</f>
        <v>285.33333333333331</v>
      </c>
      <c r="D41" s="203">
        <f>SUM(DISCAPACIDAD!BG22,DISCAPACIDAD!BG32,DISCAPACIDAD!BG42,DISCAPACIDAD!BG52,DISCAPACIDAD!BG62)</f>
        <v>328</v>
      </c>
      <c r="E41" s="203">
        <f>SUM(DISCAPACIDAD!BH22,DISCAPACIDAD!BH32,DISCAPACIDAD!BH42,DISCAPACIDAD!BH52,DISCAPACIDAD!BH62)</f>
        <v>0</v>
      </c>
      <c r="F41" s="185">
        <f>SUM(DISCAPACIDAD!BI22,DISCAPACIDAD!BI32,DISCAPACIDAD!BI42,DISCAPACIDAD!BI52,DISCAPACIDAD!BI62)</f>
        <v>613.33333333333337</v>
      </c>
      <c r="I41" s="175" t="s">
        <v>56</v>
      </c>
      <c r="J41" s="200">
        <f>SUM(JURÍDICO!BF22,JURÍDICO!BF32,JURÍDICO!BF42)</f>
        <v>5</v>
      </c>
      <c r="K41" s="200">
        <f>SUM(JURÍDICO!BG22,JURÍDICO!BG32,JURÍDICO!BG42)</f>
        <v>5.3333333333333339</v>
      </c>
      <c r="L41" s="200">
        <f>SUM(JURÍDICO!BH22,JURÍDICO!BH32,JURÍDICO!BH42)</f>
        <v>0</v>
      </c>
      <c r="M41" s="185">
        <f>SUM(JURÍDICO!BI22,JURÍDICO!BI32,JURÍDICO!BI42)</f>
        <v>10.333333333333334</v>
      </c>
    </row>
    <row r="42" spans="2:13" x14ac:dyDescent="0.25">
      <c r="B42" s="18" t="s">
        <v>57</v>
      </c>
      <c r="C42" s="203">
        <f>SUM(DISCAPACIDAD!BF23,DISCAPACIDAD!BF33,DISCAPACIDAD!BF43,DISCAPACIDAD!BF53,DISCAPACIDAD!BF63)</f>
        <v>46.333333333333336</v>
      </c>
      <c r="D42" s="203">
        <f>SUM(DISCAPACIDAD!BG23,DISCAPACIDAD!BG33,DISCAPACIDAD!BG43,DISCAPACIDAD!BG53,DISCAPACIDAD!BG63)</f>
        <v>57.666666666666664</v>
      </c>
      <c r="E42" s="203">
        <f>SUM(DISCAPACIDAD!BH23,DISCAPACIDAD!BH33,DISCAPACIDAD!BH43,DISCAPACIDAD!BH53,DISCAPACIDAD!BH63)</f>
        <v>0</v>
      </c>
      <c r="F42" s="185">
        <f>SUM(DISCAPACIDAD!BI23,DISCAPACIDAD!BI33,DISCAPACIDAD!BI43,DISCAPACIDAD!BI53,DISCAPACIDAD!BI63)</f>
        <v>104</v>
      </c>
      <c r="I42" s="175" t="s">
        <v>57</v>
      </c>
      <c r="J42" s="200">
        <f>SUM(JURÍDICO!BF23,JURÍDICO!BF33,JURÍDICO!BF43)</f>
        <v>0</v>
      </c>
      <c r="K42" s="200">
        <f>SUM(JURÍDICO!BG23,JURÍDICO!BG33,JURÍDICO!BG43)</f>
        <v>0</v>
      </c>
      <c r="L42" s="200">
        <f>SUM(JURÍDICO!BH23,JURÍDICO!BH33,JURÍDICO!BH43)</f>
        <v>0</v>
      </c>
      <c r="M42" s="185">
        <f>SUM(JURÍDICO!BI23,JURÍDICO!BI33,JURÍDICO!BI43)</f>
        <v>0</v>
      </c>
    </row>
    <row r="45" spans="2:13" x14ac:dyDescent="0.25">
      <c r="B45" s="471" t="s">
        <v>105</v>
      </c>
      <c r="C45" s="471"/>
      <c r="D45" s="471"/>
      <c r="E45" s="471"/>
      <c r="F45" s="471"/>
      <c r="I45" s="221"/>
      <c r="J45" s="221"/>
      <c r="K45" s="221"/>
      <c r="L45" s="221"/>
      <c r="M45" s="221"/>
    </row>
    <row r="46" spans="2:13" x14ac:dyDescent="0.25">
      <c r="B46" s="182"/>
      <c r="C46" s="176" t="s">
        <v>41</v>
      </c>
      <c r="D46" s="176" t="s">
        <v>42</v>
      </c>
      <c r="E46" s="176" t="s">
        <v>147</v>
      </c>
      <c r="F46" s="176" t="s">
        <v>102</v>
      </c>
      <c r="J46" s="220"/>
      <c r="K46" s="220"/>
      <c r="L46" s="220"/>
      <c r="M46" s="220"/>
    </row>
    <row r="47" spans="2:13" x14ac:dyDescent="0.25">
      <c r="B47" s="175" t="s">
        <v>48</v>
      </c>
      <c r="C47" s="193">
        <f t="shared" ref="C47:E51" si="0">SUM(C5,J5,C19,J19,C33,J33)</f>
        <v>695.33333333333326</v>
      </c>
      <c r="D47" s="193">
        <f t="shared" si="0"/>
        <v>815.33333333333326</v>
      </c>
      <c r="E47" s="193">
        <f t="shared" si="0"/>
        <v>0</v>
      </c>
      <c r="F47" s="188">
        <f>SUM(C47:E47)</f>
        <v>1510.6666666666665</v>
      </c>
      <c r="I47" s="218"/>
      <c r="J47" s="167"/>
      <c r="K47" s="167"/>
      <c r="L47" s="167"/>
      <c r="M47" s="167"/>
    </row>
    <row r="48" spans="2:13" x14ac:dyDescent="0.25">
      <c r="B48" s="175" t="s">
        <v>49</v>
      </c>
      <c r="C48" s="193">
        <f t="shared" si="0"/>
        <v>215.33333333333337</v>
      </c>
      <c r="D48" s="193">
        <f t="shared" si="0"/>
        <v>300.33333333333337</v>
      </c>
      <c r="E48" s="193">
        <f t="shared" si="0"/>
        <v>0</v>
      </c>
      <c r="F48" s="188">
        <f>SUM(C48:E48)</f>
        <v>515.66666666666674</v>
      </c>
      <c r="I48" s="218"/>
      <c r="J48" s="167"/>
      <c r="K48" s="167"/>
      <c r="L48" s="167"/>
      <c r="M48" s="167"/>
    </row>
    <row r="49" spans="1:22" x14ac:dyDescent="0.25">
      <c r="B49" s="175" t="s">
        <v>50</v>
      </c>
      <c r="C49" s="193">
        <f t="shared" si="0"/>
        <v>490.33333333333337</v>
      </c>
      <c r="D49" s="193">
        <f t="shared" si="0"/>
        <v>460.33333333333331</v>
      </c>
      <c r="E49" s="193">
        <f t="shared" si="0"/>
        <v>0</v>
      </c>
      <c r="F49" s="188">
        <f>SUM(C49:E49)</f>
        <v>950.66666666666674</v>
      </c>
      <c r="I49" s="218"/>
      <c r="J49" s="167"/>
      <c r="K49" s="167"/>
      <c r="L49" s="167"/>
      <c r="M49" s="167"/>
    </row>
    <row r="50" spans="1:22" x14ac:dyDescent="0.25">
      <c r="B50" s="175" t="s">
        <v>51</v>
      </c>
      <c r="C50" s="193">
        <f t="shared" si="0"/>
        <v>817.33333333333337</v>
      </c>
      <c r="D50" s="193">
        <f t="shared" si="0"/>
        <v>716</v>
      </c>
      <c r="E50" s="193">
        <f t="shared" si="0"/>
        <v>0</v>
      </c>
      <c r="F50" s="188">
        <f>SUM(C50:E50)</f>
        <v>1533.3333333333335</v>
      </c>
      <c r="I50" s="218"/>
      <c r="J50" s="167"/>
      <c r="K50" s="167"/>
      <c r="L50" s="167"/>
      <c r="M50" s="167"/>
    </row>
    <row r="51" spans="1:22" ht="15.75" thickBot="1" x14ac:dyDescent="0.3">
      <c r="B51" s="180" t="s">
        <v>104</v>
      </c>
      <c r="C51" s="193">
        <f t="shared" si="0"/>
        <v>2187.3333333333335</v>
      </c>
      <c r="D51" s="193">
        <f t="shared" si="0"/>
        <v>876.66666666666663</v>
      </c>
      <c r="E51" s="193">
        <f t="shared" si="0"/>
        <v>2</v>
      </c>
      <c r="F51" s="188">
        <f>SUM(C51:E51)</f>
        <v>3066</v>
      </c>
      <c r="I51" s="218"/>
      <c r="J51" s="167"/>
      <c r="K51" s="167"/>
      <c r="L51" s="167"/>
      <c r="M51" s="167"/>
    </row>
    <row r="52" spans="1:22" ht="27.75" thickBot="1" x14ac:dyDescent="0.3">
      <c r="B52" s="181" t="s">
        <v>103</v>
      </c>
      <c r="C52" s="192">
        <f>SUM(C47:C51)</f>
        <v>4405.666666666667</v>
      </c>
      <c r="D52" s="192">
        <f>SUM(D47:D51)</f>
        <v>3168.6666666666665</v>
      </c>
      <c r="E52" s="192">
        <f>SUM(E47:E51)</f>
        <v>2</v>
      </c>
      <c r="F52" s="190">
        <f>SUM(F47:F51)</f>
        <v>7576.3333333333339</v>
      </c>
      <c r="I52" s="219"/>
      <c r="J52" s="167"/>
      <c r="K52" s="167"/>
      <c r="L52" s="167"/>
      <c r="M52" s="167"/>
    </row>
    <row r="53" spans="1:22" x14ac:dyDescent="0.25">
      <c r="B53" s="179" t="s">
        <v>54</v>
      </c>
      <c r="C53" s="209">
        <f t="shared" ref="C53:E56" si="1">SUM(C11,J11,C25,J25,C39,J39)</f>
        <v>3974</v>
      </c>
      <c r="D53" s="209">
        <f t="shared" si="1"/>
        <v>2878.6666666666665</v>
      </c>
      <c r="E53" s="209">
        <f t="shared" si="1"/>
        <v>2</v>
      </c>
      <c r="F53" s="191">
        <f>SUM(C53:E53)</f>
        <v>6854.6666666666661</v>
      </c>
      <c r="I53" s="218"/>
      <c r="J53" s="167"/>
      <c r="K53" s="167"/>
      <c r="L53" s="167"/>
      <c r="M53" s="167"/>
    </row>
    <row r="54" spans="1:22" x14ac:dyDescent="0.25">
      <c r="B54" s="175" t="s">
        <v>55</v>
      </c>
      <c r="C54" s="209">
        <f t="shared" si="1"/>
        <v>431.66666666666663</v>
      </c>
      <c r="D54" s="209">
        <f t="shared" si="1"/>
        <v>290</v>
      </c>
      <c r="E54" s="209">
        <f t="shared" si="1"/>
        <v>0</v>
      </c>
      <c r="F54" s="191">
        <f>SUM(C54:E54)</f>
        <v>721.66666666666663</v>
      </c>
      <c r="I54" s="218"/>
      <c r="J54" s="167"/>
      <c r="K54" s="167"/>
      <c r="L54" s="167"/>
      <c r="M54" s="167"/>
    </row>
    <row r="55" spans="1:22" ht="15" customHeight="1" x14ac:dyDescent="0.25">
      <c r="B55" s="175" t="s">
        <v>56</v>
      </c>
      <c r="C55" s="209">
        <f t="shared" si="1"/>
        <v>813</v>
      </c>
      <c r="D55" s="209">
        <f t="shared" si="1"/>
        <v>700.66666666666663</v>
      </c>
      <c r="E55" s="209">
        <f t="shared" si="1"/>
        <v>0</v>
      </c>
      <c r="F55" s="191">
        <f>SUM(C55:E55)</f>
        <v>1513.6666666666665</v>
      </c>
      <c r="I55" s="218"/>
      <c r="J55" s="167"/>
      <c r="K55" s="167"/>
      <c r="L55" s="167"/>
      <c r="M55" s="167"/>
    </row>
    <row r="56" spans="1:22" x14ac:dyDescent="0.25">
      <c r="B56" s="175" t="s">
        <v>57</v>
      </c>
      <c r="C56" s="209">
        <f t="shared" si="1"/>
        <v>466.33333333333331</v>
      </c>
      <c r="D56" s="209">
        <f t="shared" si="1"/>
        <v>190.33333333333334</v>
      </c>
      <c r="E56" s="209">
        <f t="shared" si="1"/>
        <v>0</v>
      </c>
      <c r="F56" s="191">
        <f>SUM(C56:E56)</f>
        <v>656.66666666666663</v>
      </c>
      <c r="I56" s="218"/>
      <c r="J56" s="167"/>
      <c r="K56" s="167"/>
      <c r="L56" s="167"/>
      <c r="M56" s="167"/>
    </row>
    <row r="59" spans="1:22" x14ac:dyDescent="0.25">
      <c r="B59" s="221"/>
      <c r="C59" s="221"/>
      <c r="D59" s="221"/>
      <c r="E59" s="221"/>
      <c r="F59" s="221"/>
    </row>
    <row r="60" spans="1:22" x14ac:dyDescent="0.25">
      <c r="A60" s="471" t="s">
        <v>108</v>
      </c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1"/>
      <c r="T60" s="471"/>
      <c r="U60" s="471"/>
      <c r="V60" s="471"/>
    </row>
    <row r="63" spans="1:22" x14ac:dyDescent="0.25">
      <c r="B63" s="174">
        <f>SUM(F11:F12)</f>
        <v>60</v>
      </c>
      <c r="C63" s="174">
        <f>SUM(M11:M12)</f>
        <v>1189</v>
      </c>
    </row>
    <row r="64" spans="1:22" x14ac:dyDescent="0.25">
      <c r="B64" s="174">
        <f>SUM(F25:F26)</f>
        <v>665.66666666666663</v>
      </c>
      <c r="C64" s="174">
        <f>SUM(M25:M26)</f>
        <v>2670.3333333333335</v>
      </c>
    </row>
    <row r="65" spans="1:22" x14ac:dyDescent="0.25">
      <c r="B65" s="174">
        <f>SUM(F39:F40)</f>
        <v>791.99999999999989</v>
      </c>
      <c r="C65" s="174">
        <f>SUM(M39:M40)</f>
        <v>2199.3333333333335</v>
      </c>
    </row>
    <row r="66" spans="1:22" x14ac:dyDescent="0.25">
      <c r="B66" s="174">
        <f>SUM(F53:F54)</f>
        <v>7576.333333333333</v>
      </c>
    </row>
    <row r="67" spans="1:22" x14ac:dyDescent="0.25">
      <c r="B67" s="174"/>
    </row>
    <row r="68" spans="1:22" x14ac:dyDescent="0.25">
      <c r="B68" s="174"/>
    </row>
    <row r="69" spans="1:22" x14ac:dyDescent="0.25">
      <c r="B69" s="174"/>
    </row>
    <row r="70" spans="1:22" x14ac:dyDescent="0.25">
      <c r="B70" s="174"/>
    </row>
    <row r="71" spans="1:22" x14ac:dyDescent="0.25">
      <c r="B71" s="174"/>
    </row>
    <row r="78" spans="1:22" x14ac:dyDescent="0.25">
      <c r="A78" s="471" t="s">
        <v>106</v>
      </c>
      <c r="B78" s="471"/>
      <c r="C78" s="471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</row>
    <row r="130" spans="1:22" x14ac:dyDescent="0.25">
      <c r="A130" s="471" t="s">
        <v>107</v>
      </c>
      <c r="B130" s="471"/>
      <c r="C130" s="471"/>
      <c r="D130" s="471"/>
      <c r="E130" s="471"/>
      <c r="F130" s="471"/>
      <c r="G130" s="471"/>
      <c r="H130" s="471"/>
      <c r="I130" s="471"/>
      <c r="J130" s="471"/>
      <c r="K130" s="471"/>
      <c r="L130" s="471"/>
      <c r="M130" s="471"/>
      <c r="N130" s="471"/>
      <c r="O130" s="471"/>
      <c r="P130" s="471"/>
      <c r="Q130" s="471"/>
      <c r="R130" s="471"/>
      <c r="S130" s="471"/>
      <c r="T130" s="471"/>
      <c r="U130" s="471"/>
      <c r="V130" s="471"/>
    </row>
    <row r="135" spans="1:22" x14ac:dyDescent="0.25">
      <c r="L135" s="174">
        <f>F52-F56</f>
        <v>6919.666666666667</v>
      </c>
    </row>
    <row r="136" spans="1:22" x14ac:dyDescent="0.25">
      <c r="C136" s="174">
        <f>F52-F55</f>
        <v>6062.6666666666679</v>
      </c>
      <c r="L136" s="174">
        <f>F56</f>
        <v>656.66666666666663</v>
      </c>
    </row>
    <row r="137" spans="1:22" x14ac:dyDescent="0.25">
      <c r="C137" s="174">
        <f>F55</f>
        <v>1513.6666666666665</v>
      </c>
    </row>
  </sheetData>
  <sheetProtection algorithmName="SHA-512" hashValue="zlR5iRE1m+MliMyBZegM/uHYH3Y5PdPt0mYvjqxXfzygDVfSzozdxxttHV5iStEXTrnux3PEcJ+loz+VimmQbQ==" saltValue="5snCCz+scjObobpDCMD+qw==" spinCount="100000" sheet="1" objects="1" scenarios="1"/>
  <mergeCells count="10">
    <mergeCell ref="A130:V130"/>
    <mergeCell ref="A60:V60"/>
    <mergeCell ref="B17:F17"/>
    <mergeCell ref="B3:F3"/>
    <mergeCell ref="I3:M3"/>
    <mergeCell ref="I17:M17"/>
    <mergeCell ref="A78:V78"/>
    <mergeCell ref="B45:F45"/>
    <mergeCell ref="B31:F31"/>
    <mergeCell ref="I31:M31"/>
  </mergeCells>
  <conditionalFormatting sqref="F10">
    <cfRule type="cellIs" dxfId="6" priority="19" operator="notEqual">
      <formula>$B$63</formula>
    </cfRule>
  </conditionalFormatting>
  <conditionalFormatting sqref="F24">
    <cfRule type="cellIs" dxfId="5" priority="18" operator="notEqual">
      <formula>$B$64</formula>
    </cfRule>
  </conditionalFormatting>
  <conditionalFormatting sqref="F38">
    <cfRule type="cellIs" dxfId="4" priority="17" operator="notEqual">
      <formula>$B$65</formula>
    </cfRule>
  </conditionalFormatting>
  <conditionalFormatting sqref="M52">
    <cfRule type="cellIs" dxfId="3" priority="12" operator="notEqual">
      <formula>$B$70</formula>
    </cfRule>
  </conditionalFormatting>
  <conditionalFormatting sqref="M10">
    <cfRule type="cellIs" dxfId="2" priority="3" operator="notEqual">
      <formula>$C$63</formula>
    </cfRule>
  </conditionalFormatting>
  <conditionalFormatting sqref="M24">
    <cfRule type="cellIs" dxfId="1" priority="2" operator="notEqual">
      <formula>$C$64</formula>
    </cfRule>
  </conditionalFormatting>
  <conditionalFormatting sqref="F52">
    <cfRule type="cellIs" dxfId="0" priority="1" operator="notEqual">
      <formula>$B$66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ED4A9"/>
  </sheetPr>
  <dimension ref="A1:M41"/>
  <sheetViews>
    <sheetView workbookViewId="0">
      <selection activeCell="H19" sqref="H19"/>
    </sheetView>
  </sheetViews>
  <sheetFormatPr baseColWidth="10" defaultRowHeight="15" x14ac:dyDescent="0.25"/>
  <sheetData>
    <row r="1" spans="1:13" x14ac:dyDescent="0.25">
      <c r="A1" s="306" t="s">
        <v>62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x14ac:dyDescent="0.2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25" spans="10:10" x14ac:dyDescent="0.25">
      <c r="J25" s="167">
        <f>(BORDAMOS!BI19-BORDAMOS!BI22)</f>
        <v>47</v>
      </c>
    </row>
    <row r="26" spans="10:10" x14ac:dyDescent="0.25">
      <c r="J26" s="1">
        <f>SUM(BORDAMOS!BF22:BH22)</f>
        <v>13</v>
      </c>
    </row>
    <row r="40" spans="3:3" x14ac:dyDescent="0.25">
      <c r="C40" s="167">
        <f>(BORDAMOS!BI19-BORDAMOS!BI23)</f>
        <v>26</v>
      </c>
    </row>
    <row r="41" spans="3:3" x14ac:dyDescent="0.25">
      <c r="C41" s="1">
        <f>SUM(BORDAMOS!BF23:BH23)</f>
        <v>34</v>
      </c>
    </row>
  </sheetData>
  <sheetProtection algorithmName="SHA-512" hashValue="YR5fsjiXAWXTrwZZhXwb0U/fTr375C2VLRBoT7PKjpADbgv66TbUS+qKYaFB7upi7i7k2eCi5dtYA0S+mJvBQg==" saltValue="EkrhqZaaMaFoXmxy9YDfKA==" spinCount="100000" sheet="1" objects="1" scenarios="1"/>
  <mergeCells count="1">
    <mergeCell ref="A1:M2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BI108"/>
  <sheetViews>
    <sheetView topLeftCell="E8" zoomScale="50" zoomScaleNormal="50" workbookViewId="0">
      <selection activeCell="O39" sqref="O39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56" width="13.28515625" style="1" customWidth="1"/>
    <col min="57" max="57" width="13.7109375" style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</row>
    <row r="2" spans="1:61" ht="26.25" x14ac:dyDescent="0.2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"/>
    </row>
    <row r="3" spans="1:61" ht="26.25" x14ac:dyDescent="0.25">
      <c r="A3" s="269" t="s">
        <v>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0" t="s">
        <v>3</v>
      </c>
      <c r="B6" s="271"/>
      <c r="C6" s="272"/>
      <c r="D6" s="273"/>
      <c r="E6" s="3"/>
    </row>
    <row r="7" spans="1:61" x14ac:dyDescent="0.25">
      <c r="A7" s="4" t="s">
        <v>4</v>
      </c>
      <c r="B7" s="274" t="s">
        <v>5</v>
      </c>
      <c r="C7" s="275"/>
      <c r="D7" s="5" t="s">
        <v>6</v>
      </c>
      <c r="E7" s="3"/>
    </row>
    <row r="8" spans="1:61" ht="15.75" thickBot="1" x14ac:dyDescent="0.3">
      <c r="A8" s="8" t="s">
        <v>7</v>
      </c>
      <c r="B8" s="267" t="s">
        <v>89</v>
      </c>
      <c r="C8" s="268"/>
      <c r="D8" s="9" t="s">
        <v>88</v>
      </c>
    </row>
    <row r="9" spans="1:61" ht="15.75" thickBot="1" x14ac:dyDescent="0.3"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</row>
    <row r="10" spans="1:61" ht="30.75" customHeight="1" thickBot="1" x14ac:dyDescent="0.3">
      <c r="A10" s="309" t="s">
        <v>8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1"/>
    </row>
    <row r="11" spans="1:61" ht="27" thickBot="1" x14ac:dyDescent="0.3">
      <c r="A11" s="282" t="s">
        <v>9</v>
      </c>
      <c r="B11" s="282" t="s">
        <v>10</v>
      </c>
      <c r="C11" s="282" t="s">
        <v>11</v>
      </c>
      <c r="D11" s="282" t="s">
        <v>12</v>
      </c>
      <c r="E11" s="282" t="s">
        <v>13</v>
      </c>
      <c r="F11" s="282" t="s">
        <v>14</v>
      </c>
      <c r="G11" s="282" t="s">
        <v>27</v>
      </c>
      <c r="H11" s="282" t="s">
        <v>39</v>
      </c>
      <c r="I11" s="282" t="s">
        <v>40</v>
      </c>
      <c r="J11" s="276" t="s">
        <v>19</v>
      </c>
      <c r="K11" s="277"/>
      <c r="L11" s="277"/>
      <c r="M11" s="278"/>
      <c r="N11" s="276" t="s">
        <v>20</v>
      </c>
      <c r="O11" s="277"/>
      <c r="P11" s="277"/>
      <c r="Q11" s="278"/>
      <c r="R11" s="276" t="s">
        <v>21</v>
      </c>
      <c r="S11" s="277"/>
      <c r="T11" s="277"/>
      <c r="U11" s="278"/>
      <c r="V11" s="276" t="s">
        <v>22</v>
      </c>
      <c r="W11" s="277"/>
      <c r="X11" s="277"/>
      <c r="Y11" s="278"/>
      <c r="Z11" s="276" t="s">
        <v>23</v>
      </c>
      <c r="AA11" s="277"/>
      <c r="AB11" s="277"/>
      <c r="AC11" s="278"/>
      <c r="AD11" s="276" t="s">
        <v>24</v>
      </c>
      <c r="AE11" s="277"/>
      <c r="AF11" s="277"/>
      <c r="AG11" s="278"/>
      <c r="AH11" s="276" t="s">
        <v>25</v>
      </c>
      <c r="AI11" s="277"/>
      <c r="AJ11" s="277"/>
      <c r="AK11" s="278"/>
      <c r="AL11" s="276" t="s">
        <v>26</v>
      </c>
      <c r="AM11" s="277"/>
      <c r="AN11" s="277"/>
      <c r="AO11" s="278"/>
      <c r="AP11" s="276" t="s">
        <v>15</v>
      </c>
      <c r="AQ11" s="277"/>
      <c r="AR11" s="277"/>
      <c r="AS11" s="278"/>
      <c r="AT11" s="276" t="s">
        <v>16</v>
      </c>
      <c r="AU11" s="277"/>
      <c r="AV11" s="277"/>
      <c r="AW11" s="278"/>
      <c r="AX11" s="276" t="s">
        <v>17</v>
      </c>
      <c r="AY11" s="277"/>
      <c r="AZ11" s="277"/>
      <c r="BA11" s="278"/>
      <c r="BB11" s="276" t="s">
        <v>18</v>
      </c>
      <c r="BC11" s="277"/>
      <c r="BD11" s="277"/>
      <c r="BE11" s="278"/>
      <c r="BF11" s="276" t="s">
        <v>92</v>
      </c>
      <c r="BG11" s="277"/>
      <c r="BH11" s="277"/>
      <c r="BI11" s="278"/>
    </row>
    <row r="12" spans="1:61" ht="25.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8" t="s">
        <v>44</v>
      </c>
      <c r="K12" s="288"/>
      <c r="L12" s="288"/>
      <c r="M12" s="289"/>
      <c r="N12" s="285" t="s">
        <v>44</v>
      </c>
      <c r="O12" s="286"/>
      <c r="P12" s="286"/>
      <c r="Q12" s="287"/>
      <c r="R12" s="285" t="s">
        <v>44</v>
      </c>
      <c r="S12" s="286"/>
      <c r="T12" s="286"/>
      <c r="U12" s="287"/>
      <c r="V12" s="285" t="s">
        <v>44</v>
      </c>
      <c r="W12" s="286"/>
      <c r="X12" s="286"/>
      <c r="Y12" s="287"/>
      <c r="Z12" s="285" t="s">
        <v>44</v>
      </c>
      <c r="AA12" s="286"/>
      <c r="AB12" s="286"/>
      <c r="AC12" s="287"/>
      <c r="AD12" s="285" t="s">
        <v>44</v>
      </c>
      <c r="AE12" s="286"/>
      <c r="AF12" s="286"/>
      <c r="AG12" s="287"/>
      <c r="AH12" s="285" t="s">
        <v>44</v>
      </c>
      <c r="AI12" s="286"/>
      <c r="AJ12" s="286"/>
      <c r="AK12" s="287"/>
      <c r="AL12" s="285" t="s">
        <v>44</v>
      </c>
      <c r="AM12" s="286"/>
      <c r="AN12" s="286"/>
      <c r="AO12" s="287"/>
      <c r="AP12" s="285" t="s">
        <v>44</v>
      </c>
      <c r="AQ12" s="286"/>
      <c r="AR12" s="286"/>
      <c r="AS12" s="287"/>
      <c r="AT12" s="285" t="s">
        <v>44</v>
      </c>
      <c r="AU12" s="286"/>
      <c r="AV12" s="286"/>
      <c r="AW12" s="287"/>
      <c r="AX12" s="285" t="s">
        <v>44</v>
      </c>
      <c r="AY12" s="286"/>
      <c r="AZ12" s="286"/>
      <c r="BA12" s="287"/>
      <c r="BB12" s="285" t="s">
        <v>44</v>
      </c>
      <c r="BC12" s="286"/>
      <c r="BD12" s="286"/>
      <c r="BE12" s="287"/>
      <c r="BF12" s="285" t="s">
        <v>44</v>
      </c>
      <c r="BG12" s="286"/>
      <c r="BH12" s="286"/>
      <c r="BI12" s="287"/>
    </row>
    <row r="13" spans="1:61" ht="15.75" thickBot="1" x14ac:dyDescent="0.3">
      <c r="A13" s="283"/>
      <c r="B13" s="283"/>
      <c r="C13" s="283"/>
      <c r="D13" s="283"/>
      <c r="E13" s="283"/>
      <c r="F13" s="283"/>
      <c r="G13" s="283"/>
      <c r="H13" s="283"/>
      <c r="I13" s="283"/>
      <c r="J13" s="14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" t="s">
        <v>43</v>
      </c>
      <c r="AT13" s="13" t="s">
        <v>41</v>
      </c>
      <c r="AU13" s="13" t="s">
        <v>42</v>
      </c>
      <c r="AV13" s="13" t="s">
        <v>146</v>
      </c>
      <c r="AW13" s="13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66" t="s">
        <v>43</v>
      </c>
    </row>
    <row r="14" spans="1:61" ht="29.25" customHeight="1" x14ac:dyDescent="0.25">
      <c r="A14" s="315" t="s">
        <v>110</v>
      </c>
      <c r="B14" s="314">
        <v>15202</v>
      </c>
      <c r="C14" s="313" t="s">
        <v>38</v>
      </c>
      <c r="D14" s="312" t="s">
        <v>111</v>
      </c>
      <c r="E14" s="316" t="s">
        <v>74</v>
      </c>
      <c r="F14" s="302" t="s">
        <v>69</v>
      </c>
      <c r="G14" s="302" t="s">
        <v>82</v>
      </c>
      <c r="H14" s="302" t="s">
        <v>58</v>
      </c>
      <c r="I14" s="15" t="s">
        <v>48</v>
      </c>
      <c r="J14" s="31">
        <v>124</v>
      </c>
      <c r="K14" s="31">
        <v>112</v>
      </c>
      <c r="L14" s="31">
        <v>0</v>
      </c>
      <c r="M14" s="78">
        <f>SUM(J14:L14)</f>
        <v>236</v>
      </c>
      <c r="N14" s="42">
        <v>120</v>
      </c>
      <c r="O14" s="43">
        <v>114</v>
      </c>
      <c r="P14" s="44">
        <v>0</v>
      </c>
      <c r="Q14" s="78">
        <f>SUM(N14:P14)</f>
        <v>234</v>
      </c>
      <c r="R14" s="49">
        <v>119</v>
      </c>
      <c r="S14" s="43">
        <v>118</v>
      </c>
      <c r="T14" s="31">
        <v>0</v>
      </c>
      <c r="U14" s="78">
        <f>SUM(R14:T14)</f>
        <v>237</v>
      </c>
      <c r="V14" s="43"/>
      <c r="W14" s="43"/>
      <c r="X14" s="43"/>
      <c r="Y14" s="78">
        <f>SUM(V14:X14)</f>
        <v>0</v>
      </c>
      <c r="Z14" s="43"/>
      <c r="AA14" s="43"/>
      <c r="AB14" s="43"/>
      <c r="AC14" s="78">
        <f>SUM(Z14:AB14)</f>
        <v>0</v>
      </c>
      <c r="AD14" s="43"/>
      <c r="AE14" s="43"/>
      <c r="AF14" s="43"/>
      <c r="AG14" s="78">
        <f>SUM(AD14:AF14)</f>
        <v>0</v>
      </c>
      <c r="AH14" s="43"/>
      <c r="AI14" s="43"/>
      <c r="AJ14" s="43"/>
      <c r="AK14" s="78">
        <f>SUM(AH14:AJ14)</f>
        <v>0</v>
      </c>
      <c r="AL14" s="43"/>
      <c r="AM14" s="43"/>
      <c r="AN14" s="43"/>
      <c r="AO14" s="78">
        <f>SUM(AL14:AN14)</f>
        <v>0</v>
      </c>
      <c r="AP14" s="43"/>
      <c r="AQ14" s="43"/>
      <c r="AR14" s="43"/>
      <c r="AS14" s="78">
        <f>SUM(AP14:AR14)</f>
        <v>0</v>
      </c>
      <c r="AT14" s="43"/>
      <c r="AU14" s="43"/>
      <c r="AV14" s="43"/>
      <c r="AW14" s="78">
        <f>SUM(AT14:AV14)</f>
        <v>0</v>
      </c>
      <c r="AX14" s="43"/>
      <c r="AY14" s="43"/>
      <c r="AZ14" s="43"/>
      <c r="BA14" s="78">
        <f>SUM(AX14:AZ14)</f>
        <v>0</v>
      </c>
      <c r="BB14" s="43"/>
      <c r="BC14" s="43"/>
      <c r="BD14" s="31"/>
      <c r="BE14" s="131">
        <f>SUM(BB14:BD14)</f>
        <v>0</v>
      </c>
      <c r="BF14" s="69">
        <f t="shared" ref="BF14:BH17" si="0">AVERAGE(J14,N14,R14,V14,Z14,AD14,AH14,AL14,AP14,AT14,AX14,BB14)</f>
        <v>121</v>
      </c>
      <c r="BG14" s="69">
        <f t="shared" si="0"/>
        <v>114.66666666666667</v>
      </c>
      <c r="BH14" s="69">
        <f t="shared" si="0"/>
        <v>0</v>
      </c>
      <c r="BI14" s="133">
        <f>SUM(BF14:BH14)</f>
        <v>235.66666666666669</v>
      </c>
    </row>
    <row r="15" spans="1:61" ht="29.25" customHeight="1" x14ac:dyDescent="0.25">
      <c r="A15" s="315"/>
      <c r="B15" s="314"/>
      <c r="C15" s="313"/>
      <c r="D15" s="312"/>
      <c r="E15" s="317"/>
      <c r="F15" s="303"/>
      <c r="G15" s="303"/>
      <c r="H15" s="303"/>
      <c r="I15" s="16" t="s">
        <v>49</v>
      </c>
      <c r="J15" s="39">
        <v>0</v>
      </c>
      <c r="K15" s="39">
        <v>0</v>
      </c>
      <c r="L15" s="39">
        <v>0</v>
      </c>
      <c r="M15" s="77">
        <f>SUM(J15:L15)</f>
        <v>0</v>
      </c>
      <c r="N15" s="45">
        <v>0</v>
      </c>
      <c r="O15" s="40">
        <v>0</v>
      </c>
      <c r="P15" s="46">
        <v>0</v>
      </c>
      <c r="Q15" s="77">
        <f>SUM(N15:P15)</f>
        <v>0</v>
      </c>
      <c r="R15" s="50">
        <v>0</v>
      </c>
      <c r="S15" s="40">
        <v>0</v>
      </c>
      <c r="T15" s="51">
        <v>0</v>
      </c>
      <c r="U15" s="77">
        <f>SUM(R15:T15)</f>
        <v>0</v>
      </c>
      <c r="V15" s="54"/>
      <c r="W15" s="54"/>
      <c r="X15" s="54"/>
      <c r="Y15" s="77">
        <f>SUM(V15:X15)</f>
        <v>0</v>
      </c>
      <c r="Z15" s="54"/>
      <c r="AA15" s="54"/>
      <c r="AB15" s="54"/>
      <c r="AC15" s="77">
        <f>SUM(Z15:AB15)</f>
        <v>0</v>
      </c>
      <c r="AD15" s="54"/>
      <c r="AE15" s="54"/>
      <c r="AF15" s="54"/>
      <c r="AG15" s="77">
        <f>SUM(AD15:AF15)</f>
        <v>0</v>
      </c>
      <c r="AH15" s="54"/>
      <c r="AI15" s="54"/>
      <c r="AJ15" s="54"/>
      <c r="AK15" s="77">
        <f>SUM(AH15:AJ15)</f>
        <v>0</v>
      </c>
      <c r="AL15" s="54"/>
      <c r="AM15" s="54"/>
      <c r="AN15" s="54"/>
      <c r="AO15" s="77">
        <f>SUM(AL15:AN15)</f>
        <v>0</v>
      </c>
      <c r="AP15" s="54"/>
      <c r="AQ15" s="54"/>
      <c r="AR15" s="54"/>
      <c r="AS15" s="77">
        <f>SUM(AP15:AR15)</f>
        <v>0</v>
      </c>
      <c r="AT15" s="39"/>
      <c r="AU15" s="39"/>
      <c r="AV15" s="39"/>
      <c r="AW15" s="77">
        <f>SUM(AT15:AV15)</f>
        <v>0</v>
      </c>
      <c r="AX15" s="54"/>
      <c r="AY15" s="54"/>
      <c r="AZ15" s="54"/>
      <c r="BA15" s="77">
        <f>SUM(AX15:AZ15)</f>
        <v>0</v>
      </c>
      <c r="BB15" s="54"/>
      <c r="BC15" s="54"/>
      <c r="BD15" s="51"/>
      <c r="BE15" s="130">
        <f>SUM(BB15:BD15)</f>
        <v>0</v>
      </c>
      <c r="BF15" s="69">
        <f t="shared" si="0"/>
        <v>0</v>
      </c>
      <c r="BG15" s="69">
        <f t="shared" si="0"/>
        <v>0</v>
      </c>
      <c r="BH15" s="69">
        <f t="shared" si="0"/>
        <v>0</v>
      </c>
      <c r="BI15" s="133">
        <f>SUM(BF15:BH15)</f>
        <v>0</v>
      </c>
    </row>
    <row r="16" spans="1:61" ht="29.25" customHeight="1" x14ac:dyDescent="0.25">
      <c r="A16" s="315"/>
      <c r="B16" s="314"/>
      <c r="C16" s="313"/>
      <c r="D16" s="312"/>
      <c r="E16" s="317"/>
      <c r="F16" s="303"/>
      <c r="G16" s="303"/>
      <c r="H16" s="303"/>
      <c r="I16" s="16" t="s">
        <v>50</v>
      </c>
      <c r="J16" s="39">
        <v>0</v>
      </c>
      <c r="K16" s="39">
        <v>0</v>
      </c>
      <c r="L16" s="39">
        <v>0</v>
      </c>
      <c r="M16" s="77">
        <f>SUM(J16:L16)</f>
        <v>0</v>
      </c>
      <c r="N16" s="45">
        <v>0</v>
      </c>
      <c r="O16" s="40">
        <v>0</v>
      </c>
      <c r="P16" s="46">
        <v>0</v>
      </c>
      <c r="Q16" s="77">
        <f>SUM(N16:P16)</f>
        <v>0</v>
      </c>
      <c r="R16" s="50">
        <v>0</v>
      </c>
      <c r="S16" s="40">
        <v>0</v>
      </c>
      <c r="T16" s="51">
        <v>0</v>
      </c>
      <c r="U16" s="77">
        <f>SUM(R16:T16)</f>
        <v>0</v>
      </c>
      <c r="V16" s="54"/>
      <c r="W16" s="54"/>
      <c r="X16" s="54"/>
      <c r="Y16" s="77">
        <f>SUM(V16:X16)</f>
        <v>0</v>
      </c>
      <c r="Z16" s="54"/>
      <c r="AA16" s="54"/>
      <c r="AB16" s="54"/>
      <c r="AC16" s="77">
        <f>SUM(Z16:AB16)</f>
        <v>0</v>
      </c>
      <c r="AD16" s="54"/>
      <c r="AE16" s="54"/>
      <c r="AF16" s="54"/>
      <c r="AG16" s="77">
        <f>SUM(AD16:AF16)</f>
        <v>0</v>
      </c>
      <c r="AH16" s="54"/>
      <c r="AI16" s="54"/>
      <c r="AJ16" s="54"/>
      <c r="AK16" s="77">
        <f>SUM(AH16:AJ16)</f>
        <v>0</v>
      </c>
      <c r="AL16" s="54"/>
      <c r="AM16" s="54"/>
      <c r="AN16" s="54"/>
      <c r="AO16" s="77">
        <f>SUM(AL16:AN16)</f>
        <v>0</v>
      </c>
      <c r="AP16" s="54"/>
      <c r="AQ16" s="54"/>
      <c r="AR16" s="54"/>
      <c r="AS16" s="77">
        <f>SUM(AP16:AR16)</f>
        <v>0</v>
      </c>
      <c r="AT16" s="39"/>
      <c r="AU16" s="39"/>
      <c r="AV16" s="39"/>
      <c r="AW16" s="77">
        <f>SUM(AT16:AV16)</f>
        <v>0</v>
      </c>
      <c r="AX16" s="54"/>
      <c r="AY16" s="54"/>
      <c r="AZ16" s="54"/>
      <c r="BA16" s="77">
        <f>SUM(AX16:AZ16)</f>
        <v>0</v>
      </c>
      <c r="BB16" s="54"/>
      <c r="BC16" s="54"/>
      <c r="BD16" s="51"/>
      <c r="BE16" s="130">
        <f>SUM(BB16:BD16)</f>
        <v>0</v>
      </c>
      <c r="BF16" s="69">
        <f t="shared" si="0"/>
        <v>0</v>
      </c>
      <c r="BG16" s="69">
        <f t="shared" si="0"/>
        <v>0</v>
      </c>
      <c r="BH16" s="69">
        <f t="shared" si="0"/>
        <v>0</v>
      </c>
      <c r="BI16" s="133">
        <f>SUM(BF16:BH16)</f>
        <v>0</v>
      </c>
    </row>
    <row r="17" spans="1:61" ht="29.25" customHeight="1" x14ac:dyDescent="0.25">
      <c r="A17" s="315"/>
      <c r="B17" s="314"/>
      <c r="C17" s="313"/>
      <c r="D17" s="312"/>
      <c r="E17" s="317"/>
      <c r="F17" s="303"/>
      <c r="G17" s="303"/>
      <c r="H17" s="303"/>
      <c r="I17" s="16" t="s">
        <v>51</v>
      </c>
      <c r="J17" s="39">
        <v>0</v>
      </c>
      <c r="K17" s="39">
        <v>0</v>
      </c>
      <c r="L17" s="39">
        <v>0</v>
      </c>
      <c r="M17" s="77">
        <f>SUM(J17:L17)</f>
        <v>0</v>
      </c>
      <c r="N17" s="45">
        <v>0</v>
      </c>
      <c r="O17" s="40">
        <v>0</v>
      </c>
      <c r="P17" s="46">
        <v>0</v>
      </c>
      <c r="Q17" s="77">
        <f>SUM(N17:P17)</f>
        <v>0</v>
      </c>
      <c r="R17" s="50">
        <v>0</v>
      </c>
      <c r="S17" s="40">
        <v>0</v>
      </c>
      <c r="T17" s="51">
        <v>0</v>
      </c>
      <c r="U17" s="77">
        <f>SUM(R17:T17)</f>
        <v>0</v>
      </c>
      <c r="V17" s="54"/>
      <c r="W17" s="54"/>
      <c r="X17" s="54"/>
      <c r="Y17" s="77">
        <f>SUM(V17:X17)</f>
        <v>0</v>
      </c>
      <c r="Z17" s="54"/>
      <c r="AA17" s="54"/>
      <c r="AB17" s="54"/>
      <c r="AC17" s="77">
        <f>SUM(Z17:AB17)</f>
        <v>0</v>
      </c>
      <c r="AD17" s="54"/>
      <c r="AE17" s="54"/>
      <c r="AF17" s="54"/>
      <c r="AG17" s="77">
        <f>SUM(AD17:AF17)</f>
        <v>0</v>
      </c>
      <c r="AH17" s="54"/>
      <c r="AI17" s="54"/>
      <c r="AJ17" s="54"/>
      <c r="AK17" s="77">
        <f>SUM(AH17:AJ17)</f>
        <v>0</v>
      </c>
      <c r="AL17" s="54"/>
      <c r="AM17" s="54"/>
      <c r="AN17" s="54"/>
      <c r="AO17" s="77">
        <f>SUM(AL17:AN17)</f>
        <v>0</v>
      </c>
      <c r="AP17" s="54"/>
      <c r="AQ17" s="54"/>
      <c r="AR17" s="54"/>
      <c r="AS17" s="77">
        <f>SUM(AP17:AR17)</f>
        <v>0</v>
      </c>
      <c r="AT17" s="39"/>
      <c r="AU17" s="39"/>
      <c r="AV17" s="39"/>
      <c r="AW17" s="77">
        <f>SUM(AT17:AV17)</f>
        <v>0</v>
      </c>
      <c r="AX17" s="54"/>
      <c r="AY17" s="54"/>
      <c r="AZ17" s="54"/>
      <c r="BA17" s="77">
        <f>SUM(AX17:AZ17)</f>
        <v>0</v>
      </c>
      <c r="BB17" s="54"/>
      <c r="BC17" s="54"/>
      <c r="BD17" s="51"/>
      <c r="BE17" s="130">
        <f>SUM(BB17:BD17)</f>
        <v>0</v>
      </c>
      <c r="BF17" s="69">
        <f t="shared" si="0"/>
        <v>0</v>
      </c>
      <c r="BG17" s="69">
        <f t="shared" si="0"/>
        <v>0</v>
      </c>
      <c r="BH17" s="69">
        <f t="shared" si="0"/>
        <v>0</v>
      </c>
      <c r="BI17" s="133">
        <f>SUM(BF17:BH17)</f>
        <v>0</v>
      </c>
    </row>
    <row r="18" spans="1:61" ht="29.25" customHeight="1" x14ac:dyDescent="0.25">
      <c r="A18" s="315"/>
      <c r="B18" s="314"/>
      <c r="C18" s="313"/>
      <c r="D18" s="312"/>
      <c r="E18" s="317"/>
      <c r="F18" s="303"/>
      <c r="G18" s="303"/>
      <c r="H18" s="303"/>
      <c r="I18" s="16" t="s">
        <v>52</v>
      </c>
      <c r="J18" s="39">
        <v>0</v>
      </c>
      <c r="K18" s="39">
        <v>0</v>
      </c>
      <c r="L18" s="39">
        <v>0</v>
      </c>
      <c r="M18" s="77">
        <f>SUM(J18:L18)</f>
        <v>0</v>
      </c>
      <c r="N18" s="45">
        <v>0</v>
      </c>
      <c r="O18" s="40">
        <v>0</v>
      </c>
      <c r="P18" s="46">
        <v>0</v>
      </c>
      <c r="Q18" s="77">
        <f>SUM(N18:P18)</f>
        <v>0</v>
      </c>
      <c r="R18" s="50">
        <v>0</v>
      </c>
      <c r="S18" s="40">
        <v>0</v>
      </c>
      <c r="T18" s="51">
        <v>0</v>
      </c>
      <c r="U18" s="77">
        <f>SUM(R18:T18)</f>
        <v>0</v>
      </c>
      <c r="V18" s="54"/>
      <c r="W18" s="54"/>
      <c r="X18" s="54"/>
      <c r="Y18" s="77">
        <f>SUM(V18:X18)</f>
        <v>0</v>
      </c>
      <c r="Z18" s="54"/>
      <c r="AA18" s="54"/>
      <c r="AB18" s="54"/>
      <c r="AC18" s="77">
        <f>SUM(Z18:AB18)</f>
        <v>0</v>
      </c>
      <c r="AD18" s="54"/>
      <c r="AE18" s="54"/>
      <c r="AF18" s="54"/>
      <c r="AG18" s="77">
        <f>SUM(AD18:AF18)</f>
        <v>0</v>
      </c>
      <c r="AH18" s="54"/>
      <c r="AI18" s="54"/>
      <c r="AJ18" s="54"/>
      <c r="AK18" s="77">
        <f>SUM(AH18:AJ18)</f>
        <v>0</v>
      </c>
      <c r="AL18" s="54"/>
      <c r="AM18" s="54"/>
      <c r="AN18" s="54"/>
      <c r="AO18" s="77">
        <f>SUM(AL18:AN18)</f>
        <v>0</v>
      </c>
      <c r="AP18" s="54"/>
      <c r="AQ18" s="54"/>
      <c r="AR18" s="54"/>
      <c r="AS18" s="77">
        <f>SUM(AP18:AR18)</f>
        <v>0</v>
      </c>
      <c r="AT18" s="39"/>
      <c r="AU18" s="39"/>
      <c r="AV18" s="39"/>
      <c r="AW18" s="77">
        <f>SUM(AT18:AV18)</f>
        <v>0</v>
      </c>
      <c r="AX18" s="54"/>
      <c r="AY18" s="54"/>
      <c r="AZ18" s="54"/>
      <c r="BA18" s="77">
        <f>SUM(AX18:AZ18)</f>
        <v>0</v>
      </c>
      <c r="BB18" s="54"/>
      <c r="BC18" s="54"/>
      <c r="BD18" s="51"/>
      <c r="BE18" s="130">
        <f>SUM(BB18:BD18)</f>
        <v>0</v>
      </c>
      <c r="BF18" s="69">
        <f t="shared" ref="BF18:BF24" si="1">AVERAGE(J18,N18,R18,V18,Z18,AD18,AH18,AL18,AP18,AT18,AX18,BB18)</f>
        <v>0</v>
      </c>
      <c r="BG18" s="69">
        <f>AVERAGE(K18,O18,S18,W18,AA18,AE18,AI18,AM18,AQ18,AU18,AY18,BC18)</f>
        <v>0</v>
      </c>
      <c r="BH18" s="69">
        <f>AVERAGE(L18,P18,T18,X18,AB18,AF18,AJ18,AN18,AR18,AV18,AZ18,BD18)</f>
        <v>0</v>
      </c>
      <c r="BI18" s="133">
        <f>SUM(BF18:BH18)</f>
        <v>0</v>
      </c>
    </row>
    <row r="19" spans="1:61" ht="29.25" customHeight="1" x14ac:dyDescent="0.25">
      <c r="A19" s="315"/>
      <c r="B19" s="314"/>
      <c r="C19" s="313"/>
      <c r="D19" s="312"/>
      <c r="E19" s="317"/>
      <c r="F19" s="303"/>
      <c r="G19" s="303"/>
      <c r="H19" s="304"/>
      <c r="I19" s="17" t="s">
        <v>53</v>
      </c>
      <c r="J19" s="77">
        <f t="shared" ref="J19:BC19" si="2">SUM(J14:J18)</f>
        <v>124</v>
      </c>
      <c r="K19" s="77">
        <f t="shared" si="2"/>
        <v>112</v>
      </c>
      <c r="L19" s="77">
        <f t="shared" si="2"/>
        <v>0</v>
      </c>
      <c r="M19" s="77">
        <f t="shared" si="2"/>
        <v>236</v>
      </c>
      <c r="N19" s="77">
        <f t="shared" si="2"/>
        <v>120</v>
      </c>
      <c r="O19" s="77">
        <f t="shared" si="2"/>
        <v>114</v>
      </c>
      <c r="P19" s="77">
        <f t="shared" si="2"/>
        <v>0</v>
      </c>
      <c r="Q19" s="77">
        <f t="shared" si="2"/>
        <v>234</v>
      </c>
      <c r="R19" s="77">
        <f t="shared" si="2"/>
        <v>119</v>
      </c>
      <c r="S19" s="77">
        <f t="shared" si="2"/>
        <v>118</v>
      </c>
      <c r="T19" s="77">
        <f t="shared" si="2"/>
        <v>0</v>
      </c>
      <c r="U19" s="77">
        <f t="shared" si="2"/>
        <v>237</v>
      </c>
      <c r="V19" s="77">
        <f t="shared" si="2"/>
        <v>0</v>
      </c>
      <c r="W19" s="77">
        <f t="shared" si="2"/>
        <v>0</v>
      </c>
      <c r="X19" s="77">
        <f t="shared" si="2"/>
        <v>0</v>
      </c>
      <c r="Y19" s="77">
        <f t="shared" si="2"/>
        <v>0</v>
      </c>
      <c r="Z19" s="77">
        <f t="shared" si="2"/>
        <v>0</v>
      </c>
      <c r="AA19" s="77">
        <f t="shared" si="2"/>
        <v>0</v>
      </c>
      <c r="AB19" s="77">
        <f t="shared" si="2"/>
        <v>0</v>
      </c>
      <c r="AC19" s="77">
        <f t="shared" si="2"/>
        <v>0</v>
      </c>
      <c r="AD19" s="77">
        <f t="shared" si="2"/>
        <v>0</v>
      </c>
      <c r="AE19" s="77">
        <f t="shared" si="2"/>
        <v>0</v>
      </c>
      <c r="AF19" s="77">
        <f t="shared" si="2"/>
        <v>0</v>
      </c>
      <c r="AG19" s="77">
        <f t="shared" si="2"/>
        <v>0</v>
      </c>
      <c r="AH19" s="77">
        <f t="shared" si="2"/>
        <v>0</v>
      </c>
      <c r="AI19" s="77">
        <f t="shared" si="2"/>
        <v>0</v>
      </c>
      <c r="AJ19" s="77">
        <f t="shared" si="2"/>
        <v>0</v>
      </c>
      <c r="AK19" s="77">
        <f t="shared" si="2"/>
        <v>0</v>
      </c>
      <c r="AL19" s="77">
        <f t="shared" si="2"/>
        <v>0</v>
      </c>
      <c r="AM19" s="77">
        <f t="shared" si="2"/>
        <v>0</v>
      </c>
      <c r="AN19" s="77">
        <f t="shared" si="2"/>
        <v>0</v>
      </c>
      <c r="AO19" s="77">
        <f t="shared" si="2"/>
        <v>0</v>
      </c>
      <c r="AP19" s="77">
        <f t="shared" si="2"/>
        <v>0</v>
      </c>
      <c r="AQ19" s="77">
        <f t="shared" si="2"/>
        <v>0</v>
      </c>
      <c r="AR19" s="77">
        <f t="shared" si="2"/>
        <v>0</v>
      </c>
      <c r="AS19" s="77">
        <f t="shared" si="2"/>
        <v>0</v>
      </c>
      <c r="AT19" s="77">
        <f t="shared" si="2"/>
        <v>0</v>
      </c>
      <c r="AU19" s="77">
        <f t="shared" si="2"/>
        <v>0</v>
      </c>
      <c r="AV19" s="77">
        <f t="shared" si="2"/>
        <v>0</v>
      </c>
      <c r="AW19" s="77">
        <f t="shared" si="2"/>
        <v>0</v>
      </c>
      <c r="AX19" s="77">
        <f t="shared" si="2"/>
        <v>0</v>
      </c>
      <c r="AY19" s="77">
        <f t="shared" si="2"/>
        <v>0</v>
      </c>
      <c r="AZ19" s="77">
        <f t="shared" si="2"/>
        <v>0</v>
      </c>
      <c r="BA19" s="77">
        <f t="shared" si="2"/>
        <v>0</v>
      </c>
      <c r="BB19" s="77">
        <f t="shared" si="2"/>
        <v>0</v>
      </c>
      <c r="BC19" s="77">
        <f t="shared" si="2"/>
        <v>0</v>
      </c>
      <c r="BD19" s="77">
        <v>0</v>
      </c>
      <c r="BE19" s="130">
        <f>SUM(BE14:BE18)</f>
        <v>0</v>
      </c>
      <c r="BF19" s="77">
        <f>SUM(BF14:BF18)</f>
        <v>121</v>
      </c>
      <c r="BG19" s="77">
        <f>SUM(BG14:BG18)</f>
        <v>114.66666666666667</v>
      </c>
      <c r="BH19" s="77">
        <f>SUM(BH14:BH18)</f>
        <v>0</v>
      </c>
      <c r="BI19" s="130">
        <f>SUM(BI14:BI18)</f>
        <v>235.66666666666669</v>
      </c>
    </row>
    <row r="20" spans="1:61" ht="29.25" customHeight="1" x14ac:dyDescent="0.25">
      <c r="A20" s="315"/>
      <c r="B20" s="314"/>
      <c r="C20" s="313"/>
      <c r="D20" s="312"/>
      <c r="E20" s="317"/>
      <c r="F20" s="303"/>
      <c r="G20" s="303"/>
      <c r="H20" s="305" t="s">
        <v>87</v>
      </c>
      <c r="I20" s="16" t="s">
        <v>54</v>
      </c>
      <c r="J20" s="39">
        <v>123</v>
      </c>
      <c r="K20" s="39">
        <v>110</v>
      </c>
      <c r="L20" s="39">
        <v>0</v>
      </c>
      <c r="M20" s="77">
        <f t="shared" ref="M20:M28" si="3">SUM(J20:L20)</f>
        <v>233</v>
      </c>
      <c r="N20" s="45">
        <v>117</v>
      </c>
      <c r="O20" s="40">
        <v>114</v>
      </c>
      <c r="P20" s="46">
        <v>0</v>
      </c>
      <c r="Q20" s="77">
        <f t="shared" ref="Q20:Q28" si="4">SUM(N20:P20)</f>
        <v>231</v>
      </c>
      <c r="R20" s="50">
        <v>118</v>
      </c>
      <c r="S20" s="40">
        <v>118</v>
      </c>
      <c r="T20" s="51">
        <v>0</v>
      </c>
      <c r="U20" s="77">
        <f t="shared" ref="U20:U28" si="5">SUM(R20:T20)</f>
        <v>236</v>
      </c>
      <c r="V20" s="54"/>
      <c r="W20" s="54"/>
      <c r="X20" s="54"/>
      <c r="Y20" s="77">
        <f t="shared" ref="Y20:Y28" si="6">SUM(V20:X20)</f>
        <v>0</v>
      </c>
      <c r="Z20" s="54"/>
      <c r="AA20" s="54"/>
      <c r="AB20" s="54"/>
      <c r="AC20" s="77">
        <f t="shared" ref="AC20:AC28" si="7">SUM(Z20:AB20)</f>
        <v>0</v>
      </c>
      <c r="AD20" s="54"/>
      <c r="AE20" s="54"/>
      <c r="AF20" s="54"/>
      <c r="AG20" s="77">
        <f t="shared" ref="AG20:AG28" si="8">SUM(AD20:AF20)</f>
        <v>0</v>
      </c>
      <c r="AH20" s="54"/>
      <c r="AI20" s="54"/>
      <c r="AJ20" s="54"/>
      <c r="AK20" s="77">
        <f t="shared" ref="AK20:AK28" si="9">SUM(AH20:AJ20)</f>
        <v>0</v>
      </c>
      <c r="AL20" s="54"/>
      <c r="AM20" s="54"/>
      <c r="AN20" s="54"/>
      <c r="AO20" s="77">
        <f t="shared" ref="AO20:AO28" si="10">SUM(AL20:AN20)</f>
        <v>0</v>
      </c>
      <c r="AP20" s="54"/>
      <c r="AQ20" s="54"/>
      <c r="AR20" s="54"/>
      <c r="AS20" s="77">
        <f t="shared" ref="AS20:AS28" si="11">SUM(AP20:AR20)</f>
        <v>0</v>
      </c>
      <c r="AT20" s="54"/>
      <c r="AU20" s="54"/>
      <c r="AV20" s="54"/>
      <c r="AW20" s="77">
        <f t="shared" ref="AW20:AW28" si="12">SUM(AT20:AV20)</f>
        <v>0</v>
      </c>
      <c r="AX20" s="54"/>
      <c r="AY20" s="54"/>
      <c r="AZ20" s="54"/>
      <c r="BA20" s="77">
        <f t="shared" ref="BA20:BA28" si="13">SUM(AX20:AZ20)</f>
        <v>0</v>
      </c>
      <c r="BB20" s="54"/>
      <c r="BC20" s="54"/>
      <c r="BD20" s="51"/>
      <c r="BE20" s="130">
        <f t="shared" ref="BE20:BE28" si="14">SUM(BB20:BD20)</f>
        <v>0</v>
      </c>
      <c r="BF20" s="69">
        <f t="shared" si="1"/>
        <v>119.33333333333333</v>
      </c>
      <c r="BG20" s="69">
        <f t="shared" ref="BF20:BG24" si="15">AVERAGE(K20,O20,S20,W20,AA20,AE20,AI20,AM20,AQ20,AU20,AY20,BC20)</f>
        <v>114</v>
      </c>
      <c r="BH20" s="69">
        <f t="shared" ref="BH20:BH28" si="16">AVERAGE(L20,P20,T20,X20,AB20,AF20,AJ20,AN20,AR20,AV20,AZ20,BD20)</f>
        <v>0</v>
      </c>
      <c r="BI20" s="133">
        <f>SUM(BF20:BH20)</f>
        <v>233.33333333333331</v>
      </c>
    </row>
    <row r="21" spans="1:61" ht="29.25" customHeight="1" x14ac:dyDescent="0.25">
      <c r="A21" s="315"/>
      <c r="B21" s="314"/>
      <c r="C21" s="313"/>
      <c r="D21" s="312"/>
      <c r="E21" s="317"/>
      <c r="F21" s="303"/>
      <c r="G21" s="303"/>
      <c r="H21" s="304"/>
      <c r="I21" s="16" t="s">
        <v>55</v>
      </c>
      <c r="J21" s="40">
        <v>1</v>
      </c>
      <c r="K21" s="40">
        <v>2</v>
      </c>
      <c r="L21" s="40">
        <v>0</v>
      </c>
      <c r="M21" s="77">
        <f t="shared" si="3"/>
        <v>3</v>
      </c>
      <c r="N21" s="45">
        <v>3</v>
      </c>
      <c r="O21" s="40">
        <v>0</v>
      </c>
      <c r="P21" s="46">
        <v>0</v>
      </c>
      <c r="Q21" s="77">
        <f t="shared" si="4"/>
        <v>3</v>
      </c>
      <c r="R21" s="50">
        <v>1</v>
      </c>
      <c r="S21" s="40">
        <v>0</v>
      </c>
      <c r="T21" s="51">
        <v>0</v>
      </c>
      <c r="U21" s="77">
        <f t="shared" si="5"/>
        <v>1</v>
      </c>
      <c r="V21" s="54"/>
      <c r="W21" s="54"/>
      <c r="X21" s="54"/>
      <c r="Y21" s="77">
        <f t="shared" si="6"/>
        <v>0</v>
      </c>
      <c r="Z21" s="54"/>
      <c r="AA21" s="54"/>
      <c r="AB21" s="54"/>
      <c r="AC21" s="77">
        <f t="shared" si="7"/>
        <v>0</v>
      </c>
      <c r="AD21" s="54"/>
      <c r="AE21" s="54"/>
      <c r="AF21" s="54"/>
      <c r="AG21" s="77">
        <f t="shared" si="8"/>
        <v>0</v>
      </c>
      <c r="AH21" s="54"/>
      <c r="AI21" s="54"/>
      <c r="AJ21" s="54"/>
      <c r="AK21" s="77">
        <f t="shared" si="9"/>
        <v>0</v>
      </c>
      <c r="AL21" s="54"/>
      <c r="AM21" s="54"/>
      <c r="AN21" s="54"/>
      <c r="AO21" s="77">
        <f t="shared" si="10"/>
        <v>0</v>
      </c>
      <c r="AP21" s="54"/>
      <c r="AQ21" s="54"/>
      <c r="AR21" s="54"/>
      <c r="AS21" s="77">
        <f t="shared" si="11"/>
        <v>0</v>
      </c>
      <c r="AT21" s="54"/>
      <c r="AU21" s="54"/>
      <c r="AV21" s="54"/>
      <c r="AW21" s="77">
        <f t="shared" si="12"/>
        <v>0</v>
      </c>
      <c r="AX21" s="54"/>
      <c r="AY21" s="54"/>
      <c r="AZ21" s="54"/>
      <c r="BA21" s="77">
        <f t="shared" si="13"/>
        <v>0</v>
      </c>
      <c r="BB21" s="54"/>
      <c r="BC21" s="54"/>
      <c r="BD21" s="51"/>
      <c r="BE21" s="130">
        <f t="shared" si="14"/>
        <v>0</v>
      </c>
      <c r="BF21" s="69">
        <f t="shared" si="1"/>
        <v>1.6666666666666667</v>
      </c>
      <c r="BG21" s="69">
        <f t="shared" si="15"/>
        <v>0.66666666666666663</v>
      </c>
      <c r="BH21" s="69">
        <f t="shared" si="16"/>
        <v>0</v>
      </c>
      <c r="BI21" s="133">
        <f>SUM(BF21:BH21)</f>
        <v>2.3333333333333335</v>
      </c>
    </row>
    <row r="22" spans="1:61" ht="29.25" customHeight="1" x14ac:dyDescent="0.25">
      <c r="A22" s="315"/>
      <c r="B22" s="314"/>
      <c r="C22" s="313"/>
      <c r="D22" s="312"/>
      <c r="E22" s="317"/>
      <c r="F22" s="303"/>
      <c r="G22" s="303"/>
      <c r="H22" s="305" t="s">
        <v>60</v>
      </c>
      <c r="I22" s="16" t="s">
        <v>56</v>
      </c>
      <c r="J22" s="40">
        <v>0</v>
      </c>
      <c r="K22" s="40">
        <v>4</v>
      </c>
      <c r="L22" s="40">
        <v>0</v>
      </c>
      <c r="M22" s="77">
        <f t="shared" si="3"/>
        <v>4</v>
      </c>
      <c r="N22" s="45">
        <v>0</v>
      </c>
      <c r="O22" s="40">
        <v>0</v>
      </c>
      <c r="P22" s="46">
        <v>0</v>
      </c>
      <c r="Q22" s="77">
        <f t="shared" si="4"/>
        <v>0</v>
      </c>
      <c r="R22" s="50">
        <v>1</v>
      </c>
      <c r="S22" s="40">
        <v>4</v>
      </c>
      <c r="T22" s="51">
        <v>0</v>
      </c>
      <c r="U22" s="77">
        <f t="shared" si="5"/>
        <v>5</v>
      </c>
      <c r="V22" s="54"/>
      <c r="W22" s="54"/>
      <c r="X22" s="54"/>
      <c r="Y22" s="77">
        <f t="shared" si="6"/>
        <v>0</v>
      </c>
      <c r="Z22" s="54"/>
      <c r="AA22" s="54"/>
      <c r="AB22" s="54"/>
      <c r="AC22" s="77">
        <f t="shared" si="7"/>
        <v>0</v>
      </c>
      <c r="AD22" s="54"/>
      <c r="AE22" s="54"/>
      <c r="AF22" s="54"/>
      <c r="AG22" s="77">
        <f t="shared" si="8"/>
        <v>0</v>
      </c>
      <c r="AH22" s="54"/>
      <c r="AI22" s="54"/>
      <c r="AJ22" s="54"/>
      <c r="AK22" s="77">
        <f t="shared" si="9"/>
        <v>0</v>
      </c>
      <c r="AL22" s="54"/>
      <c r="AM22" s="54"/>
      <c r="AN22" s="54"/>
      <c r="AO22" s="77">
        <f t="shared" si="10"/>
        <v>0</v>
      </c>
      <c r="AP22" s="54"/>
      <c r="AQ22" s="54"/>
      <c r="AR22" s="54"/>
      <c r="AS22" s="77">
        <f t="shared" si="11"/>
        <v>0</v>
      </c>
      <c r="AT22" s="54"/>
      <c r="AU22" s="54"/>
      <c r="AV22" s="54"/>
      <c r="AW22" s="77">
        <f t="shared" si="12"/>
        <v>0</v>
      </c>
      <c r="AX22" s="54"/>
      <c r="AY22" s="54"/>
      <c r="AZ22" s="54"/>
      <c r="BA22" s="77">
        <f t="shared" si="13"/>
        <v>0</v>
      </c>
      <c r="BB22" s="54"/>
      <c r="BC22" s="54"/>
      <c r="BD22" s="51"/>
      <c r="BE22" s="130">
        <f t="shared" si="14"/>
        <v>0</v>
      </c>
      <c r="BF22" s="69">
        <f t="shared" si="1"/>
        <v>0.33333333333333331</v>
      </c>
      <c r="BG22" s="69">
        <f t="shared" si="15"/>
        <v>2.6666666666666665</v>
      </c>
      <c r="BH22" s="69">
        <f t="shared" si="16"/>
        <v>0</v>
      </c>
      <c r="BI22" s="133">
        <f>SUM(BF22:BH22)</f>
        <v>3</v>
      </c>
    </row>
    <row r="23" spans="1:61" ht="29.25" customHeight="1" thickBot="1" x14ac:dyDescent="0.3">
      <c r="A23" s="315"/>
      <c r="B23" s="314"/>
      <c r="C23" s="313"/>
      <c r="D23" s="312"/>
      <c r="E23" s="318"/>
      <c r="F23" s="308"/>
      <c r="G23" s="308"/>
      <c r="H23" s="308"/>
      <c r="I23" s="24" t="s">
        <v>57</v>
      </c>
      <c r="J23" s="41">
        <v>1</v>
      </c>
      <c r="K23" s="41">
        <v>0</v>
      </c>
      <c r="L23" s="41">
        <v>0</v>
      </c>
      <c r="M23" s="79">
        <f t="shared" si="3"/>
        <v>1</v>
      </c>
      <c r="N23" s="47">
        <v>0</v>
      </c>
      <c r="O23" s="41">
        <v>0</v>
      </c>
      <c r="P23" s="48">
        <v>0</v>
      </c>
      <c r="Q23" s="79">
        <f t="shared" si="4"/>
        <v>0</v>
      </c>
      <c r="R23" s="52">
        <v>1</v>
      </c>
      <c r="S23" s="41">
        <v>0</v>
      </c>
      <c r="T23" s="53">
        <v>0</v>
      </c>
      <c r="U23" s="79">
        <f t="shared" si="5"/>
        <v>1</v>
      </c>
      <c r="V23" s="55"/>
      <c r="W23" s="55"/>
      <c r="X23" s="55"/>
      <c r="Y23" s="79">
        <f t="shared" si="6"/>
        <v>0</v>
      </c>
      <c r="Z23" s="55"/>
      <c r="AA23" s="55"/>
      <c r="AB23" s="55"/>
      <c r="AC23" s="79">
        <f t="shared" si="7"/>
        <v>0</v>
      </c>
      <c r="AD23" s="55"/>
      <c r="AE23" s="55"/>
      <c r="AF23" s="55"/>
      <c r="AG23" s="79">
        <f t="shared" si="8"/>
        <v>0</v>
      </c>
      <c r="AH23" s="55"/>
      <c r="AI23" s="55"/>
      <c r="AJ23" s="55"/>
      <c r="AK23" s="79">
        <f t="shared" si="9"/>
        <v>0</v>
      </c>
      <c r="AL23" s="55"/>
      <c r="AM23" s="55"/>
      <c r="AN23" s="55"/>
      <c r="AO23" s="79">
        <f t="shared" si="10"/>
        <v>0</v>
      </c>
      <c r="AP23" s="55"/>
      <c r="AQ23" s="55"/>
      <c r="AR23" s="55"/>
      <c r="AS23" s="79">
        <f t="shared" si="11"/>
        <v>0</v>
      </c>
      <c r="AT23" s="55"/>
      <c r="AU23" s="55"/>
      <c r="AV23" s="55"/>
      <c r="AW23" s="79">
        <f t="shared" si="12"/>
        <v>0</v>
      </c>
      <c r="AX23" s="55"/>
      <c r="AY23" s="55"/>
      <c r="AZ23" s="55"/>
      <c r="BA23" s="79">
        <f t="shared" si="13"/>
        <v>0</v>
      </c>
      <c r="BB23" s="55"/>
      <c r="BC23" s="55"/>
      <c r="BD23" s="53"/>
      <c r="BE23" s="134">
        <f t="shared" si="14"/>
        <v>0</v>
      </c>
      <c r="BF23" s="173">
        <f t="shared" si="15"/>
        <v>0.66666666666666663</v>
      </c>
      <c r="BG23" s="71">
        <f t="shared" si="15"/>
        <v>0</v>
      </c>
      <c r="BH23" s="132">
        <f t="shared" si="16"/>
        <v>0</v>
      </c>
      <c r="BI23" s="79">
        <f>SUM(BF23:BH23)</f>
        <v>0.66666666666666663</v>
      </c>
    </row>
    <row r="24" spans="1:61" ht="29.25" customHeight="1" x14ac:dyDescent="0.25">
      <c r="A24" s="315"/>
      <c r="B24" s="314"/>
      <c r="C24" s="313"/>
      <c r="D24" s="312"/>
      <c r="E24" s="316" t="s">
        <v>74</v>
      </c>
      <c r="F24" s="302" t="s">
        <v>70</v>
      </c>
      <c r="G24" s="302" t="s">
        <v>82</v>
      </c>
      <c r="H24" s="302" t="s">
        <v>58</v>
      </c>
      <c r="I24" s="15" t="s">
        <v>48</v>
      </c>
      <c r="J24" s="56">
        <v>0</v>
      </c>
      <c r="K24" s="56">
        <v>0</v>
      </c>
      <c r="L24" s="56">
        <v>0</v>
      </c>
      <c r="M24" s="78">
        <f t="shared" si="3"/>
        <v>0</v>
      </c>
      <c r="N24" s="60">
        <v>0</v>
      </c>
      <c r="O24" s="56">
        <v>0</v>
      </c>
      <c r="P24" s="61">
        <v>0</v>
      </c>
      <c r="Q24" s="78">
        <f t="shared" si="4"/>
        <v>0</v>
      </c>
      <c r="R24" s="66">
        <v>0</v>
      </c>
      <c r="S24" s="56">
        <v>0</v>
      </c>
      <c r="T24" s="67">
        <v>0</v>
      </c>
      <c r="U24" s="78">
        <f t="shared" si="5"/>
        <v>0</v>
      </c>
      <c r="V24" s="56"/>
      <c r="W24" s="56"/>
      <c r="X24" s="56"/>
      <c r="Y24" s="78">
        <f t="shared" si="6"/>
        <v>0</v>
      </c>
      <c r="Z24" s="56"/>
      <c r="AA24" s="56"/>
      <c r="AB24" s="56"/>
      <c r="AC24" s="78">
        <f t="shared" si="7"/>
        <v>0</v>
      </c>
      <c r="AD24" s="56"/>
      <c r="AE24" s="56"/>
      <c r="AF24" s="56"/>
      <c r="AG24" s="78">
        <f t="shared" si="8"/>
        <v>0</v>
      </c>
      <c r="AH24" s="56"/>
      <c r="AI24" s="56"/>
      <c r="AJ24" s="142"/>
      <c r="AK24" s="140">
        <f t="shared" si="9"/>
        <v>0</v>
      </c>
      <c r="AL24" s="74"/>
      <c r="AM24" s="74"/>
      <c r="AN24" s="74"/>
      <c r="AO24" s="133">
        <f t="shared" si="10"/>
        <v>0</v>
      </c>
      <c r="AP24" s="74"/>
      <c r="AQ24" s="74"/>
      <c r="AR24" s="74"/>
      <c r="AS24" s="133">
        <f t="shared" si="11"/>
        <v>0</v>
      </c>
      <c r="AT24" s="74"/>
      <c r="AU24" s="74"/>
      <c r="AV24" s="74"/>
      <c r="AW24" s="133">
        <f t="shared" si="12"/>
        <v>0</v>
      </c>
      <c r="AX24" s="74"/>
      <c r="AY24" s="74"/>
      <c r="AZ24" s="74"/>
      <c r="BA24" s="133">
        <f t="shared" si="13"/>
        <v>0</v>
      </c>
      <c r="BB24" s="74"/>
      <c r="BC24" s="74"/>
      <c r="BD24" s="75"/>
      <c r="BE24" s="133">
        <f t="shared" si="14"/>
        <v>0</v>
      </c>
      <c r="BF24" s="172">
        <f t="shared" si="1"/>
        <v>0</v>
      </c>
      <c r="BG24" s="172">
        <f t="shared" si="15"/>
        <v>0</v>
      </c>
      <c r="BH24" s="172">
        <f t="shared" si="16"/>
        <v>0</v>
      </c>
      <c r="BI24" s="133">
        <f>SUM(BF24:BH24)</f>
        <v>0</v>
      </c>
    </row>
    <row r="25" spans="1:61" ht="29.25" customHeight="1" x14ac:dyDescent="0.25">
      <c r="A25" s="315"/>
      <c r="B25" s="314"/>
      <c r="C25" s="313"/>
      <c r="D25" s="312"/>
      <c r="E25" s="317"/>
      <c r="F25" s="303"/>
      <c r="G25" s="303"/>
      <c r="H25" s="303"/>
      <c r="I25" s="16" t="s">
        <v>49</v>
      </c>
      <c r="J25" s="57">
        <v>0</v>
      </c>
      <c r="K25" s="57">
        <v>0</v>
      </c>
      <c r="L25" s="57">
        <v>0</v>
      </c>
      <c r="M25" s="77">
        <f t="shared" si="3"/>
        <v>0</v>
      </c>
      <c r="N25" s="57">
        <v>0</v>
      </c>
      <c r="O25" s="57">
        <v>0</v>
      </c>
      <c r="P25" s="62">
        <v>0</v>
      </c>
      <c r="Q25" s="77">
        <f t="shared" si="4"/>
        <v>0</v>
      </c>
      <c r="R25" s="68">
        <v>0</v>
      </c>
      <c r="S25" s="57">
        <v>0</v>
      </c>
      <c r="T25" s="69">
        <v>0</v>
      </c>
      <c r="U25" s="77">
        <f t="shared" si="5"/>
        <v>0</v>
      </c>
      <c r="V25" s="72"/>
      <c r="W25" s="72"/>
      <c r="X25" s="72"/>
      <c r="Y25" s="77">
        <f t="shared" si="6"/>
        <v>0</v>
      </c>
      <c r="Z25" s="72"/>
      <c r="AA25" s="72"/>
      <c r="AB25" s="72"/>
      <c r="AC25" s="77">
        <f t="shared" si="7"/>
        <v>0</v>
      </c>
      <c r="AD25" s="72"/>
      <c r="AE25" s="72"/>
      <c r="AF25" s="72"/>
      <c r="AG25" s="77">
        <f t="shared" si="8"/>
        <v>0</v>
      </c>
      <c r="AH25" s="72"/>
      <c r="AI25" s="72"/>
      <c r="AJ25" s="57"/>
      <c r="AK25" s="139">
        <f t="shared" si="9"/>
        <v>0</v>
      </c>
      <c r="AL25" s="72"/>
      <c r="AM25" s="72"/>
      <c r="AN25" s="72"/>
      <c r="AO25" s="77">
        <f t="shared" si="10"/>
        <v>0</v>
      </c>
      <c r="AP25" s="72"/>
      <c r="AQ25" s="72"/>
      <c r="AR25" s="72"/>
      <c r="AS25" s="77">
        <f t="shared" si="11"/>
        <v>0</v>
      </c>
      <c r="AT25" s="74"/>
      <c r="AU25" s="74"/>
      <c r="AV25" s="74"/>
      <c r="AW25" s="77">
        <f t="shared" si="12"/>
        <v>0</v>
      </c>
      <c r="AX25" s="72"/>
      <c r="AY25" s="72"/>
      <c r="AZ25" s="72"/>
      <c r="BA25" s="77">
        <f t="shared" si="13"/>
        <v>0</v>
      </c>
      <c r="BB25" s="72"/>
      <c r="BC25" s="72"/>
      <c r="BD25" s="69"/>
      <c r="BE25" s="77">
        <f t="shared" si="14"/>
        <v>0</v>
      </c>
      <c r="BF25" s="69">
        <f>AVERAGE(J25,N25,R25,V25,Z25,AD25,AH25,AL25,AP25,AT25,AX25,BB25)</f>
        <v>0</v>
      </c>
      <c r="BG25" s="69">
        <f>AVERAGE(K25,O25,S25,W25,AA25,AE25,AI25,AM25,AQ25,AU25,AY25,BC25)</f>
        <v>0</v>
      </c>
      <c r="BH25" s="69">
        <f t="shared" si="16"/>
        <v>0</v>
      </c>
      <c r="BI25" s="133">
        <f t="shared" ref="BI25:BI33" si="17">SUM(BF25:BH25)</f>
        <v>0</v>
      </c>
    </row>
    <row r="26" spans="1:61" ht="29.25" customHeight="1" x14ac:dyDescent="0.25">
      <c r="A26" s="315"/>
      <c r="B26" s="314"/>
      <c r="C26" s="313"/>
      <c r="D26" s="312"/>
      <c r="E26" s="317"/>
      <c r="F26" s="303"/>
      <c r="G26" s="303"/>
      <c r="H26" s="303"/>
      <c r="I26" s="16" t="s">
        <v>50</v>
      </c>
      <c r="J26" s="57">
        <v>88</v>
      </c>
      <c r="K26" s="57">
        <v>48</v>
      </c>
      <c r="L26" s="57">
        <v>0</v>
      </c>
      <c r="M26" s="77">
        <f t="shared" si="3"/>
        <v>136</v>
      </c>
      <c r="N26" s="57">
        <v>87</v>
      </c>
      <c r="O26" s="57">
        <v>67</v>
      </c>
      <c r="P26" s="62">
        <v>0</v>
      </c>
      <c r="Q26" s="77">
        <f t="shared" si="4"/>
        <v>154</v>
      </c>
      <c r="R26" s="68">
        <v>87</v>
      </c>
      <c r="S26" s="57">
        <v>61</v>
      </c>
      <c r="T26" s="69">
        <v>0</v>
      </c>
      <c r="U26" s="77">
        <f t="shared" si="5"/>
        <v>148</v>
      </c>
      <c r="V26" s="72"/>
      <c r="W26" s="72"/>
      <c r="X26" s="72"/>
      <c r="Y26" s="77">
        <f t="shared" si="6"/>
        <v>0</v>
      </c>
      <c r="Z26" s="72"/>
      <c r="AA26" s="72"/>
      <c r="AB26" s="72"/>
      <c r="AC26" s="77">
        <f t="shared" si="7"/>
        <v>0</v>
      </c>
      <c r="AD26" s="72"/>
      <c r="AE26" s="72"/>
      <c r="AF26" s="72"/>
      <c r="AG26" s="77">
        <f t="shared" si="8"/>
        <v>0</v>
      </c>
      <c r="AH26" s="72"/>
      <c r="AI26" s="72"/>
      <c r="AJ26" s="57"/>
      <c r="AK26" s="139">
        <f t="shared" si="9"/>
        <v>0</v>
      </c>
      <c r="AL26" s="57"/>
      <c r="AM26" s="72"/>
      <c r="AN26" s="72"/>
      <c r="AO26" s="77">
        <f t="shared" si="10"/>
        <v>0</v>
      </c>
      <c r="AP26" s="72"/>
      <c r="AQ26" s="72"/>
      <c r="AR26" s="72"/>
      <c r="AS26" s="77">
        <f t="shared" si="11"/>
        <v>0</v>
      </c>
      <c r="AT26" s="72"/>
      <c r="AU26" s="72"/>
      <c r="AV26" s="72"/>
      <c r="AW26" s="77">
        <f t="shared" si="12"/>
        <v>0</v>
      </c>
      <c r="AX26" s="72"/>
      <c r="AY26" s="72"/>
      <c r="AZ26" s="72"/>
      <c r="BA26" s="77">
        <f t="shared" si="13"/>
        <v>0</v>
      </c>
      <c r="BB26" s="72"/>
      <c r="BC26" s="72"/>
      <c r="BD26" s="69"/>
      <c r="BE26" s="77">
        <f t="shared" si="14"/>
        <v>0</v>
      </c>
      <c r="BF26" s="69">
        <f t="shared" ref="BF26:BF33" si="18">AVERAGE(J26,N26,R26,V26,Z26,AD26,AH26,AL26,AP26,AT26,AX26,BB26)</f>
        <v>87.333333333333329</v>
      </c>
      <c r="BG26" s="69">
        <f>AVERAGE(K26,O26,S26,W26,AA26,AE26,AI26,AM26,AQ26,AU26,AY26,BC26)</f>
        <v>58.666666666666664</v>
      </c>
      <c r="BH26" s="69">
        <f t="shared" si="16"/>
        <v>0</v>
      </c>
      <c r="BI26" s="133">
        <f t="shared" si="17"/>
        <v>146</v>
      </c>
    </row>
    <row r="27" spans="1:61" ht="29.25" customHeight="1" x14ac:dyDescent="0.25">
      <c r="A27" s="315"/>
      <c r="B27" s="314"/>
      <c r="C27" s="313"/>
      <c r="D27" s="312"/>
      <c r="E27" s="317"/>
      <c r="F27" s="303"/>
      <c r="G27" s="303"/>
      <c r="H27" s="303"/>
      <c r="I27" s="16" t="s">
        <v>51</v>
      </c>
      <c r="J27" s="57">
        <v>146</v>
      </c>
      <c r="K27" s="57">
        <v>140</v>
      </c>
      <c r="L27" s="57">
        <v>0</v>
      </c>
      <c r="M27" s="77">
        <f t="shared" si="3"/>
        <v>286</v>
      </c>
      <c r="N27" s="57">
        <v>144</v>
      </c>
      <c r="O27" s="57">
        <v>131</v>
      </c>
      <c r="P27" s="62">
        <v>0</v>
      </c>
      <c r="Q27" s="77">
        <f t="shared" si="4"/>
        <v>275</v>
      </c>
      <c r="R27" s="68">
        <v>149</v>
      </c>
      <c r="S27" s="57">
        <v>142</v>
      </c>
      <c r="T27" s="69">
        <v>0</v>
      </c>
      <c r="U27" s="77">
        <f t="shared" si="5"/>
        <v>291</v>
      </c>
      <c r="V27" s="72"/>
      <c r="W27" s="72"/>
      <c r="X27" s="72"/>
      <c r="Y27" s="77">
        <f t="shared" si="6"/>
        <v>0</v>
      </c>
      <c r="Z27" s="72"/>
      <c r="AA27" s="72"/>
      <c r="AB27" s="72"/>
      <c r="AC27" s="77">
        <f t="shared" si="7"/>
        <v>0</v>
      </c>
      <c r="AD27" s="72"/>
      <c r="AE27" s="72"/>
      <c r="AF27" s="72"/>
      <c r="AG27" s="77">
        <f t="shared" si="8"/>
        <v>0</v>
      </c>
      <c r="AH27" s="72"/>
      <c r="AI27" s="72"/>
      <c r="AJ27" s="57"/>
      <c r="AK27" s="139">
        <f t="shared" si="9"/>
        <v>0</v>
      </c>
      <c r="AL27" s="72"/>
      <c r="AM27" s="72"/>
      <c r="AN27" s="72"/>
      <c r="AO27" s="77">
        <f t="shared" si="10"/>
        <v>0</v>
      </c>
      <c r="AP27" s="72"/>
      <c r="AQ27" s="72"/>
      <c r="AR27" s="72"/>
      <c r="AS27" s="77">
        <f t="shared" si="11"/>
        <v>0</v>
      </c>
      <c r="AT27" s="72"/>
      <c r="AU27" s="72"/>
      <c r="AV27" s="72"/>
      <c r="AW27" s="77">
        <f t="shared" si="12"/>
        <v>0</v>
      </c>
      <c r="AX27" s="72"/>
      <c r="AY27" s="72"/>
      <c r="AZ27" s="72"/>
      <c r="BA27" s="77">
        <f t="shared" si="13"/>
        <v>0</v>
      </c>
      <c r="BB27" s="72"/>
      <c r="BC27" s="72"/>
      <c r="BD27" s="69"/>
      <c r="BE27" s="77">
        <f t="shared" si="14"/>
        <v>0</v>
      </c>
      <c r="BF27" s="69">
        <f t="shared" si="18"/>
        <v>146.33333333333334</v>
      </c>
      <c r="BG27" s="69">
        <f>AVERAGE(K27,O27,S27,W27,AA27,AE27,AI27,AM27,AQ27,AU27,AY27,BC27)</f>
        <v>137.66666666666666</v>
      </c>
      <c r="BH27" s="69">
        <f t="shared" si="16"/>
        <v>0</v>
      </c>
      <c r="BI27" s="133">
        <f t="shared" si="17"/>
        <v>284</v>
      </c>
    </row>
    <row r="28" spans="1:61" ht="29.25" customHeight="1" x14ac:dyDescent="0.25">
      <c r="A28" s="315"/>
      <c r="B28" s="314"/>
      <c r="C28" s="313"/>
      <c r="D28" s="312"/>
      <c r="E28" s="317"/>
      <c r="F28" s="303"/>
      <c r="G28" s="303"/>
      <c r="H28" s="303"/>
      <c r="I28" s="16" t="s">
        <v>52</v>
      </c>
      <c r="J28" s="57">
        <v>0</v>
      </c>
      <c r="K28" s="57">
        <v>0</v>
      </c>
      <c r="L28" s="57">
        <v>0</v>
      </c>
      <c r="M28" s="77">
        <f t="shared" si="3"/>
        <v>0</v>
      </c>
      <c r="N28" s="57">
        <v>0</v>
      </c>
      <c r="O28" s="57">
        <v>0</v>
      </c>
      <c r="P28" s="62">
        <v>0</v>
      </c>
      <c r="Q28" s="77">
        <f t="shared" si="4"/>
        <v>0</v>
      </c>
      <c r="R28" s="68">
        <v>0</v>
      </c>
      <c r="S28" s="57">
        <v>0</v>
      </c>
      <c r="T28" s="69">
        <v>0</v>
      </c>
      <c r="U28" s="77">
        <f t="shared" si="5"/>
        <v>0</v>
      </c>
      <c r="V28" s="72"/>
      <c r="W28" s="72"/>
      <c r="X28" s="72"/>
      <c r="Y28" s="77">
        <f t="shared" si="6"/>
        <v>0</v>
      </c>
      <c r="Z28" s="72"/>
      <c r="AA28" s="72"/>
      <c r="AB28" s="72"/>
      <c r="AC28" s="77">
        <f t="shared" si="7"/>
        <v>0</v>
      </c>
      <c r="AD28" s="72"/>
      <c r="AE28" s="72"/>
      <c r="AF28" s="72"/>
      <c r="AG28" s="77">
        <f t="shared" si="8"/>
        <v>0</v>
      </c>
      <c r="AH28" s="72"/>
      <c r="AI28" s="72"/>
      <c r="AJ28" s="57"/>
      <c r="AK28" s="139">
        <f t="shared" si="9"/>
        <v>0</v>
      </c>
      <c r="AL28" s="72"/>
      <c r="AM28" s="72"/>
      <c r="AN28" s="72"/>
      <c r="AO28" s="77">
        <f t="shared" si="10"/>
        <v>0</v>
      </c>
      <c r="AP28" s="72"/>
      <c r="AQ28" s="72"/>
      <c r="AR28" s="72"/>
      <c r="AS28" s="77">
        <f t="shared" si="11"/>
        <v>0</v>
      </c>
      <c r="AT28" s="72"/>
      <c r="AU28" s="72"/>
      <c r="AV28" s="72"/>
      <c r="AW28" s="77">
        <f t="shared" si="12"/>
        <v>0</v>
      </c>
      <c r="AX28" s="72"/>
      <c r="AY28" s="72"/>
      <c r="AZ28" s="72"/>
      <c r="BA28" s="77">
        <f t="shared" si="13"/>
        <v>0</v>
      </c>
      <c r="BB28" s="72"/>
      <c r="BC28" s="72"/>
      <c r="BD28" s="69"/>
      <c r="BE28" s="77">
        <f t="shared" si="14"/>
        <v>0</v>
      </c>
      <c r="BF28" s="69">
        <f t="shared" si="18"/>
        <v>0</v>
      </c>
      <c r="BG28" s="69">
        <f>AVERAGE(K28,O28,S28,W28,AA28,AE28,AI28,AM28,AQ28,AU28,AY28,BC28)</f>
        <v>0</v>
      </c>
      <c r="BH28" s="69">
        <f t="shared" si="16"/>
        <v>0</v>
      </c>
      <c r="BI28" s="133">
        <f t="shared" si="17"/>
        <v>0</v>
      </c>
    </row>
    <row r="29" spans="1:61" ht="29.25" customHeight="1" x14ac:dyDescent="0.25">
      <c r="A29" s="315"/>
      <c r="B29" s="314"/>
      <c r="C29" s="313"/>
      <c r="D29" s="312"/>
      <c r="E29" s="317"/>
      <c r="F29" s="303"/>
      <c r="G29" s="303"/>
      <c r="H29" s="304"/>
      <c r="I29" s="17" t="s">
        <v>53</v>
      </c>
      <c r="J29" s="77">
        <f t="shared" ref="J29:AO29" si="19">SUM(J24:J28)</f>
        <v>234</v>
      </c>
      <c r="K29" s="77">
        <f t="shared" si="19"/>
        <v>188</v>
      </c>
      <c r="L29" s="77">
        <f t="shared" si="19"/>
        <v>0</v>
      </c>
      <c r="M29" s="77">
        <f t="shared" si="19"/>
        <v>422</v>
      </c>
      <c r="N29" s="77">
        <f t="shared" si="19"/>
        <v>231</v>
      </c>
      <c r="O29" s="77">
        <f t="shared" si="19"/>
        <v>198</v>
      </c>
      <c r="P29" s="77">
        <f t="shared" si="19"/>
        <v>0</v>
      </c>
      <c r="Q29" s="77">
        <f t="shared" si="19"/>
        <v>429</v>
      </c>
      <c r="R29" s="77">
        <f t="shared" si="19"/>
        <v>236</v>
      </c>
      <c r="S29" s="77">
        <f t="shared" si="19"/>
        <v>203</v>
      </c>
      <c r="T29" s="77">
        <f t="shared" si="19"/>
        <v>0</v>
      </c>
      <c r="U29" s="77">
        <f t="shared" si="19"/>
        <v>439</v>
      </c>
      <c r="V29" s="77">
        <f t="shared" si="19"/>
        <v>0</v>
      </c>
      <c r="W29" s="77">
        <f t="shared" si="19"/>
        <v>0</v>
      </c>
      <c r="X29" s="77">
        <f t="shared" si="19"/>
        <v>0</v>
      </c>
      <c r="Y29" s="77">
        <f t="shared" si="19"/>
        <v>0</v>
      </c>
      <c r="Z29" s="77">
        <f t="shared" si="19"/>
        <v>0</v>
      </c>
      <c r="AA29" s="77">
        <f t="shared" si="19"/>
        <v>0</v>
      </c>
      <c r="AB29" s="77">
        <f t="shared" si="19"/>
        <v>0</v>
      </c>
      <c r="AC29" s="77">
        <f t="shared" si="19"/>
        <v>0</v>
      </c>
      <c r="AD29" s="77">
        <f t="shared" si="19"/>
        <v>0</v>
      </c>
      <c r="AE29" s="77">
        <f t="shared" si="19"/>
        <v>0</v>
      </c>
      <c r="AF29" s="77">
        <f t="shared" si="19"/>
        <v>0</v>
      </c>
      <c r="AG29" s="77">
        <f t="shared" si="19"/>
        <v>0</v>
      </c>
      <c r="AH29" s="77">
        <f t="shared" si="19"/>
        <v>0</v>
      </c>
      <c r="AI29" s="141">
        <f t="shared" si="19"/>
        <v>0</v>
      </c>
      <c r="AJ29" s="77">
        <f t="shared" si="19"/>
        <v>0</v>
      </c>
      <c r="AK29" s="139">
        <f t="shared" si="19"/>
        <v>0</v>
      </c>
      <c r="AL29" s="77">
        <f t="shared" si="19"/>
        <v>0</v>
      </c>
      <c r="AM29" s="77">
        <f t="shared" si="19"/>
        <v>0</v>
      </c>
      <c r="AN29" s="77">
        <f t="shared" si="19"/>
        <v>0</v>
      </c>
      <c r="AO29" s="77">
        <f t="shared" si="19"/>
        <v>0</v>
      </c>
      <c r="AP29" s="77">
        <f t="shared" ref="AP29:BI29" si="20">SUM(AP24:AP28)</f>
        <v>0</v>
      </c>
      <c r="AQ29" s="77">
        <f t="shared" si="20"/>
        <v>0</v>
      </c>
      <c r="AR29" s="77">
        <f t="shared" si="20"/>
        <v>0</v>
      </c>
      <c r="AS29" s="77">
        <f t="shared" si="20"/>
        <v>0</v>
      </c>
      <c r="AT29" s="77">
        <f t="shared" si="20"/>
        <v>0</v>
      </c>
      <c r="AU29" s="77">
        <f t="shared" si="20"/>
        <v>0</v>
      </c>
      <c r="AV29" s="77">
        <f t="shared" si="20"/>
        <v>0</v>
      </c>
      <c r="AW29" s="77">
        <f t="shared" si="20"/>
        <v>0</v>
      </c>
      <c r="AX29" s="77">
        <f t="shared" si="20"/>
        <v>0</v>
      </c>
      <c r="AY29" s="77">
        <f t="shared" si="20"/>
        <v>0</v>
      </c>
      <c r="AZ29" s="77">
        <f t="shared" si="20"/>
        <v>0</v>
      </c>
      <c r="BA29" s="77">
        <f t="shared" si="20"/>
        <v>0</v>
      </c>
      <c r="BB29" s="77">
        <f t="shared" si="20"/>
        <v>0</v>
      </c>
      <c r="BC29" s="77">
        <f t="shared" si="20"/>
        <v>0</v>
      </c>
      <c r="BD29" s="77">
        <f t="shared" si="20"/>
        <v>0</v>
      </c>
      <c r="BE29" s="77">
        <f t="shared" si="20"/>
        <v>0</v>
      </c>
      <c r="BF29" s="77">
        <f t="shared" si="20"/>
        <v>233.66666666666669</v>
      </c>
      <c r="BG29" s="77">
        <f t="shared" si="20"/>
        <v>196.33333333333331</v>
      </c>
      <c r="BH29" s="77">
        <f t="shared" si="20"/>
        <v>0</v>
      </c>
      <c r="BI29" s="130">
        <f t="shared" si="20"/>
        <v>430</v>
      </c>
    </row>
    <row r="30" spans="1:61" ht="29.25" customHeight="1" x14ac:dyDescent="0.25">
      <c r="A30" s="315"/>
      <c r="B30" s="314"/>
      <c r="C30" s="313"/>
      <c r="D30" s="312"/>
      <c r="E30" s="317"/>
      <c r="F30" s="303"/>
      <c r="G30" s="303"/>
      <c r="H30" s="305" t="s">
        <v>87</v>
      </c>
      <c r="I30" s="16" t="s">
        <v>54</v>
      </c>
      <c r="J30" s="58">
        <v>231</v>
      </c>
      <c r="K30" s="57">
        <v>185</v>
      </c>
      <c r="L30" s="57">
        <v>0</v>
      </c>
      <c r="M30" s="77">
        <f>SUM(J30:L30)</f>
        <v>416</v>
      </c>
      <c r="N30" s="63">
        <v>228</v>
      </c>
      <c r="O30" s="57">
        <v>194</v>
      </c>
      <c r="P30" s="62">
        <v>0</v>
      </c>
      <c r="Q30" s="77">
        <f>SUM(N30:P30)</f>
        <v>422</v>
      </c>
      <c r="R30" s="68">
        <v>235</v>
      </c>
      <c r="S30" s="57">
        <v>202</v>
      </c>
      <c r="T30" s="69">
        <v>0</v>
      </c>
      <c r="U30" s="77">
        <f>SUM(R30:T30)</f>
        <v>437</v>
      </c>
      <c r="V30" s="72"/>
      <c r="W30" s="72"/>
      <c r="X30" s="72"/>
      <c r="Y30" s="77">
        <f>SUM(V30:X30)</f>
        <v>0</v>
      </c>
      <c r="Z30" s="72"/>
      <c r="AA30" s="72"/>
      <c r="AB30" s="72"/>
      <c r="AC30" s="77">
        <f>SUM(Z30:AB30)</f>
        <v>0</v>
      </c>
      <c r="AD30" s="72"/>
      <c r="AE30" s="72"/>
      <c r="AF30" s="72"/>
      <c r="AG30" s="77">
        <f>SUM(AD30:AF30)</f>
        <v>0</v>
      </c>
      <c r="AH30" s="72"/>
      <c r="AI30" s="72"/>
      <c r="AJ30" s="57"/>
      <c r="AK30" s="139">
        <f>SUM(AH30:AJ30)</f>
        <v>0</v>
      </c>
      <c r="AL30" s="72"/>
      <c r="AM30" s="72"/>
      <c r="AN30" s="72"/>
      <c r="AO30" s="77">
        <f>SUM(AL30:AN30)</f>
        <v>0</v>
      </c>
      <c r="AP30" s="72"/>
      <c r="AQ30" s="72"/>
      <c r="AR30" s="72"/>
      <c r="AS30" s="77">
        <f>SUM(AP30:AR30)</f>
        <v>0</v>
      </c>
      <c r="AT30" s="72"/>
      <c r="AU30" s="72"/>
      <c r="AV30" s="72"/>
      <c r="AW30" s="77">
        <f>SUM(AT30:AV30)</f>
        <v>0</v>
      </c>
      <c r="AX30" s="72"/>
      <c r="AY30" s="72"/>
      <c r="AZ30" s="72"/>
      <c r="BA30" s="77">
        <f>SUM(AX30:AZ30)</f>
        <v>0</v>
      </c>
      <c r="BB30" s="72"/>
      <c r="BC30" s="72"/>
      <c r="BD30" s="69"/>
      <c r="BE30" s="77">
        <f>SUM(BB30:BD30)</f>
        <v>0</v>
      </c>
      <c r="BF30" s="69">
        <f t="shared" si="18"/>
        <v>231.33333333333334</v>
      </c>
      <c r="BG30" s="69">
        <f t="shared" ref="BG30:BH33" si="21">AVERAGE(K30,O30,S30,W30,AA30,AE30,AI30,AM30,AQ30,AU30,AY30,BC30)</f>
        <v>193.66666666666666</v>
      </c>
      <c r="BH30" s="69">
        <f t="shared" si="21"/>
        <v>0</v>
      </c>
      <c r="BI30" s="133">
        <f t="shared" si="17"/>
        <v>425</v>
      </c>
    </row>
    <row r="31" spans="1:61" ht="29.25" customHeight="1" x14ac:dyDescent="0.25">
      <c r="A31" s="315"/>
      <c r="B31" s="314"/>
      <c r="C31" s="313"/>
      <c r="D31" s="312"/>
      <c r="E31" s="317"/>
      <c r="F31" s="303"/>
      <c r="G31" s="303"/>
      <c r="H31" s="304"/>
      <c r="I31" s="16" t="s">
        <v>55</v>
      </c>
      <c r="J31" s="58">
        <v>3</v>
      </c>
      <c r="K31" s="57">
        <v>3</v>
      </c>
      <c r="L31" s="57">
        <v>0</v>
      </c>
      <c r="M31" s="77">
        <f>SUM(J31:L31)</f>
        <v>6</v>
      </c>
      <c r="N31" s="63">
        <v>3</v>
      </c>
      <c r="O31" s="57">
        <v>4</v>
      </c>
      <c r="P31" s="62">
        <v>0</v>
      </c>
      <c r="Q31" s="77">
        <f>SUM(N31:P31)</f>
        <v>7</v>
      </c>
      <c r="R31" s="68">
        <v>1</v>
      </c>
      <c r="S31" s="57">
        <v>1</v>
      </c>
      <c r="T31" s="69">
        <v>0</v>
      </c>
      <c r="U31" s="77">
        <f>SUM(R31:T31)</f>
        <v>2</v>
      </c>
      <c r="V31" s="72"/>
      <c r="W31" s="72"/>
      <c r="X31" s="72"/>
      <c r="Y31" s="77">
        <f>SUM(V31:X31)</f>
        <v>0</v>
      </c>
      <c r="Z31" s="72"/>
      <c r="AA31" s="72"/>
      <c r="AB31" s="72"/>
      <c r="AC31" s="77">
        <f>SUM(Z31:AB31)</f>
        <v>0</v>
      </c>
      <c r="AD31" s="72"/>
      <c r="AE31" s="72"/>
      <c r="AF31" s="72"/>
      <c r="AG31" s="77">
        <f>SUM(AD31:AF31)</f>
        <v>0</v>
      </c>
      <c r="AH31" s="72"/>
      <c r="AI31" s="72"/>
      <c r="AJ31" s="57"/>
      <c r="AK31" s="139">
        <f>SUM(AH31:AJ31)</f>
        <v>0</v>
      </c>
      <c r="AL31" s="72"/>
      <c r="AM31" s="72"/>
      <c r="AN31" s="72"/>
      <c r="AO31" s="77">
        <f>SUM(AL31:AN31)</f>
        <v>0</v>
      </c>
      <c r="AP31" s="72"/>
      <c r="AQ31" s="72"/>
      <c r="AR31" s="72"/>
      <c r="AS31" s="77">
        <f>SUM(AP31:AR31)</f>
        <v>0</v>
      </c>
      <c r="AT31" s="72"/>
      <c r="AU31" s="72"/>
      <c r="AV31" s="72"/>
      <c r="AW31" s="77">
        <f>SUM(AT31:AV31)</f>
        <v>0</v>
      </c>
      <c r="AX31" s="72"/>
      <c r="AY31" s="72"/>
      <c r="AZ31" s="72"/>
      <c r="BA31" s="77">
        <f>SUM(AX31:AZ31)</f>
        <v>0</v>
      </c>
      <c r="BB31" s="72"/>
      <c r="BC31" s="72"/>
      <c r="BD31" s="69"/>
      <c r="BE31" s="77">
        <f>SUM(BB31:BD31)</f>
        <v>0</v>
      </c>
      <c r="BF31" s="69">
        <f t="shared" si="18"/>
        <v>2.3333333333333335</v>
      </c>
      <c r="BG31" s="69">
        <f t="shared" si="21"/>
        <v>2.6666666666666665</v>
      </c>
      <c r="BH31" s="69">
        <f t="shared" si="21"/>
        <v>0</v>
      </c>
      <c r="BI31" s="133">
        <f t="shared" si="17"/>
        <v>5</v>
      </c>
    </row>
    <row r="32" spans="1:61" ht="29.25" customHeight="1" x14ac:dyDescent="0.25">
      <c r="A32" s="315"/>
      <c r="B32" s="314"/>
      <c r="C32" s="313"/>
      <c r="D32" s="312"/>
      <c r="E32" s="317"/>
      <c r="F32" s="303"/>
      <c r="G32" s="303"/>
      <c r="H32" s="305" t="s">
        <v>60</v>
      </c>
      <c r="I32" s="16" t="s">
        <v>56</v>
      </c>
      <c r="J32" s="57">
        <v>0</v>
      </c>
      <c r="K32" s="57">
        <v>0</v>
      </c>
      <c r="L32" s="57">
        <v>0</v>
      </c>
      <c r="M32" s="77">
        <f>SUM(J32:L32)</f>
        <v>0</v>
      </c>
      <c r="N32" s="63">
        <v>0</v>
      </c>
      <c r="O32" s="57">
        <v>0</v>
      </c>
      <c r="P32" s="62">
        <v>0</v>
      </c>
      <c r="Q32" s="77">
        <f>SUM(N32:P32)</f>
        <v>0</v>
      </c>
      <c r="R32" s="68">
        <v>0</v>
      </c>
      <c r="S32" s="57">
        <v>0</v>
      </c>
      <c r="T32" s="69">
        <v>0</v>
      </c>
      <c r="U32" s="77">
        <f>SUM(R32:T32)</f>
        <v>0</v>
      </c>
      <c r="V32" s="72"/>
      <c r="W32" s="72"/>
      <c r="X32" s="72"/>
      <c r="Y32" s="77">
        <f>SUM(V32:X32)</f>
        <v>0</v>
      </c>
      <c r="Z32" s="72"/>
      <c r="AA32" s="72"/>
      <c r="AB32" s="72"/>
      <c r="AC32" s="77">
        <f>SUM(Z32:AB32)</f>
        <v>0</v>
      </c>
      <c r="AD32" s="72"/>
      <c r="AE32" s="72"/>
      <c r="AF32" s="72"/>
      <c r="AG32" s="77">
        <f>SUM(AD32:AF32)</f>
        <v>0</v>
      </c>
      <c r="AH32" s="72"/>
      <c r="AI32" s="72"/>
      <c r="AJ32" s="57"/>
      <c r="AK32" s="139">
        <f>SUM(AH32:AJ32)</f>
        <v>0</v>
      </c>
      <c r="AL32" s="72"/>
      <c r="AM32" s="72"/>
      <c r="AN32" s="72"/>
      <c r="AO32" s="77">
        <f>SUM(AL32:AN32)</f>
        <v>0</v>
      </c>
      <c r="AP32" s="72"/>
      <c r="AQ32" s="72"/>
      <c r="AR32" s="72"/>
      <c r="AS32" s="77">
        <f>SUM(AP32:AR32)</f>
        <v>0</v>
      </c>
      <c r="AT32" s="72"/>
      <c r="AU32" s="72"/>
      <c r="AV32" s="72"/>
      <c r="AW32" s="77">
        <f>SUM(AT32:AV32)</f>
        <v>0</v>
      </c>
      <c r="AX32" s="72"/>
      <c r="AY32" s="72"/>
      <c r="AZ32" s="72"/>
      <c r="BA32" s="77">
        <f>SUM(AX32:AZ32)</f>
        <v>0</v>
      </c>
      <c r="BB32" s="72"/>
      <c r="BC32" s="72"/>
      <c r="BD32" s="69"/>
      <c r="BE32" s="77">
        <f>SUM(BB32:BD32)</f>
        <v>0</v>
      </c>
      <c r="BF32" s="69">
        <f t="shared" si="18"/>
        <v>0</v>
      </c>
      <c r="BG32" s="69">
        <f t="shared" si="21"/>
        <v>0</v>
      </c>
      <c r="BH32" s="69">
        <f t="shared" si="21"/>
        <v>0</v>
      </c>
      <c r="BI32" s="133">
        <f t="shared" si="17"/>
        <v>0</v>
      </c>
    </row>
    <row r="33" spans="1:61" ht="29.25" customHeight="1" thickBot="1" x14ac:dyDescent="0.3">
      <c r="A33" s="315"/>
      <c r="B33" s="314"/>
      <c r="C33" s="313"/>
      <c r="D33" s="312"/>
      <c r="E33" s="318"/>
      <c r="F33" s="308"/>
      <c r="G33" s="308"/>
      <c r="H33" s="308"/>
      <c r="I33" s="24" t="s">
        <v>57</v>
      </c>
      <c r="J33" s="59">
        <v>3</v>
      </c>
      <c r="K33" s="59">
        <v>1</v>
      </c>
      <c r="L33" s="59">
        <v>0</v>
      </c>
      <c r="M33" s="79">
        <f>SUM(J33:L33)</f>
        <v>4</v>
      </c>
      <c r="N33" s="64">
        <v>4</v>
      </c>
      <c r="O33" s="59">
        <v>1</v>
      </c>
      <c r="P33" s="65">
        <v>0</v>
      </c>
      <c r="Q33" s="79">
        <f>SUM(N33:P33)</f>
        <v>5</v>
      </c>
      <c r="R33" s="70">
        <v>3</v>
      </c>
      <c r="S33" s="59">
        <v>1</v>
      </c>
      <c r="T33" s="71">
        <v>0</v>
      </c>
      <c r="U33" s="79">
        <f>SUM(R33:T33)</f>
        <v>4</v>
      </c>
      <c r="V33" s="73"/>
      <c r="W33" s="73"/>
      <c r="X33" s="73"/>
      <c r="Y33" s="79">
        <f>SUM(V33:X33)</f>
        <v>0</v>
      </c>
      <c r="Z33" s="73"/>
      <c r="AA33" s="73"/>
      <c r="AB33" s="73"/>
      <c r="AC33" s="79">
        <f>SUM(Z33:AB33)</f>
        <v>0</v>
      </c>
      <c r="AD33" s="73"/>
      <c r="AE33" s="73"/>
      <c r="AF33" s="73"/>
      <c r="AG33" s="79">
        <f>SUM(AD33:AF33)</f>
        <v>0</v>
      </c>
      <c r="AH33" s="73"/>
      <c r="AI33" s="73"/>
      <c r="AJ33" s="57"/>
      <c r="AK33" s="139">
        <f>SUM(AH33:AJ33)</f>
        <v>0</v>
      </c>
      <c r="AL33" s="72"/>
      <c r="AM33" s="72"/>
      <c r="AN33" s="72"/>
      <c r="AO33" s="77">
        <f>SUM(AL33:AN33)</f>
        <v>0</v>
      </c>
      <c r="AP33" s="72"/>
      <c r="AQ33" s="72"/>
      <c r="AR33" s="72"/>
      <c r="AS33" s="77">
        <f>SUM(AP33:AR33)</f>
        <v>0</v>
      </c>
      <c r="AT33" s="72"/>
      <c r="AU33" s="72"/>
      <c r="AV33" s="72"/>
      <c r="AW33" s="77">
        <f>SUM(AT33:AV33)</f>
        <v>0</v>
      </c>
      <c r="AX33" s="72"/>
      <c r="AY33" s="72"/>
      <c r="AZ33" s="72"/>
      <c r="BA33" s="77">
        <f>SUM(AX33:AZ33)</f>
        <v>0</v>
      </c>
      <c r="BB33" s="72"/>
      <c r="BC33" s="72"/>
      <c r="BD33" s="69"/>
      <c r="BE33" s="77">
        <f>SUM(BB33:BD33)</f>
        <v>0</v>
      </c>
      <c r="BF33" s="69">
        <f t="shared" si="18"/>
        <v>3.3333333333333335</v>
      </c>
      <c r="BG33" s="69">
        <f t="shared" si="21"/>
        <v>1</v>
      </c>
      <c r="BH33" s="69">
        <f t="shared" si="21"/>
        <v>0</v>
      </c>
      <c r="BI33" s="133">
        <f t="shared" si="17"/>
        <v>4.3333333333333339</v>
      </c>
    </row>
    <row r="107" spans="13:61" x14ac:dyDescent="0.25">
      <c r="M107" s="167">
        <f>SUM(M20:M21)</f>
        <v>236</v>
      </c>
      <c r="Q107" s="167">
        <f>SUM(Q20:Q21)</f>
        <v>234</v>
      </c>
      <c r="U107" s="167">
        <f>SUM(U20:U21)</f>
        <v>237</v>
      </c>
      <c r="Y107" s="167">
        <f>SUM(Y20:Y21)</f>
        <v>0</v>
      </c>
      <c r="AC107" s="167">
        <f>SUM(AC20:AC21)</f>
        <v>0</v>
      </c>
      <c r="AG107" s="167">
        <f>SUM(AG20:AG21)</f>
        <v>0</v>
      </c>
      <c r="AK107" s="167">
        <f>SUM(AK20:AK21)</f>
        <v>0</v>
      </c>
      <c r="AO107" s="167">
        <f>SUM(AO20:AO21)</f>
        <v>0</v>
      </c>
      <c r="AS107" s="167">
        <f>SUM(AS20:AS21)</f>
        <v>0</v>
      </c>
      <c r="AW107" s="167">
        <f>SUM(AW20:AW21)</f>
        <v>0</v>
      </c>
      <c r="BA107" s="167">
        <f>SUM(BA20:BA21)</f>
        <v>0</v>
      </c>
      <c r="BE107" s="167">
        <f>SUM(BE20:BE21)</f>
        <v>0</v>
      </c>
      <c r="BI107" s="167">
        <f>SUM(BI20:BI21)</f>
        <v>235.66666666666666</v>
      </c>
    </row>
    <row r="108" spans="13:61" x14ac:dyDescent="0.25">
      <c r="M108" s="167">
        <f>SUM(M30:M31)</f>
        <v>422</v>
      </c>
      <c r="Q108" s="167">
        <f>SUM(Q30:Q31)</f>
        <v>429</v>
      </c>
      <c r="U108" s="167">
        <f>SUM(U30:U31)</f>
        <v>439</v>
      </c>
      <c r="Y108" s="167">
        <f>SUM(Y30:Y31)</f>
        <v>0</v>
      </c>
      <c r="AC108" s="167">
        <f>SUM(AC30:AC31)</f>
        <v>0</v>
      </c>
      <c r="AG108" s="167">
        <f>SUM(AG30:AG31)</f>
        <v>0</v>
      </c>
      <c r="AK108" s="167">
        <f>SUM(AK30:AK31)</f>
        <v>0</v>
      </c>
      <c r="AO108" s="167">
        <f>SUM(AO30:AO31)</f>
        <v>0</v>
      </c>
      <c r="AS108" s="167">
        <f>SUM(AS30:AS31)</f>
        <v>0</v>
      </c>
      <c r="AW108" s="167">
        <f>SUM(AW30:AW31)</f>
        <v>0</v>
      </c>
      <c r="BA108" s="167">
        <f>SUM(BA30:BA31)</f>
        <v>0</v>
      </c>
      <c r="BE108" s="167">
        <f>SUM(BE30:BE31)</f>
        <v>0</v>
      </c>
      <c r="BI108" s="167">
        <f>SUM(BI30:BI31)</f>
        <v>430</v>
      </c>
    </row>
  </sheetData>
  <sheetProtection formatCells="0" formatColumns="0" formatRows="0"/>
  <protectedRanges>
    <protectedRange sqref="AP14:AR18 AP20:AR28 AP30:AR33" name="Rango1"/>
  </protectedRanges>
  <mergeCells count="59">
    <mergeCell ref="BF11:BI11"/>
    <mergeCell ref="BF12:BI12"/>
    <mergeCell ref="A10:BI10"/>
    <mergeCell ref="D14:D33"/>
    <mergeCell ref="C14:C33"/>
    <mergeCell ref="B14:B33"/>
    <mergeCell ref="A14:A33"/>
    <mergeCell ref="E24:E33"/>
    <mergeCell ref="E14:E23"/>
    <mergeCell ref="F24:F33"/>
    <mergeCell ref="G24:G33"/>
    <mergeCell ref="H24:H29"/>
    <mergeCell ref="H30:H31"/>
    <mergeCell ref="H32:H33"/>
    <mergeCell ref="AT12:AW12"/>
    <mergeCell ref="AX12:BA12"/>
    <mergeCell ref="BB12:BE12"/>
    <mergeCell ref="F14:F23"/>
    <mergeCell ref="G14:G23"/>
    <mergeCell ref="H14:H19"/>
    <mergeCell ref="H20:H21"/>
    <mergeCell ref="H22:H23"/>
    <mergeCell ref="AD12:AG12"/>
    <mergeCell ref="AH12:AK12"/>
    <mergeCell ref="AL11:AO11"/>
    <mergeCell ref="AP11:AS11"/>
    <mergeCell ref="AT11:AW11"/>
    <mergeCell ref="AL12:AO12"/>
    <mergeCell ref="AP12:AS12"/>
    <mergeCell ref="AD11:AG11"/>
    <mergeCell ref="AH11:AK11"/>
    <mergeCell ref="J12:M12"/>
    <mergeCell ref="N12:Q12"/>
    <mergeCell ref="R12:U12"/>
    <mergeCell ref="V12:Y12"/>
    <mergeCell ref="Z12:AC12"/>
    <mergeCell ref="V11:Y11"/>
    <mergeCell ref="U9:BE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B11:BE11"/>
    <mergeCell ref="Z11:AC11"/>
    <mergeCell ref="B8:C8"/>
    <mergeCell ref="A1:BE1"/>
    <mergeCell ref="A2:BE2"/>
    <mergeCell ref="A3:BE3"/>
    <mergeCell ref="A6:D6"/>
    <mergeCell ref="B7:C7"/>
  </mergeCells>
  <conditionalFormatting sqref="M19">
    <cfRule type="cellIs" dxfId="227" priority="26" operator="notEqual">
      <formula>$M$107</formula>
    </cfRule>
  </conditionalFormatting>
  <conditionalFormatting sqref="M29">
    <cfRule type="cellIs" dxfId="226" priority="25" operator="notEqual">
      <formula>$M$108</formula>
    </cfRule>
  </conditionalFormatting>
  <conditionalFormatting sqref="Q29">
    <cfRule type="cellIs" dxfId="225" priority="24" operator="notEqual">
      <formula>$Q$108</formula>
    </cfRule>
  </conditionalFormatting>
  <conditionalFormatting sqref="U29">
    <cfRule type="cellIs" dxfId="224" priority="23" operator="notEqual">
      <formula>$U$108</formula>
    </cfRule>
  </conditionalFormatting>
  <conditionalFormatting sqref="Q19">
    <cfRule type="cellIs" dxfId="223" priority="22" operator="notEqual">
      <formula>$Q$107</formula>
    </cfRule>
  </conditionalFormatting>
  <conditionalFormatting sqref="U19">
    <cfRule type="cellIs" dxfId="222" priority="21" operator="notEqual">
      <formula>$U$107</formula>
    </cfRule>
  </conditionalFormatting>
  <conditionalFormatting sqref="Y19">
    <cfRule type="cellIs" dxfId="221" priority="20" operator="notEqual">
      <formula>$Y$107</formula>
    </cfRule>
  </conditionalFormatting>
  <conditionalFormatting sqref="Y29">
    <cfRule type="cellIs" dxfId="220" priority="19" operator="notEqual">
      <formula>$Y$108</formula>
    </cfRule>
  </conditionalFormatting>
  <conditionalFormatting sqref="AC19">
    <cfRule type="cellIs" dxfId="219" priority="18" operator="notEqual">
      <formula>$AC$107</formula>
    </cfRule>
  </conditionalFormatting>
  <conditionalFormatting sqref="AC29">
    <cfRule type="cellIs" dxfId="218" priority="17" operator="notEqual">
      <formula>$AC$108</formula>
    </cfRule>
  </conditionalFormatting>
  <conditionalFormatting sqref="AG19">
    <cfRule type="cellIs" dxfId="217" priority="16" operator="notEqual">
      <formula>$AG$107</formula>
    </cfRule>
  </conditionalFormatting>
  <conditionalFormatting sqref="AG29">
    <cfRule type="cellIs" dxfId="216" priority="15" operator="notEqual">
      <formula>$AG$108</formula>
    </cfRule>
  </conditionalFormatting>
  <conditionalFormatting sqref="AK19">
    <cfRule type="cellIs" dxfId="215" priority="14" operator="notEqual">
      <formula>AK$107</formula>
    </cfRule>
  </conditionalFormatting>
  <conditionalFormatting sqref="AK29">
    <cfRule type="cellIs" dxfId="214" priority="13" operator="notEqual">
      <formula>$AK$108</formula>
    </cfRule>
  </conditionalFormatting>
  <conditionalFormatting sqref="AO19">
    <cfRule type="cellIs" dxfId="213" priority="12" operator="notEqual">
      <formula>$AO$107</formula>
    </cfRule>
  </conditionalFormatting>
  <conditionalFormatting sqref="AO29">
    <cfRule type="cellIs" dxfId="212" priority="11" operator="notEqual">
      <formula>$AO$108</formula>
    </cfRule>
  </conditionalFormatting>
  <conditionalFormatting sqref="AS19">
    <cfRule type="cellIs" dxfId="211" priority="10" operator="notEqual">
      <formula>$AS$107</formula>
    </cfRule>
  </conditionalFormatting>
  <conditionalFormatting sqref="AS29">
    <cfRule type="cellIs" dxfId="210" priority="9" operator="notEqual">
      <formula>$AS$108</formula>
    </cfRule>
  </conditionalFormatting>
  <conditionalFormatting sqref="AW19">
    <cfRule type="cellIs" dxfId="209" priority="8" operator="notEqual">
      <formula>$AW$107</formula>
    </cfRule>
  </conditionalFormatting>
  <conditionalFormatting sqref="AW29">
    <cfRule type="cellIs" dxfId="208" priority="7" operator="notEqual">
      <formula>$AW$108</formula>
    </cfRule>
  </conditionalFormatting>
  <conditionalFormatting sqref="BA19">
    <cfRule type="cellIs" dxfId="207" priority="6" operator="notEqual">
      <formula>$BA$107</formula>
    </cfRule>
  </conditionalFormatting>
  <conditionalFormatting sqref="BA29">
    <cfRule type="cellIs" dxfId="206" priority="5" operator="notEqual">
      <formula>$BA$108</formula>
    </cfRule>
  </conditionalFormatting>
  <conditionalFormatting sqref="BE19">
    <cfRule type="cellIs" dxfId="205" priority="4" operator="notEqual">
      <formula>$BE$107</formula>
    </cfRule>
  </conditionalFormatting>
  <conditionalFormatting sqref="BE29">
    <cfRule type="cellIs" dxfId="204" priority="3" operator="notEqual">
      <formula>$BE$108</formula>
    </cfRule>
  </conditionalFormatting>
  <conditionalFormatting sqref="BI19">
    <cfRule type="cellIs" dxfId="203" priority="2" operator="notEqual">
      <formula>$BI$107</formula>
    </cfRule>
  </conditionalFormatting>
  <conditionalFormatting sqref="BI29">
    <cfRule type="cellIs" dxfId="202" priority="1" operator="notEqual">
      <formula>$BI$108</formula>
    </cfRule>
  </conditionalFormatting>
  <pageMargins left="0.70866141732283472" right="0.70866141732283472" top="0.74803149606299213" bottom="0.74803149606299213" header="0.31496062992125984" footer="0.31496062992125984"/>
  <pageSetup paperSize="5" scale="16" fitToHeight="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17ED8"/>
  </sheetPr>
  <dimension ref="A1:X113"/>
  <sheetViews>
    <sheetView zoomScaleNormal="100" workbookViewId="0">
      <selection activeCell="G12" sqref="G12"/>
    </sheetView>
  </sheetViews>
  <sheetFormatPr baseColWidth="10" defaultRowHeight="15" x14ac:dyDescent="0.25"/>
  <sheetData>
    <row r="1" spans="1:24" x14ac:dyDescent="0.25">
      <c r="A1" s="306" t="s">
        <v>69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24" x14ac:dyDescent="0.2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X2" s="167">
        <f>(CENDIS!BI19-(CENDIS!BI22+CENDIS!BI23))</f>
        <v>232.00000000000003</v>
      </c>
    </row>
    <row r="3" spans="1:24" x14ac:dyDescent="0.25">
      <c r="X3" s="167">
        <f>SUM(CENDIS!BF22:BH22)</f>
        <v>3</v>
      </c>
    </row>
    <row r="4" spans="1:24" x14ac:dyDescent="0.25">
      <c r="X4" s="168">
        <f>SUM(CENDIS!BF23:BH23)</f>
        <v>0.66666666666666663</v>
      </c>
    </row>
    <row r="23" spans="3:10" x14ac:dyDescent="0.25">
      <c r="C23" s="167">
        <f>(CENDIS!BI19-CENDIS!BI22)</f>
        <v>232.66666666666669</v>
      </c>
      <c r="J23" s="167">
        <f>(CENDIS!BI19-CENDIS!BI23)</f>
        <v>235.00000000000003</v>
      </c>
    </row>
    <row r="24" spans="3:10" x14ac:dyDescent="0.25">
      <c r="C24" s="167">
        <f>SUM(CENDIS!BF22:BH22)</f>
        <v>3</v>
      </c>
      <c r="J24" s="167">
        <f>SUM(CENDIS!BF23:BH23)</f>
        <v>0.66666666666666663</v>
      </c>
    </row>
    <row r="38" spans="23:24" x14ac:dyDescent="0.25">
      <c r="W38" s="169"/>
    </row>
    <row r="39" spans="23:24" x14ac:dyDescent="0.25">
      <c r="W39" s="1"/>
      <c r="X39" s="167"/>
    </row>
    <row r="40" spans="23:24" x14ac:dyDescent="0.25">
      <c r="W40" s="1"/>
      <c r="X40" s="167"/>
    </row>
    <row r="41" spans="23:24" x14ac:dyDescent="0.25">
      <c r="X41" s="167"/>
    </row>
    <row r="56" spans="1:13" x14ac:dyDescent="0.25">
      <c r="A56" s="306" t="s">
        <v>70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</row>
    <row r="57" spans="1:13" x14ac:dyDescent="0.25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</row>
    <row r="96" spans="10:10" x14ac:dyDescent="0.25">
      <c r="J96" s="167">
        <f>(CENDIS!BI29-CENDIS!BI32)</f>
        <v>430</v>
      </c>
    </row>
    <row r="97" spans="3:10" x14ac:dyDescent="0.25">
      <c r="J97" s="167">
        <f>SUM(CENDIS!BF32:BH32)</f>
        <v>0</v>
      </c>
    </row>
    <row r="112" spans="3:10" x14ac:dyDescent="0.25">
      <c r="C112" s="167">
        <f>(CENDIS!BI29-CENDIS!BI33)</f>
        <v>425.66666666666669</v>
      </c>
    </row>
    <row r="113" spans="3:3" x14ac:dyDescent="0.25">
      <c r="C113" s="167">
        <f>SUM(CENDIS!BF33:BH33)</f>
        <v>4.3333333333333339</v>
      </c>
    </row>
  </sheetData>
  <sheetProtection algorithmName="SHA-512" hashValue="upUMbt/nwkhi8d5DzoZ2ysACdha2ubhPZtfbSY/2eBAAkioaAw7TuZC67i7Pt8rWGp9t3kOoCFwOdzSCt65NmA==" saltValue="baV9oBXODPF+irmWSnvaWQ==" spinCount="100000" sheet="1" objects="1" scenarios="1"/>
  <mergeCells count="2">
    <mergeCell ref="A1:M2"/>
    <mergeCell ref="A56:M5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  <pageSetUpPr fitToPage="1"/>
  </sheetPr>
  <dimension ref="A1:BM136"/>
  <sheetViews>
    <sheetView topLeftCell="E49" zoomScale="60" zoomScaleNormal="60" workbookViewId="0">
      <selection activeCell="W63" sqref="W63"/>
    </sheetView>
  </sheetViews>
  <sheetFormatPr baseColWidth="10" defaultColWidth="10.85546875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5" width="20.85546875" style="1" customWidth="1"/>
    <col min="66" max="293" width="10.8554687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0.8554687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0.8554687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0.8554687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0.8554687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0.8554687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0.8554687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0.8554687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0.8554687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0.8554687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0.8554687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0.8554687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0.8554687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0.8554687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0.8554687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0.8554687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0.8554687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0.8554687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0.8554687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0.8554687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0.8554687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0.8554687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0.8554687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0.8554687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0.8554687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0.8554687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0.8554687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0.8554687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0.8554687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0.8554687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0.8554687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0.8554687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0.8554687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0.8554687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0.8554687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0.8554687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0.8554687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0.8554687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0.8554687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0.8554687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0.8554687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0.8554687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0.8554687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0.8554687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0.8554687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0.8554687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0.8554687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0.8554687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0.8554687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0.8554687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0.8554687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0.8554687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0.8554687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0.8554687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0.8554687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0.8554687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0.8554687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0.8554687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0.8554687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0.8554687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0.8554687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0.8554687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0.8554687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0.85546875" style="1"/>
  </cols>
  <sheetData>
    <row r="1" spans="1:61" ht="26.25" x14ac:dyDescent="0.2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</row>
    <row r="2" spans="1:61" ht="26.25" x14ac:dyDescent="0.2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"/>
    </row>
    <row r="3" spans="1:61" ht="26.25" x14ac:dyDescent="0.25">
      <c r="A3" s="269" t="s">
        <v>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0" t="s">
        <v>3</v>
      </c>
      <c r="B6" s="271"/>
      <c r="C6" s="272"/>
      <c r="D6" s="273"/>
      <c r="E6" s="3"/>
    </row>
    <row r="7" spans="1:61" x14ac:dyDescent="0.25">
      <c r="A7" s="4" t="s">
        <v>4</v>
      </c>
      <c r="B7" s="274" t="s">
        <v>5</v>
      </c>
      <c r="C7" s="275"/>
      <c r="D7" s="5" t="s">
        <v>6</v>
      </c>
      <c r="E7" s="3"/>
    </row>
    <row r="8" spans="1:61" ht="15.75" thickBot="1" x14ac:dyDescent="0.3">
      <c r="A8" s="8" t="s">
        <v>7</v>
      </c>
      <c r="B8" s="267" t="s">
        <v>89</v>
      </c>
      <c r="C8" s="268"/>
      <c r="D8" s="9" t="s">
        <v>144</v>
      </c>
    </row>
    <row r="9" spans="1:61" ht="15.75" thickBot="1" x14ac:dyDescent="0.3"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</row>
    <row r="10" spans="1:61" ht="30.75" customHeight="1" thickBot="1" x14ac:dyDescent="0.3">
      <c r="A10" s="280" t="s">
        <v>8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</row>
    <row r="11" spans="1:61" ht="27" thickBot="1" x14ac:dyDescent="0.3">
      <c r="A11" s="282" t="s">
        <v>9</v>
      </c>
      <c r="B11" s="282" t="s">
        <v>10</v>
      </c>
      <c r="C11" s="282" t="s">
        <v>11</v>
      </c>
      <c r="D11" s="282" t="s">
        <v>12</v>
      </c>
      <c r="E11" s="282" t="s">
        <v>13</v>
      </c>
      <c r="F11" s="282" t="s">
        <v>14</v>
      </c>
      <c r="G11" s="282" t="s">
        <v>27</v>
      </c>
      <c r="H11" s="282" t="s">
        <v>39</v>
      </c>
      <c r="I11" s="282" t="s">
        <v>40</v>
      </c>
      <c r="J11" s="276" t="s">
        <v>19</v>
      </c>
      <c r="K11" s="277"/>
      <c r="L11" s="277"/>
      <c r="M11" s="278"/>
      <c r="N11" s="276" t="s">
        <v>20</v>
      </c>
      <c r="O11" s="277"/>
      <c r="P11" s="277"/>
      <c r="Q11" s="278"/>
      <c r="R11" s="276" t="s">
        <v>21</v>
      </c>
      <c r="S11" s="277"/>
      <c r="T11" s="277"/>
      <c r="U11" s="278"/>
      <c r="V11" s="276" t="s">
        <v>22</v>
      </c>
      <c r="W11" s="277"/>
      <c r="X11" s="277"/>
      <c r="Y11" s="278"/>
      <c r="Z11" s="276" t="s">
        <v>23</v>
      </c>
      <c r="AA11" s="277"/>
      <c r="AB11" s="277"/>
      <c r="AC11" s="278"/>
      <c r="AD11" s="276" t="s">
        <v>24</v>
      </c>
      <c r="AE11" s="277"/>
      <c r="AF11" s="277"/>
      <c r="AG11" s="278"/>
      <c r="AH11" s="276" t="s">
        <v>25</v>
      </c>
      <c r="AI11" s="277"/>
      <c r="AJ11" s="277"/>
      <c r="AK11" s="278"/>
      <c r="AL11" s="276" t="s">
        <v>26</v>
      </c>
      <c r="AM11" s="277"/>
      <c r="AN11" s="277"/>
      <c r="AO11" s="278"/>
      <c r="AP11" s="276" t="s">
        <v>15</v>
      </c>
      <c r="AQ11" s="277"/>
      <c r="AR11" s="277"/>
      <c r="AS11" s="278"/>
      <c r="AT11" s="276" t="s">
        <v>16</v>
      </c>
      <c r="AU11" s="277"/>
      <c r="AV11" s="277"/>
      <c r="AW11" s="278"/>
      <c r="AX11" s="276" t="s">
        <v>17</v>
      </c>
      <c r="AY11" s="277"/>
      <c r="AZ11" s="277"/>
      <c r="BA11" s="278"/>
      <c r="BB11" s="276" t="s">
        <v>18</v>
      </c>
      <c r="BC11" s="277"/>
      <c r="BD11" s="277"/>
      <c r="BE11" s="278"/>
      <c r="BF11" s="276" t="s">
        <v>92</v>
      </c>
      <c r="BG11" s="277"/>
      <c r="BH11" s="277"/>
      <c r="BI11" s="278"/>
    </row>
    <row r="12" spans="1:61" ht="25.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8" t="s">
        <v>44</v>
      </c>
      <c r="K12" s="288"/>
      <c r="L12" s="288"/>
      <c r="M12" s="289"/>
      <c r="N12" s="285" t="s">
        <v>44</v>
      </c>
      <c r="O12" s="286"/>
      <c r="P12" s="286"/>
      <c r="Q12" s="287"/>
      <c r="R12" s="285" t="s">
        <v>44</v>
      </c>
      <c r="S12" s="286"/>
      <c r="T12" s="286"/>
      <c r="U12" s="287"/>
      <c r="V12" s="285" t="s">
        <v>44</v>
      </c>
      <c r="W12" s="286"/>
      <c r="X12" s="286"/>
      <c r="Y12" s="287"/>
      <c r="Z12" s="285" t="s">
        <v>44</v>
      </c>
      <c r="AA12" s="286"/>
      <c r="AB12" s="286"/>
      <c r="AC12" s="287"/>
      <c r="AD12" s="285" t="s">
        <v>44</v>
      </c>
      <c r="AE12" s="286"/>
      <c r="AF12" s="286"/>
      <c r="AG12" s="287"/>
      <c r="AH12" s="285" t="s">
        <v>44</v>
      </c>
      <c r="AI12" s="286"/>
      <c r="AJ12" s="286"/>
      <c r="AK12" s="287"/>
      <c r="AL12" s="285" t="s">
        <v>44</v>
      </c>
      <c r="AM12" s="286"/>
      <c r="AN12" s="286"/>
      <c r="AO12" s="287"/>
      <c r="AP12" s="285" t="s">
        <v>44</v>
      </c>
      <c r="AQ12" s="286"/>
      <c r="AR12" s="286"/>
      <c r="AS12" s="287"/>
      <c r="AT12" s="285" t="s">
        <v>44</v>
      </c>
      <c r="AU12" s="286"/>
      <c r="AV12" s="286"/>
      <c r="AW12" s="287"/>
      <c r="AX12" s="285" t="s">
        <v>44</v>
      </c>
      <c r="AY12" s="286"/>
      <c r="AZ12" s="286"/>
      <c r="BA12" s="287"/>
      <c r="BB12" s="285" t="s">
        <v>44</v>
      </c>
      <c r="BC12" s="286"/>
      <c r="BD12" s="286"/>
      <c r="BE12" s="287"/>
      <c r="BF12" s="285" t="s">
        <v>44</v>
      </c>
      <c r="BG12" s="286"/>
      <c r="BH12" s="286"/>
      <c r="BI12" s="287"/>
    </row>
    <row r="13" spans="1:61" ht="15.75" thickBot="1" x14ac:dyDescent="0.3">
      <c r="A13" s="283"/>
      <c r="B13" s="283"/>
      <c r="C13" s="283"/>
      <c r="D13" s="283"/>
      <c r="E13" s="283"/>
      <c r="F13" s="283"/>
      <c r="G13" s="283"/>
      <c r="H13" s="283"/>
      <c r="I13" s="283"/>
      <c r="J13" s="13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8" t="s">
        <v>43</v>
      </c>
      <c r="AT13" s="13" t="s">
        <v>41</v>
      </c>
      <c r="AU13" s="13" t="s">
        <v>42</v>
      </c>
      <c r="AV13" s="13" t="s">
        <v>146</v>
      </c>
      <c r="AW13" s="13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3" t="s">
        <v>43</v>
      </c>
    </row>
    <row r="14" spans="1:61" ht="29.25" customHeight="1" x14ac:dyDescent="0.25">
      <c r="A14" s="337" t="s">
        <v>112</v>
      </c>
      <c r="B14" s="345">
        <v>16311</v>
      </c>
      <c r="C14" s="296" t="s">
        <v>30</v>
      </c>
      <c r="D14" s="296" t="s">
        <v>31</v>
      </c>
      <c r="E14" s="299" t="s">
        <v>75</v>
      </c>
      <c r="F14" s="299" t="s">
        <v>45</v>
      </c>
      <c r="G14" s="302" t="s">
        <v>82</v>
      </c>
      <c r="H14" s="302" t="s">
        <v>58</v>
      </c>
      <c r="I14" s="15" t="s">
        <v>48</v>
      </c>
      <c r="J14" s="31">
        <v>6</v>
      </c>
      <c r="K14" s="31">
        <v>2</v>
      </c>
      <c r="L14" s="31">
        <v>0</v>
      </c>
      <c r="M14" s="78">
        <f>SUM(J14:L14)</f>
        <v>8</v>
      </c>
      <c r="N14" s="42">
        <v>6</v>
      </c>
      <c r="O14" s="43">
        <v>2</v>
      </c>
      <c r="P14" s="44">
        <v>0</v>
      </c>
      <c r="Q14" s="78">
        <f>SUM(N14:P14)</f>
        <v>8</v>
      </c>
      <c r="R14" s="44">
        <v>6</v>
      </c>
      <c r="S14" s="43">
        <v>2</v>
      </c>
      <c r="T14" s="31">
        <v>0</v>
      </c>
      <c r="U14" s="78">
        <f>SUM(R14:T14)</f>
        <v>8</v>
      </c>
      <c r="V14" s="43"/>
      <c r="W14" s="43"/>
      <c r="X14" s="31"/>
      <c r="Y14" s="78">
        <f>SUM(V14:X14)</f>
        <v>0</v>
      </c>
      <c r="Z14" s="43"/>
      <c r="AA14" s="43"/>
      <c r="AB14" s="43"/>
      <c r="AC14" s="78">
        <f>SUM(Z14:AB14)</f>
        <v>0</v>
      </c>
      <c r="AD14" s="43"/>
      <c r="AE14" s="43"/>
      <c r="AF14" s="43"/>
      <c r="AG14" s="78">
        <f>SUM(AD14:AF14)</f>
        <v>0</v>
      </c>
      <c r="AH14" s="43"/>
      <c r="AI14" s="43"/>
      <c r="AJ14" s="43"/>
      <c r="AK14" s="78">
        <f>SUM(AH14:AJ14)</f>
        <v>0</v>
      </c>
      <c r="AL14" s="43"/>
      <c r="AM14" s="43"/>
      <c r="AN14" s="43"/>
      <c r="AO14" s="78">
        <f>SUM(AL14:AN14)</f>
        <v>0</v>
      </c>
      <c r="AP14" s="43"/>
      <c r="AQ14" s="43"/>
      <c r="AR14" s="43"/>
      <c r="AS14" s="78">
        <f>SUM(AP14:AR14)</f>
        <v>0</v>
      </c>
      <c r="AT14" s="244"/>
      <c r="AU14" s="43"/>
      <c r="AV14" s="43"/>
      <c r="AW14" s="78">
        <f>SUM(AT14:AV14)</f>
        <v>0</v>
      </c>
      <c r="AX14" s="43"/>
      <c r="AY14" s="43"/>
      <c r="AZ14" s="43"/>
      <c r="BA14" s="78">
        <f>SUM(AX14:AZ14)</f>
        <v>0</v>
      </c>
      <c r="BB14" s="43"/>
      <c r="BC14" s="43"/>
      <c r="BD14" s="31"/>
      <c r="BE14" s="78">
        <f>SUM(BB14:BD14)</f>
        <v>0</v>
      </c>
      <c r="BF14" s="39">
        <f t="shared" ref="BF14:BH18" si="0">AVERAGE(J14,N14,R14,V14,Z14,AD14,AH14,AL14,AP14,AT14,AX14,BB14)</f>
        <v>6</v>
      </c>
      <c r="BG14" s="39">
        <f t="shared" si="0"/>
        <v>2</v>
      </c>
      <c r="BH14" s="39">
        <f t="shared" si="0"/>
        <v>0</v>
      </c>
      <c r="BI14" s="77">
        <f>SUM(BF14:BH14)</f>
        <v>8</v>
      </c>
    </row>
    <row r="15" spans="1:61" ht="29.25" customHeight="1" x14ac:dyDescent="0.25">
      <c r="A15" s="338"/>
      <c r="B15" s="346"/>
      <c r="C15" s="297"/>
      <c r="D15" s="297"/>
      <c r="E15" s="300"/>
      <c r="F15" s="300"/>
      <c r="G15" s="303"/>
      <c r="H15" s="303"/>
      <c r="I15" s="16" t="s">
        <v>49</v>
      </c>
      <c r="J15" s="39">
        <v>6</v>
      </c>
      <c r="K15" s="39">
        <v>5</v>
      </c>
      <c r="L15" s="39">
        <v>0</v>
      </c>
      <c r="M15" s="77">
        <f>SUM(J15:L15)</f>
        <v>11</v>
      </c>
      <c r="N15" s="45">
        <v>6</v>
      </c>
      <c r="O15" s="40">
        <v>6</v>
      </c>
      <c r="P15" s="46">
        <v>0</v>
      </c>
      <c r="Q15" s="77">
        <f>SUM(N15:P15)</f>
        <v>12</v>
      </c>
      <c r="R15" s="46">
        <v>6</v>
      </c>
      <c r="S15" s="40">
        <v>6</v>
      </c>
      <c r="T15" s="51">
        <v>0</v>
      </c>
      <c r="U15" s="77">
        <f>SUM(R15:T15)</f>
        <v>12</v>
      </c>
      <c r="V15" s="54"/>
      <c r="W15" s="54"/>
      <c r="X15" s="51"/>
      <c r="Y15" s="77">
        <f>SUM(V15:X15)</f>
        <v>0</v>
      </c>
      <c r="Z15" s="54"/>
      <c r="AA15" s="54"/>
      <c r="AB15" s="54"/>
      <c r="AC15" s="77">
        <f>SUM(Z15:AB15)</f>
        <v>0</v>
      </c>
      <c r="AD15" s="54"/>
      <c r="AE15" s="54"/>
      <c r="AF15" s="54"/>
      <c r="AG15" s="77">
        <f>SUM(AD15:AF15)</f>
        <v>0</v>
      </c>
      <c r="AH15" s="54"/>
      <c r="AI15" s="54"/>
      <c r="AJ15" s="54"/>
      <c r="AK15" s="77">
        <f>SUM(AH15:AJ15)</f>
        <v>0</v>
      </c>
      <c r="AL15" s="54"/>
      <c r="AM15" s="54"/>
      <c r="AN15" s="54"/>
      <c r="AO15" s="77">
        <f>SUM(AL15:AN15)</f>
        <v>0</v>
      </c>
      <c r="AP15" s="54"/>
      <c r="AQ15" s="54"/>
      <c r="AR15" s="54"/>
      <c r="AS15" s="77">
        <f>SUM(AP15:AR15)</f>
        <v>0</v>
      </c>
      <c r="AT15" s="244"/>
      <c r="AU15" s="54"/>
      <c r="AV15" s="54"/>
      <c r="AW15" s="77">
        <f>SUM(AT15:AV15)</f>
        <v>0</v>
      </c>
      <c r="AX15" s="54"/>
      <c r="AY15" s="54"/>
      <c r="AZ15" s="54"/>
      <c r="BA15" s="77">
        <f>SUM(AX15:AZ15)</f>
        <v>0</v>
      </c>
      <c r="BB15" s="54"/>
      <c r="BC15" s="54"/>
      <c r="BD15" s="51"/>
      <c r="BE15" s="77">
        <f>SUM(BB15:BD15)</f>
        <v>0</v>
      </c>
      <c r="BF15" s="39">
        <f t="shared" si="0"/>
        <v>6</v>
      </c>
      <c r="BG15" s="39">
        <f t="shared" si="0"/>
        <v>5.666666666666667</v>
      </c>
      <c r="BH15" s="39">
        <f t="shared" si="0"/>
        <v>0</v>
      </c>
      <c r="BI15" s="77">
        <f>SUM(BF15:BH15)</f>
        <v>11.666666666666668</v>
      </c>
    </row>
    <row r="16" spans="1:61" ht="29.25" customHeight="1" x14ac:dyDescent="0.25">
      <c r="A16" s="338"/>
      <c r="B16" s="346"/>
      <c r="C16" s="297"/>
      <c r="D16" s="297"/>
      <c r="E16" s="300"/>
      <c r="F16" s="300"/>
      <c r="G16" s="303"/>
      <c r="H16" s="303"/>
      <c r="I16" s="16" t="s">
        <v>50</v>
      </c>
      <c r="J16" s="39">
        <v>10</v>
      </c>
      <c r="K16" s="39">
        <v>15</v>
      </c>
      <c r="L16" s="39">
        <v>0</v>
      </c>
      <c r="M16" s="77">
        <f>SUM(J16:L16)</f>
        <v>25</v>
      </c>
      <c r="N16" s="45">
        <v>11</v>
      </c>
      <c r="O16" s="40">
        <v>16</v>
      </c>
      <c r="P16" s="46">
        <v>0</v>
      </c>
      <c r="Q16" s="77">
        <f>SUM(N16:P16)</f>
        <v>27</v>
      </c>
      <c r="R16" s="46">
        <v>11</v>
      </c>
      <c r="S16" s="40">
        <v>16</v>
      </c>
      <c r="T16" s="51">
        <v>0</v>
      </c>
      <c r="U16" s="77">
        <f>SUM(R16:T16)</f>
        <v>27</v>
      </c>
      <c r="V16" s="54"/>
      <c r="W16" s="54"/>
      <c r="X16" s="51"/>
      <c r="Y16" s="77">
        <f>SUM(V16:X16)</f>
        <v>0</v>
      </c>
      <c r="Z16" s="54"/>
      <c r="AA16" s="54"/>
      <c r="AB16" s="54"/>
      <c r="AC16" s="77">
        <f>SUM(Z16:AB16)</f>
        <v>0</v>
      </c>
      <c r="AD16" s="54"/>
      <c r="AE16" s="54"/>
      <c r="AF16" s="54"/>
      <c r="AG16" s="77">
        <f>SUM(AD16:AF16)</f>
        <v>0</v>
      </c>
      <c r="AH16" s="54"/>
      <c r="AI16" s="54"/>
      <c r="AJ16" s="54"/>
      <c r="AK16" s="77">
        <f>SUM(AH16:AJ16)</f>
        <v>0</v>
      </c>
      <c r="AL16" s="54"/>
      <c r="AM16" s="54"/>
      <c r="AN16" s="54"/>
      <c r="AO16" s="77">
        <f>SUM(AL16:AN16)</f>
        <v>0</v>
      </c>
      <c r="AP16" s="54"/>
      <c r="AQ16" s="54"/>
      <c r="AR16" s="54"/>
      <c r="AS16" s="77">
        <f>SUM(AP16:AR16)</f>
        <v>0</v>
      </c>
      <c r="AT16" s="244"/>
      <c r="AU16" s="54"/>
      <c r="AV16" s="54"/>
      <c r="AW16" s="77">
        <f>SUM(AT16:AV16)</f>
        <v>0</v>
      </c>
      <c r="AX16" s="54"/>
      <c r="AY16" s="54"/>
      <c r="AZ16" s="54"/>
      <c r="BA16" s="77">
        <f>SUM(AX16:AZ16)</f>
        <v>0</v>
      </c>
      <c r="BB16" s="54"/>
      <c r="BC16" s="54"/>
      <c r="BD16" s="51"/>
      <c r="BE16" s="77">
        <f>SUM(BB16:BD16)</f>
        <v>0</v>
      </c>
      <c r="BF16" s="39">
        <f t="shared" si="0"/>
        <v>10.666666666666666</v>
      </c>
      <c r="BG16" s="39">
        <f t="shared" si="0"/>
        <v>15.666666666666666</v>
      </c>
      <c r="BH16" s="39">
        <f t="shared" si="0"/>
        <v>0</v>
      </c>
      <c r="BI16" s="77">
        <f>SUM(BF16:BH16)</f>
        <v>26.333333333333332</v>
      </c>
    </row>
    <row r="17" spans="1:65" ht="29.25" customHeight="1" x14ac:dyDescent="0.25">
      <c r="A17" s="338"/>
      <c r="B17" s="346"/>
      <c r="C17" s="297"/>
      <c r="D17" s="297"/>
      <c r="E17" s="300"/>
      <c r="F17" s="300"/>
      <c r="G17" s="303"/>
      <c r="H17" s="303"/>
      <c r="I17" s="16" t="s">
        <v>51</v>
      </c>
      <c r="J17" s="39">
        <v>22</v>
      </c>
      <c r="K17" s="39">
        <v>10</v>
      </c>
      <c r="L17" s="39">
        <v>0</v>
      </c>
      <c r="M17" s="77">
        <f>SUM(J17:L17)</f>
        <v>32</v>
      </c>
      <c r="N17" s="45">
        <v>22</v>
      </c>
      <c r="O17" s="40">
        <v>13</v>
      </c>
      <c r="P17" s="46">
        <v>0</v>
      </c>
      <c r="Q17" s="77">
        <f>SUM(N17:P17)</f>
        <v>35</v>
      </c>
      <c r="R17" s="46">
        <v>22</v>
      </c>
      <c r="S17" s="40">
        <v>15</v>
      </c>
      <c r="T17" s="51">
        <v>0</v>
      </c>
      <c r="U17" s="77">
        <f>SUM(R17:T17)</f>
        <v>37</v>
      </c>
      <c r="V17" s="54"/>
      <c r="W17" s="54"/>
      <c r="X17" s="51"/>
      <c r="Y17" s="77">
        <f>SUM(V17:X17)</f>
        <v>0</v>
      </c>
      <c r="Z17" s="54"/>
      <c r="AA17" s="54"/>
      <c r="AB17" s="54"/>
      <c r="AC17" s="77">
        <f>SUM(Z17:AB17)</f>
        <v>0</v>
      </c>
      <c r="AD17" s="54"/>
      <c r="AE17" s="54"/>
      <c r="AF17" s="54"/>
      <c r="AG17" s="77">
        <f>SUM(AD17:AF17)</f>
        <v>0</v>
      </c>
      <c r="AH17" s="54"/>
      <c r="AI17" s="54"/>
      <c r="AJ17" s="54"/>
      <c r="AK17" s="77">
        <f>SUM(AH17:AJ17)</f>
        <v>0</v>
      </c>
      <c r="AL17" s="54"/>
      <c r="AM17" s="54"/>
      <c r="AN17" s="54"/>
      <c r="AO17" s="77">
        <f>SUM(AL17:AN17)</f>
        <v>0</v>
      </c>
      <c r="AP17" s="54"/>
      <c r="AQ17" s="54"/>
      <c r="AR17" s="54"/>
      <c r="AS17" s="77">
        <f>SUM(AP17:AR17)</f>
        <v>0</v>
      </c>
      <c r="AT17" s="244"/>
      <c r="AU17" s="54"/>
      <c r="AV17" s="54"/>
      <c r="AW17" s="77">
        <f>SUM(AT17:AV17)</f>
        <v>0</v>
      </c>
      <c r="AX17" s="54"/>
      <c r="AY17" s="54"/>
      <c r="AZ17" s="54"/>
      <c r="BA17" s="77">
        <f>SUM(AX17:AZ17)</f>
        <v>0</v>
      </c>
      <c r="BB17" s="54"/>
      <c r="BC17" s="54"/>
      <c r="BD17" s="51"/>
      <c r="BE17" s="77">
        <f>SUM(BB17:BD17)</f>
        <v>0</v>
      </c>
      <c r="BF17" s="39">
        <f t="shared" si="0"/>
        <v>22</v>
      </c>
      <c r="BG17" s="39">
        <f t="shared" si="0"/>
        <v>12.666666666666666</v>
      </c>
      <c r="BH17" s="39">
        <f t="shared" si="0"/>
        <v>0</v>
      </c>
      <c r="BI17" s="77">
        <f>SUM(BF17:BH17)</f>
        <v>34.666666666666664</v>
      </c>
    </row>
    <row r="18" spans="1:65" ht="29.25" customHeight="1" x14ac:dyDescent="0.25">
      <c r="A18" s="338"/>
      <c r="B18" s="346"/>
      <c r="C18" s="297"/>
      <c r="D18" s="297"/>
      <c r="E18" s="300"/>
      <c r="F18" s="300"/>
      <c r="G18" s="303"/>
      <c r="H18" s="303"/>
      <c r="I18" s="16" t="s">
        <v>52</v>
      </c>
      <c r="J18" s="39">
        <v>3</v>
      </c>
      <c r="K18" s="39">
        <v>2</v>
      </c>
      <c r="L18" s="39">
        <v>0</v>
      </c>
      <c r="M18" s="77">
        <f>SUM(J18:L18)</f>
        <v>5</v>
      </c>
      <c r="N18" s="45">
        <v>3</v>
      </c>
      <c r="O18" s="40">
        <v>2</v>
      </c>
      <c r="P18" s="46">
        <v>0</v>
      </c>
      <c r="Q18" s="77">
        <f>SUM(N18:P18)</f>
        <v>5</v>
      </c>
      <c r="R18" s="46">
        <v>3</v>
      </c>
      <c r="S18" s="40">
        <v>2</v>
      </c>
      <c r="T18" s="51">
        <v>0</v>
      </c>
      <c r="U18" s="77">
        <f>SUM(R18:T18)</f>
        <v>5</v>
      </c>
      <c r="V18" s="54"/>
      <c r="W18" s="54"/>
      <c r="X18" s="51"/>
      <c r="Y18" s="77">
        <f>SUM(V18:X18)</f>
        <v>0</v>
      </c>
      <c r="Z18" s="54"/>
      <c r="AA18" s="54"/>
      <c r="AB18" s="54"/>
      <c r="AC18" s="77">
        <f>SUM(Z18:AB18)</f>
        <v>0</v>
      </c>
      <c r="AD18" s="54"/>
      <c r="AE18" s="54"/>
      <c r="AF18" s="54"/>
      <c r="AG18" s="77">
        <f>SUM(AD18:AF18)</f>
        <v>0</v>
      </c>
      <c r="AH18" s="54"/>
      <c r="AI18" s="54"/>
      <c r="AJ18" s="54"/>
      <c r="AK18" s="77">
        <f>SUM(AH18:AJ18)</f>
        <v>0</v>
      </c>
      <c r="AL18" s="54"/>
      <c r="AM18" s="54"/>
      <c r="AN18" s="54"/>
      <c r="AO18" s="77">
        <f>SUM(AL18:AN18)</f>
        <v>0</v>
      </c>
      <c r="AP18" s="54"/>
      <c r="AQ18" s="54"/>
      <c r="AR18" s="54"/>
      <c r="AS18" s="77">
        <f>SUM(AP18:AR18)</f>
        <v>0</v>
      </c>
      <c r="AT18" s="244"/>
      <c r="AU18" s="54"/>
      <c r="AV18" s="54"/>
      <c r="AW18" s="77">
        <f>SUM(AT18:AV18)</f>
        <v>0</v>
      </c>
      <c r="AX18" s="54"/>
      <c r="AY18" s="54"/>
      <c r="AZ18" s="54"/>
      <c r="BA18" s="77">
        <f>SUM(AX18:AZ18)</f>
        <v>0</v>
      </c>
      <c r="BB18" s="54"/>
      <c r="BC18" s="54"/>
      <c r="BD18" s="51"/>
      <c r="BE18" s="77">
        <f>SUM(BB18:BD18)</f>
        <v>0</v>
      </c>
      <c r="BF18" s="39">
        <f t="shared" si="0"/>
        <v>3</v>
      </c>
      <c r="BG18" s="39">
        <f t="shared" si="0"/>
        <v>2</v>
      </c>
      <c r="BH18" s="39">
        <f t="shared" si="0"/>
        <v>0</v>
      </c>
      <c r="BI18" s="77">
        <f>SUM(BF18:BH18)</f>
        <v>5</v>
      </c>
    </row>
    <row r="19" spans="1:65" ht="29.25" customHeight="1" x14ac:dyDescent="0.25">
      <c r="A19" s="338"/>
      <c r="B19" s="346"/>
      <c r="C19" s="297"/>
      <c r="D19" s="297"/>
      <c r="E19" s="300"/>
      <c r="F19" s="300"/>
      <c r="G19" s="303"/>
      <c r="H19" s="304"/>
      <c r="I19" s="17" t="s">
        <v>53</v>
      </c>
      <c r="J19" s="77">
        <f t="shared" ref="J19:AO19" si="1">SUM(J14:J18)</f>
        <v>47</v>
      </c>
      <c r="K19" s="77">
        <f t="shared" si="1"/>
        <v>34</v>
      </c>
      <c r="L19" s="77">
        <f t="shared" si="1"/>
        <v>0</v>
      </c>
      <c r="M19" s="77">
        <f t="shared" si="1"/>
        <v>81</v>
      </c>
      <c r="N19" s="77">
        <f t="shared" si="1"/>
        <v>48</v>
      </c>
      <c r="O19" s="77">
        <f t="shared" si="1"/>
        <v>39</v>
      </c>
      <c r="P19" s="77">
        <f t="shared" si="1"/>
        <v>0</v>
      </c>
      <c r="Q19" s="77">
        <f t="shared" si="1"/>
        <v>87</v>
      </c>
      <c r="R19" s="77">
        <f t="shared" si="1"/>
        <v>48</v>
      </c>
      <c r="S19" s="77">
        <f t="shared" si="1"/>
        <v>41</v>
      </c>
      <c r="T19" s="77">
        <f t="shared" si="1"/>
        <v>0</v>
      </c>
      <c r="U19" s="77">
        <f t="shared" si="1"/>
        <v>89</v>
      </c>
      <c r="V19" s="77">
        <f t="shared" si="1"/>
        <v>0</v>
      </c>
      <c r="W19" s="77">
        <f t="shared" si="1"/>
        <v>0</v>
      </c>
      <c r="X19" s="77">
        <f t="shared" si="1"/>
        <v>0</v>
      </c>
      <c r="Y19" s="77">
        <f t="shared" si="1"/>
        <v>0</v>
      </c>
      <c r="Z19" s="77">
        <f t="shared" si="1"/>
        <v>0</v>
      </c>
      <c r="AA19" s="77">
        <f t="shared" si="1"/>
        <v>0</v>
      </c>
      <c r="AB19" s="77">
        <f t="shared" si="1"/>
        <v>0</v>
      </c>
      <c r="AC19" s="77">
        <f t="shared" si="1"/>
        <v>0</v>
      </c>
      <c r="AD19" s="77">
        <f t="shared" si="1"/>
        <v>0</v>
      </c>
      <c r="AE19" s="77">
        <f t="shared" si="1"/>
        <v>0</v>
      </c>
      <c r="AF19" s="77">
        <f t="shared" si="1"/>
        <v>0</v>
      </c>
      <c r="AG19" s="77">
        <f t="shared" si="1"/>
        <v>0</v>
      </c>
      <c r="AH19" s="77">
        <f t="shared" si="1"/>
        <v>0</v>
      </c>
      <c r="AI19" s="77">
        <f t="shared" si="1"/>
        <v>0</v>
      </c>
      <c r="AJ19" s="77">
        <f t="shared" si="1"/>
        <v>0</v>
      </c>
      <c r="AK19" s="77">
        <f t="shared" si="1"/>
        <v>0</v>
      </c>
      <c r="AL19" s="77">
        <f t="shared" si="1"/>
        <v>0</v>
      </c>
      <c r="AM19" s="77">
        <f t="shared" si="1"/>
        <v>0</v>
      </c>
      <c r="AN19" s="77">
        <f t="shared" si="1"/>
        <v>0</v>
      </c>
      <c r="AO19" s="77">
        <f t="shared" si="1"/>
        <v>0</v>
      </c>
      <c r="AP19" s="77">
        <f t="shared" ref="AP19:BI19" si="2">SUM(AP14:AP18)</f>
        <v>0</v>
      </c>
      <c r="AQ19" s="77">
        <f t="shared" si="2"/>
        <v>0</v>
      </c>
      <c r="AR19" s="77">
        <f t="shared" si="2"/>
        <v>0</v>
      </c>
      <c r="AS19" s="77">
        <f t="shared" si="2"/>
        <v>0</v>
      </c>
      <c r="AT19" s="77">
        <f t="shared" si="2"/>
        <v>0</v>
      </c>
      <c r="AU19" s="77">
        <f t="shared" si="2"/>
        <v>0</v>
      </c>
      <c r="AV19" s="77">
        <f t="shared" si="2"/>
        <v>0</v>
      </c>
      <c r="AW19" s="77">
        <f t="shared" si="2"/>
        <v>0</v>
      </c>
      <c r="AX19" s="77">
        <f t="shared" si="2"/>
        <v>0</v>
      </c>
      <c r="AY19" s="77">
        <f t="shared" si="2"/>
        <v>0</v>
      </c>
      <c r="AZ19" s="77">
        <f t="shared" si="2"/>
        <v>0</v>
      </c>
      <c r="BA19" s="77">
        <f t="shared" si="2"/>
        <v>0</v>
      </c>
      <c r="BB19" s="77">
        <f t="shared" si="2"/>
        <v>0</v>
      </c>
      <c r="BC19" s="77">
        <f t="shared" si="2"/>
        <v>0</v>
      </c>
      <c r="BD19" s="77">
        <f t="shared" si="2"/>
        <v>0</v>
      </c>
      <c r="BE19" s="77">
        <f t="shared" si="2"/>
        <v>0</v>
      </c>
      <c r="BF19" s="77">
        <f t="shared" si="2"/>
        <v>47.666666666666664</v>
      </c>
      <c r="BG19" s="77">
        <f t="shared" si="2"/>
        <v>38</v>
      </c>
      <c r="BH19" s="77">
        <f t="shared" si="2"/>
        <v>0</v>
      </c>
      <c r="BI19" s="77">
        <f t="shared" si="2"/>
        <v>85.666666666666657</v>
      </c>
    </row>
    <row r="20" spans="1:65" ht="29.25" customHeight="1" x14ac:dyDescent="0.25">
      <c r="A20" s="338"/>
      <c r="B20" s="346"/>
      <c r="C20" s="297"/>
      <c r="D20" s="297"/>
      <c r="E20" s="300"/>
      <c r="F20" s="300"/>
      <c r="G20" s="303"/>
      <c r="H20" s="305" t="s">
        <v>87</v>
      </c>
      <c r="I20" s="16" t="s">
        <v>54</v>
      </c>
      <c r="J20" s="39">
        <v>47</v>
      </c>
      <c r="K20" s="39">
        <v>34</v>
      </c>
      <c r="L20" s="39">
        <v>0</v>
      </c>
      <c r="M20" s="77">
        <f t="shared" ref="M20:M28" si="3">SUM(J20:L20)</f>
        <v>81</v>
      </c>
      <c r="N20" s="176">
        <v>48</v>
      </c>
      <c r="O20" s="40">
        <v>39</v>
      </c>
      <c r="P20" s="46">
        <v>0</v>
      </c>
      <c r="Q20" s="77">
        <f>SUM(N20:P20)</f>
        <v>87</v>
      </c>
      <c r="R20" s="46">
        <v>48</v>
      </c>
      <c r="S20" s="40">
        <v>40</v>
      </c>
      <c r="T20" s="51">
        <v>0</v>
      </c>
      <c r="U20" s="77">
        <f>SUM(R20:T20)</f>
        <v>88</v>
      </c>
      <c r="V20" s="54"/>
      <c r="W20" s="54"/>
      <c r="X20" s="54"/>
      <c r="Y20" s="77">
        <f>SUM(V20:X20)</f>
        <v>0</v>
      </c>
      <c r="Z20" s="54"/>
      <c r="AA20" s="54"/>
      <c r="AB20" s="54"/>
      <c r="AC20" s="77">
        <f>SUM(Z20:AB20)</f>
        <v>0</v>
      </c>
      <c r="AD20" s="54"/>
      <c r="AE20" s="54"/>
      <c r="AF20" s="54"/>
      <c r="AG20" s="77">
        <f>SUM(AD20:AF20)</f>
        <v>0</v>
      </c>
      <c r="AH20" s="54"/>
      <c r="AI20" s="54"/>
      <c r="AJ20" s="54"/>
      <c r="AK20" s="77">
        <f>SUM(AH20:AJ20)</f>
        <v>0</v>
      </c>
      <c r="AL20" s="54"/>
      <c r="AM20" s="54"/>
      <c r="AN20" s="54"/>
      <c r="AO20" s="77">
        <f>SUM(AL20:AN20)</f>
        <v>0</v>
      </c>
      <c r="AP20" s="54"/>
      <c r="AQ20" s="54"/>
      <c r="AR20" s="54"/>
      <c r="AS20" s="77">
        <f>SUM(AP20:AR20)</f>
        <v>0</v>
      </c>
      <c r="AT20" s="54"/>
      <c r="AU20" s="54"/>
      <c r="AV20" s="54"/>
      <c r="AW20" s="77">
        <f>SUM(AT20:AV20)</f>
        <v>0</v>
      </c>
      <c r="AX20" s="54"/>
      <c r="AY20" s="264"/>
      <c r="AZ20" s="54"/>
      <c r="BA20" s="77">
        <f>SUM(AX20:AZ20)</f>
        <v>0</v>
      </c>
      <c r="BB20" s="264"/>
      <c r="BC20" s="54"/>
      <c r="BD20" s="51"/>
      <c r="BE20" s="77">
        <f>SUM(BB20:BD20)</f>
        <v>0</v>
      </c>
      <c r="BF20" s="39">
        <f t="shared" ref="BF20:BF28" si="4">AVERAGE(J20,N20,R20,V20,Z20,AD20,AH20,AL20,AP20,AT20,AX20,BB20)</f>
        <v>47.666666666666664</v>
      </c>
      <c r="BG20" s="39">
        <f t="shared" ref="BG20:BG28" si="5">AVERAGE(K20,O20,S20,W20,AA20,AE20,AI20,AM20,AQ20,AU20,AY20,BC20)</f>
        <v>37.666666666666664</v>
      </c>
      <c r="BH20" s="39">
        <f t="shared" ref="BH20:BH28" si="6">AVERAGE(L20,P20,T20,X20,AB20,AF20,AJ20,AN20,AR20,AV20,AZ20,BD20)</f>
        <v>0</v>
      </c>
      <c r="BI20" s="77">
        <f t="shared" ref="BI20:BI28" si="7">SUM(BF20:BH20)</f>
        <v>85.333333333333329</v>
      </c>
    </row>
    <row r="21" spans="1:65" ht="29.25" customHeight="1" x14ac:dyDescent="0.25">
      <c r="A21" s="338"/>
      <c r="B21" s="346"/>
      <c r="C21" s="297"/>
      <c r="D21" s="297"/>
      <c r="E21" s="300"/>
      <c r="F21" s="300"/>
      <c r="G21" s="303"/>
      <c r="H21" s="304"/>
      <c r="I21" s="16" t="s">
        <v>55</v>
      </c>
      <c r="J21" s="39">
        <v>0</v>
      </c>
      <c r="K21" s="39">
        <v>0</v>
      </c>
      <c r="L21" s="39">
        <v>0</v>
      </c>
      <c r="M21" s="77">
        <f t="shared" si="3"/>
        <v>0</v>
      </c>
      <c r="N21" s="176">
        <v>0</v>
      </c>
      <c r="O21" s="40">
        <v>0</v>
      </c>
      <c r="P21" s="46">
        <v>0</v>
      </c>
      <c r="Q21" s="77">
        <f>SUM(N21:P21)</f>
        <v>0</v>
      </c>
      <c r="R21" s="46">
        <v>0</v>
      </c>
      <c r="S21" s="40">
        <v>1</v>
      </c>
      <c r="T21" s="51">
        <v>0</v>
      </c>
      <c r="U21" s="77">
        <f>SUM(R21:T21)</f>
        <v>1</v>
      </c>
      <c r="V21" s="54"/>
      <c r="W21" s="54"/>
      <c r="X21" s="54"/>
      <c r="Y21" s="77">
        <f>SUM(V21:X21)</f>
        <v>0</v>
      </c>
      <c r="Z21" s="54"/>
      <c r="AA21" s="54"/>
      <c r="AB21" s="54"/>
      <c r="AC21" s="77">
        <f>SUM(Z21:AB21)</f>
        <v>0</v>
      </c>
      <c r="AD21" s="54"/>
      <c r="AE21" s="54"/>
      <c r="AF21" s="54"/>
      <c r="AG21" s="77">
        <f>SUM(AD21:AF21)</f>
        <v>0</v>
      </c>
      <c r="AH21" s="54"/>
      <c r="AI21" s="54"/>
      <c r="AJ21" s="54"/>
      <c r="AK21" s="77">
        <f>SUM(AH21:AJ21)</f>
        <v>0</v>
      </c>
      <c r="AL21" s="54"/>
      <c r="AM21" s="54"/>
      <c r="AN21" s="54"/>
      <c r="AO21" s="77">
        <f>SUM(AL21:AN21)</f>
        <v>0</v>
      </c>
      <c r="AP21" s="54"/>
      <c r="AQ21" s="54"/>
      <c r="AR21" s="54"/>
      <c r="AS21" s="77">
        <f>SUM(AP21:AR21)</f>
        <v>0</v>
      </c>
      <c r="AT21" s="54"/>
      <c r="AU21" s="54"/>
      <c r="AV21" s="54"/>
      <c r="AW21" s="77">
        <f>SUM(AT21:AV21)</f>
        <v>0</v>
      </c>
      <c r="AX21" s="54"/>
      <c r="AY21" s="264"/>
      <c r="AZ21" s="54"/>
      <c r="BA21" s="77">
        <f>SUM(AX21:AZ21)</f>
        <v>0</v>
      </c>
      <c r="BB21" s="264"/>
      <c r="BC21" s="54"/>
      <c r="BD21" s="51"/>
      <c r="BE21" s="77">
        <f>SUM(BB21:BD21)</f>
        <v>0</v>
      </c>
      <c r="BF21" s="39">
        <f t="shared" si="4"/>
        <v>0</v>
      </c>
      <c r="BG21" s="39">
        <f t="shared" si="5"/>
        <v>0.33333333333333331</v>
      </c>
      <c r="BH21" s="39">
        <f t="shared" si="6"/>
        <v>0</v>
      </c>
      <c r="BI21" s="77">
        <f t="shared" si="7"/>
        <v>0.33333333333333331</v>
      </c>
      <c r="BM21" s="168"/>
    </row>
    <row r="22" spans="1:65" ht="29.25" customHeight="1" x14ac:dyDescent="0.25">
      <c r="A22" s="338"/>
      <c r="B22" s="346"/>
      <c r="C22" s="297"/>
      <c r="D22" s="297"/>
      <c r="E22" s="300"/>
      <c r="F22" s="300"/>
      <c r="G22" s="303"/>
      <c r="H22" s="305" t="s">
        <v>60</v>
      </c>
      <c r="I22" s="16" t="s">
        <v>56</v>
      </c>
      <c r="J22" s="39">
        <v>27</v>
      </c>
      <c r="K22" s="39">
        <v>27</v>
      </c>
      <c r="L22" s="39">
        <v>0</v>
      </c>
      <c r="M22" s="77">
        <f t="shared" si="3"/>
        <v>54</v>
      </c>
      <c r="N22" s="176">
        <v>28</v>
      </c>
      <c r="O22" s="40">
        <v>31</v>
      </c>
      <c r="P22" s="46">
        <v>0</v>
      </c>
      <c r="Q22" s="77">
        <f>SUM(N22:P22)</f>
        <v>59</v>
      </c>
      <c r="R22" s="46">
        <v>31</v>
      </c>
      <c r="S22" s="40">
        <v>36</v>
      </c>
      <c r="T22" s="51">
        <v>0</v>
      </c>
      <c r="U22" s="77">
        <f>SUM(R22:T22)</f>
        <v>67</v>
      </c>
      <c r="V22" s="54"/>
      <c r="W22" s="54"/>
      <c r="X22" s="54"/>
      <c r="Y22" s="77">
        <f>SUM(V22:X22)</f>
        <v>0</v>
      </c>
      <c r="Z22" s="54"/>
      <c r="AA22" s="54"/>
      <c r="AB22" s="54"/>
      <c r="AC22" s="77">
        <f>SUM(Z22:AB22)</f>
        <v>0</v>
      </c>
      <c r="AD22" s="54"/>
      <c r="AE22" s="54"/>
      <c r="AF22" s="54"/>
      <c r="AG22" s="77">
        <f>SUM(AD22:AF22)</f>
        <v>0</v>
      </c>
      <c r="AH22" s="54"/>
      <c r="AI22" s="54"/>
      <c r="AJ22" s="54"/>
      <c r="AK22" s="77">
        <f>SUM(AH22:AJ22)</f>
        <v>0</v>
      </c>
      <c r="AL22" s="54"/>
      <c r="AM22" s="54"/>
      <c r="AN22" s="54"/>
      <c r="AO22" s="77">
        <f>SUM(AL22:AN22)</f>
        <v>0</v>
      </c>
      <c r="AP22" s="54"/>
      <c r="AQ22" s="54"/>
      <c r="AR22" s="54"/>
      <c r="AS22" s="77">
        <f>SUM(AP22:AR22)</f>
        <v>0</v>
      </c>
      <c r="AT22" s="54"/>
      <c r="AU22" s="54"/>
      <c r="AV22" s="54"/>
      <c r="AW22" s="77">
        <f>SUM(AT22:AV22)</f>
        <v>0</v>
      </c>
      <c r="AX22" s="54"/>
      <c r="AY22" s="264"/>
      <c r="AZ22" s="54"/>
      <c r="BA22" s="77">
        <f>SUM(AX22:AZ22)</f>
        <v>0</v>
      </c>
      <c r="BB22" s="264"/>
      <c r="BC22" s="54"/>
      <c r="BD22" s="51"/>
      <c r="BE22" s="77">
        <f>SUM(BB22:BD22)</f>
        <v>0</v>
      </c>
      <c r="BF22" s="39">
        <f t="shared" si="4"/>
        <v>28.666666666666668</v>
      </c>
      <c r="BG22" s="39">
        <f t="shared" si="5"/>
        <v>31.333333333333332</v>
      </c>
      <c r="BH22" s="39">
        <f t="shared" si="6"/>
        <v>0</v>
      </c>
      <c r="BI22" s="77">
        <f t="shared" si="7"/>
        <v>60</v>
      </c>
      <c r="BM22" s="168"/>
    </row>
    <row r="23" spans="1:65" ht="30" customHeight="1" thickBot="1" x14ac:dyDescent="0.3">
      <c r="A23" s="339"/>
      <c r="B23" s="347"/>
      <c r="C23" s="344"/>
      <c r="D23" s="344"/>
      <c r="E23" s="340"/>
      <c r="F23" s="340"/>
      <c r="G23" s="308"/>
      <c r="H23" s="308"/>
      <c r="I23" s="23" t="s">
        <v>57</v>
      </c>
      <c r="J23" s="76">
        <v>0</v>
      </c>
      <c r="K23" s="76">
        <v>0</v>
      </c>
      <c r="L23" s="76">
        <v>0</v>
      </c>
      <c r="M23" s="79">
        <f t="shared" si="3"/>
        <v>0</v>
      </c>
      <c r="N23" s="176">
        <v>0</v>
      </c>
      <c r="O23" s="41">
        <v>0</v>
      </c>
      <c r="P23" s="48">
        <v>0</v>
      </c>
      <c r="Q23" s="79">
        <f>SUM(N23:P23)</f>
        <v>0</v>
      </c>
      <c r="R23" s="48">
        <v>0</v>
      </c>
      <c r="S23" s="41">
        <v>0</v>
      </c>
      <c r="T23" s="53">
        <v>0</v>
      </c>
      <c r="U23" s="79">
        <f>SUM(R23:T23)</f>
        <v>0</v>
      </c>
      <c r="V23" s="55"/>
      <c r="W23" s="55"/>
      <c r="X23" s="55"/>
      <c r="Y23" s="79">
        <f>SUM(V23:X23)</f>
        <v>0</v>
      </c>
      <c r="Z23" s="55"/>
      <c r="AA23" s="55"/>
      <c r="AB23" s="55"/>
      <c r="AC23" s="79">
        <f>SUM(Z23:AB23)</f>
        <v>0</v>
      </c>
      <c r="AD23" s="55"/>
      <c r="AE23" s="55"/>
      <c r="AF23" s="55"/>
      <c r="AG23" s="79">
        <f>SUM(AD23:AF23)</f>
        <v>0</v>
      </c>
      <c r="AH23" s="55"/>
      <c r="AI23" s="55"/>
      <c r="AJ23" s="55"/>
      <c r="AK23" s="79">
        <f>SUM(AH23:AJ23)</f>
        <v>0</v>
      </c>
      <c r="AL23" s="55"/>
      <c r="AM23" s="55"/>
      <c r="AN23" s="55"/>
      <c r="AO23" s="79">
        <f>SUM(AL23:AN23)</f>
        <v>0</v>
      </c>
      <c r="AP23" s="55"/>
      <c r="AQ23" s="55"/>
      <c r="AR23" s="55"/>
      <c r="AS23" s="79">
        <f>SUM(AP23:AR23)</f>
        <v>0</v>
      </c>
      <c r="AT23" s="55"/>
      <c r="AU23" s="55"/>
      <c r="AV23" s="55"/>
      <c r="AW23" s="79">
        <f>SUM(AT23:AV23)</f>
        <v>0</v>
      </c>
      <c r="AX23" s="55"/>
      <c r="AY23" s="264"/>
      <c r="AZ23" s="55"/>
      <c r="BA23" s="79">
        <f>SUM(AX23:AZ23)</f>
        <v>0</v>
      </c>
      <c r="BB23" s="264"/>
      <c r="BC23" s="55"/>
      <c r="BD23" s="51"/>
      <c r="BE23" s="79">
        <f>SUM(BB23:BD23)</f>
        <v>0</v>
      </c>
      <c r="BF23" s="76">
        <f t="shared" si="4"/>
        <v>0</v>
      </c>
      <c r="BG23" s="76">
        <f t="shared" si="5"/>
        <v>0</v>
      </c>
      <c r="BH23" s="76">
        <f t="shared" si="6"/>
        <v>0</v>
      </c>
      <c r="BI23" s="79">
        <f t="shared" si="7"/>
        <v>0</v>
      </c>
      <c r="BM23" s="167"/>
    </row>
    <row r="24" spans="1:65" ht="29.25" customHeight="1" x14ac:dyDescent="0.25">
      <c r="A24" s="297" t="s">
        <v>112</v>
      </c>
      <c r="B24" s="346">
        <v>16311</v>
      </c>
      <c r="C24" s="297" t="s">
        <v>30</v>
      </c>
      <c r="D24" s="349" t="s">
        <v>31</v>
      </c>
      <c r="E24" s="316" t="s">
        <v>76</v>
      </c>
      <c r="F24" s="299" t="s">
        <v>46</v>
      </c>
      <c r="G24" s="302" t="s">
        <v>82</v>
      </c>
      <c r="H24" s="302" t="s">
        <v>58</v>
      </c>
      <c r="I24" s="15" t="s">
        <v>48</v>
      </c>
      <c r="J24" s="352" t="s">
        <v>126</v>
      </c>
      <c r="K24" s="353"/>
      <c r="L24" s="354"/>
      <c r="M24" s="78">
        <f t="shared" si="3"/>
        <v>0</v>
      </c>
      <c r="N24" s="61">
        <v>61</v>
      </c>
      <c r="O24" s="61">
        <v>105</v>
      </c>
      <c r="P24" s="61">
        <v>0</v>
      </c>
      <c r="Q24" s="78">
        <f>SUM(N24:P24)</f>
        <v>166</v>
      </c>
      <c r="R24" s="319" t="s">
        <v>126</v>
      </c>
      <c r="S24" s="320"/>
      <c r="T24" s="321"/>
      <c r="U24" s="78">
        <f>SUM(R24:T24)</f>
        <v>0</v>
      </c>
      <c r="V24" s="81"/>
      <c r="W24" s="81"/>
      <c r="X24" s="81"/>
      <c r="Y24" s="78">
        <f>SUM(V24:X24)</f>
        <v>0</v>
      </c>
      <c r="Z24" s="319" t="s">
        <v>126</v>
      </c>
      <c r="AA24" s="320"/>
      <c r="AB24" s="321"/>
      <c r="AC24" s="78">
        <f>SUM(Z24:AB24)</f>
        <v>0</v>
      </c>
      <c r="AD24" s="81"/>
      <c r="AE24" s="81"/>
      <c r="AF24" s="81"/>
      <c r="AG24" s="78">
        <f>SUM(AD24:AF24)</f>
        <v>0</v>
      </c>
      <c r="AH24" s="319" t="s">
        <v>126</v>
      </c>
      <c r="AI24" s="320"/>
      <c r="AJ24" s="321"/>
      <c r="AK24" s="78">
        <f>SUM(AH24:AJ24)</f>
        <v>0</v>
      </c>
      <c r="AL24" s="319" t="s">
        <v>126</v>
      </c>
      <c r="AM24" s="320"/>
      <c r="AN24" s="321"/>
      <c r="AO24" s="78">
        <f>SUM(AL24:AN24)</f>
        <v>0</v>
      </c>
      <c r="AP24" s="319" t="s">
        <v>126</v>
      </c>
      <c r="AQ24" s="320"/>
      <c r="AR24" s="321"/>
      <c r="AS24" s="78">
        <f>SUM(AP24:AR24)</f>
        <v>0</v>
      </c>
      <c r="AT24" s="81"/>
      <c r="AU24" s="81"/>
      <c r="AV24" s="81"/>
      <c r="AW24" s="78">
        <f>SUM(AT24:AV24)</f>
        <v>0</v>
      </c>
      <c r="AX24" s="319" t="s">
        <v>126</v>
      </c>
      <c r="AY24" s="320"/>
      <c r="AZ24" s="321"/>
      <c r="BA24" s="78">
        <f>SUM(AX24:AZ24)</f>
        <v>0</v>
      </c>
      <c r="BB24" s="81"/>
      <c r="BC24" s="81"/>
      <c r="BD24" s="81"/>
      <c r="BE24" s="78">
        <f>SUM(BB24:BD24)</f>
        <v>0</v>
      </c>
      <c r="BF24" s="75">
        <f t="shared" si="4"/>
        <v>61</v>
      </c>
      <c r="BG24" s="75">
        <f t="shared" si="5"/>
        <v>105</v>
      </c>
      <c r="BH24" s="75">
        <f t="shared" si="6"/>
        <v>0</v>
      </c>
      <c r="BI24" s="133">
        <f t="shared" si="7"/>
        <v>166</v>
      </c>
    </row>
    <row r="25" spans="1:65" ht="29.25" customHeight="1" x14ac:dyDescent="0.25">
      <c r="A25" s="297"/>
      <c r="B25" s="346"/>
      <c r="C25" s="297"/>
      <c r="D25" s="349"/>
      <c r="E25" s="317"/>
      <c r="F25" s="300"/>
      <c r="G25" s="303"/>
      <c r="H25" s="303"/>
      <c r="I25" s="16" t="s">
        <v>49</v>
      </c>
      <c r="J25" s="355"/>
      <c r="K25" s="356"/>
      <c r="L25" s="357"/>
      <c r="M25" s="77">
        <f t="shared" si="3"/>
        <v>0</v>
      </c>
      <c r="N25" s="62">
        <v>66</v>
      </c>
      <c r="O25" s="62">
        <v>109</v>
      </c>
      <c r="P25" s="62">
        <v>0</v>
      </c>
      <c r="Q25" s="77">
        <f t="shared" ref="Q25:Q63" si="8">SUM(N25:P25)</f>
        <v>175</v>
      </c>
      <c r="R25" s="322"/>
      <c r="S25" s="323"/>
      <c r="T25" s="324"/>
      <c r="U25" s="77">
        <f t="shared" ref="U25:U63" si="9">SUM(R25:T25)</f>
        <v>0</v>
      </c>
      <c r="V25" s="83"/>
      <c r="W25" s="83"/>
      <c r="X25" s="83"/>
      <c r="Y25" s="77">
        <f t="shared" ref="Y25:Y63" si="10">SUM(V25:X25)</f>
        <v>0</v>
      </c>
      <c r="Z25" s="322"/>
      <c r="AA25" s="323"/>
      <c r="AB25" s="324"/>
      <c r="AC25" s="77">
        <f t="shared" ref="AC25:AC63" si="11">SUM(Z25:AB25)</f>
        <v>0</v>
      </c>
      <c r="AD25" s="83"/>
      <c r="AE25" s="83"/>
      <c r="AF25" s="83"/>
      <c r="AG25" s="77">
        <f t="shared" ref="AG25:AG63" si="12">SUM(AD25:AF25)</f>
        <v>0</v>
      </c>
      <c r="AH25" s="322"/>
      <c r="AI25" s="323"/>
      <c r="AJ25" s="324"/>
      <c r="AK25" s="77">
        <f t="shared" ref="AK25:AK63" si="13">SUM(AH25:AJ25)</f>
        <v>0</v>
      </c>
      <c r="AL25" s="322"/>
      <c r="AM25" s="323"/>
      <c r="AN25" s="324"/>
      <c r="AO25" s="77">
        <f t="shared" ref="AO25:AO63" si="14">SUM(AL25:AN25)</f>
        <v>0</v>
      </c>
      <c r="AP25" s="322"/>
      <c r="AQ25" s="323"/>
      <c r="AR25" s="324"/>
      <c r="AS25" s="77">
        <f t="shared" ref="AS25:AS63" si="15">SUM(AP25:AR25)</f>
        <v>0</v>
      </c>
      <c r="AT25" s="83"/>
      <c r="AU25" s="83"/>
      <c r="AV25" s="83"/>
      <c r="AW25" s="77">
        <f t="shared" ref="AW25:AW63" si="16">SUM(AT25:AV25)</f>
        <v>0</v>
      </c>
      <c r="AX25" s="322"/>
      <c r="AY25" s="323"/>
      <c r="AZ25" s="324"/>
      <c r="BA25" s="77">
        <f t="shared" ref="BA25:BA63" si="17">SUM(AX25:AZ25)</f>
        <v>0</v>
      </c>
      <c r="BB25" s="83"/>
      <c r="BC25" s="83"/>
      <c r="BD25" s="83"/>
      <c r="BE25" s="77">
        <f t="shared" ref="BE25:BE63" si="18">SUM(BB25:BD25)</f>
        <v>0</v>
      </c>
      <c r="BF25" s="69">
        <f t="shared" si="4"/>
        <v>66</v>
      </c>
      <c r="BG25" s="69">
        <f t="shared" si="5"/>
        <v>109</v>
      </c>
      <c r="BH25" s="69">
        <f t="shared" si="6"/>
        <v>0</v>
      </c>
      <c r="BI25" s="77">
        <f t="shared" si="7"/>
        <v>175</v>
      </c>
    </row>
    <row r="26" spans="1:65" ht="29.25" customHeight="1" x14ac:dyDescent="0.25">
      <c r="A26" s="297"/>
      <c r="B26" s="346"/>
      <c r="C26" s="297"/>
      <c r="D26" s="349"/>
      <c r="E26" s="317"/>
      <c r="F26" s="300"/>
      <c r="G26" s="303"/>
      <c r="H26" s="303"/>
      <c r="I26" s="16" t="s">
        <v>50</v>
      </c>
      <c r="J26" s="355"/>
      <c r="K26" s="356"/>
      <c r="L26" s="357"/>
      <c r="M26" s="77">
        <f t="shared" si="3"/>
        <v>0</v>
      </c>
      <c r="N26" s="62">
        <v>66</v>
      </c>
      <c r="O26" s="62">
        <v>88</v>
      </c>
      <c r="P26" s="62">
        <v>0</v>
      </c>
      <c r="Q26" s="77">
        <f t="shared" si="8"/>
        <v>154</v>
      </c>
      <c r="R26" s="322"/>
      <c r="S26" s="323"/>
      <c r="T26" s="324"/>
      <c r="U26" s="77">
        <f t="shared" si="9"/>
        <v>0</v>
      </c>
      <c r="V26" s="83"/>
      <c r="W26" s="83"/>
      <c r="X26" s="83"/>
      <c r="Y26" s="77">
        <f t="shared" si="10"/>
        <v>0</v>
      </c>
      <c r="Z26" s="322"/>
      <c r="AA26" s="323"/>
      <c r="AB26" s="324"/>
      <c r="AC26" s="77">
        <f t="shared" si="11"/>
        <v>0</v>
      </c>
      <c r="AD26" s="83"/>
      <c r="AE26" s="83"/>
      <c r="AF26" s="83"/>
      <c r="AG26" s="77">
        <f t="shared" si="12"/>
        <v>0</v>
      </c>
      <c r="AH26" s="322"/>
      <c r="AI26" s="323"/>
      <c r="AJ26" s="324"/>
      <c r="AK26" s="77">
        <f t="shared" si="13"/>
        <v>0</v>
      </c>
      <c r="AL26" s="322"/>
      <c r="AM26" s="323"/>
      <c r="AN26" s="324"/>
      <c r="AO26" s="77">
        <f t="shared" si="14"/>
        <v>0</v>
      </c>
      <c r="AP26" s="322"/>
      <c r="AQ26" s="323"/>
      <c r="AR26" s="324"/>
      <c r="AS26" s="77">
        <f t="shared" si="15"/>
        <v>0</v>
      </c>
      <c r="AT26" s="83"/>
      <c r="AU26" s="83"/>
      <c r="AV26" s="83"/>
      <c r="AW26" s="77">
        <f t="shared" si="16"/>
        <v>0</v>
      </c>
      <c r="AX26" s="322"/>
      <c r="AY26" s="323"/>
      <c r="AZ26" s="324"/>
      <c r="BA26" s="77">
        <f t="shared" si="17"/>
        <v>0</v>
      </c>
      <c r="BB26" s="83"/>
      <c r="BC26" s="83"/>
      <c r="BD26" s="83"/>
      <c r="BE26" s="77">
        <f t="shared" si="18"/>
        <v>0</v>
      </c>
      <c r="BF26" s="69">
        <f t="shared" si="4"/>
        <v>66</v>
      </c>
      <c r="BG26" s="69">
        <f t="shared" si="5"/>
        <v>88</v>
      </c>
      <c r="BH26" s="69">
        <f t="shared" si="6"/>
        <v>0</v>
      </c>
      <c r="BI26" s="77">
        <f t="shared" si="7"/>
        <v>154</v>
      </c>
    </row>
    <row r="27" spans="1:65" ht="29.25" customHeight="1" x14ac:dyDescent="0.25">
      <c r="A27" s="297"/>
      <c r="B27" s="346"/>
      <c r="C27" s="297"/>
      <c r="D27" s="349"/>
      <c r="E27" s="317"/>
      <c r="F27" s="300"/>
      <c r="G27" s="303"/>
      <c r="H27" s="303"/>
      <c r="I27" s="16" t="s">
        <v>51</v>
      </c>
      <c r="J27" s="355"/>
      <c r="K27" s="356"/>
      <c r="L27" s="357"/>
      <c r="M27" s="77">
        <f t="shared" si="3"/>
        <v>0</v>
      </c>
      <c r="N27" s="62">
        <v>36</v>
      </c>
      <c r="O27" s="62">
        <v>28</v>
      </c>
      <c r="P27" s="62">
        <v>0</v>
      </c>
      <c r="Q27" s="77">
        <f t="shared" si="8"/>
        <v>64</v>
      </c>
      <c r="R27" s="322"/>
      <c r="S27" s="323"/>
      <c r="T27" s="324"/>
      <c r="U27" s="77">
        <f t="shared" si="9"/>
        <v>0</v>
      </c>
      <c r="V27" s="83"/>
      <c r="W27" s="83"/>
      <c r="X27" s="83"/>
      <c r="Y27" s="77">
        <f t="shared" si="10"/>
        <v>0</v>
      </c>
      <c r="Z27" s="322"/>
      <c r="AA27" s="323"/>
      <c r="AB27" s="324"/>
      <c r="AC27" s="77">
        <f t="shared" si="11"/>
        <v>0</v>
      </c>
      <c r="AD27" s="83"/>
      <c r="AE27" s="83"/>
      <c r="AF27" s="83"/>
      <c r="AG27" s="77">
        <f t="shared" si="12"/>
        <v>0</v>
      </c>
      <c r="AH27" s="322"/>
      <c r="AI27" s="323"/>
      <c r="AJ27" s="324"/>
      <c r="AK27" s="77">
        <f t="shared" si="13"/>
        <v>0</v>
      </c>
      <c r="AL27" s="322"/>
      <c r="AM27" s="323"/>
      <c r="AN27" s="324"/>
      <c r="AO27" s="77">
        <f t="shared" si="14"/>
        <v>0</v>
      </c>
      <c r="AP27" s="322"/>
      <c r="AQ27" s="323"/>
      <c r="AR27" s="324"/>
      <c r="AS27" s="77">
        <f t="shared" si="15"/>
        <v>0</v>
      </c>
      <c r="AT27" s="83"/>
      <c r="AU27" s="83"/>
      <c r="AV27" s="83"/>
      <c r="AW27" s="77">
        <f t="shared" si="16"/>
        <v>0</v>
      </c>
      <c r="AX27" s="322"/>
      <c r="AY27" s="323"/>
      <c r="AZ27" s="324"/>
      <c r="BA27" s="77">
        <f t="shared" si="17"/>
        <v>0</v>
      </c>
      <c r="BB27" s="83"/>
      <c r="BC27" s="83"/>
      <c r="BD27" s="83"/>
      <c r="BE27" s="77">
        <f t="shared" si="18"/>
        <v>0</v>
      </c>
      <c r="BF27" s="69">
        <f t="shared" si="4"/>
        <v>36</v>
      </c>
      <c r="BG27" s="69">
        <f t="shared" si="5"/>
        <v>28</v>
      </c>
      <c r="BH27" s="69">
        <f t="shared" si="6"/>
        <v>0</v>
      </c>
      <c r="BI27" s="77">
        <f t="shared" si="7"/>
        <v>64</v>
      </c>
    </row>
    <row r="28" spans="1:65" ht="29.25" customHeight="1" x14ac:dyDescent="0.25">
      <c r="A28" s="297"/>
      <c r="B28" s="346"/>
      <c r="C28" s="297"/>
      <c r="D28" s="349"/>
      <c r="E28" s="317"/>
      <c r="F28" s="300"/>
      <c r="G28" s="303"/>
      <c r="H28" s="303"/>
      <c r="I28" s="16" t="s">
        <v>52</v>
      </c>
      <c r="J28" s="358"/>
      <c r="K28" s="359"/>
      <c r="L28" s="360"/>
      <c r="M28" s="77">
        <f t="shared" si="3"/>
        <v>0</v>
      </c>
      <c r="N28" s="62">
        <v>4</v>
      </c>
      <c r="O28" s="62">
        <v>2</v>
      </c>
      <c r="P28" s="62">
        <v>0</v>
      </c>
      <c r="Q28" s="77">
        <f t="shared" si="8"/>
        <v>6</v>
      </c>
      <c r="R28" s="325"/>
      <c r="S28" s="326"/>
      <c r="T28" s="327"/>
      <c r="U28" s="77">
        <f t="shared" si="9"/>
        <v>0</v>
      </c>
      <c r="V28" s="83"/>
      <c r="W28" s="83"/>
      <c r="X28" s="83"/>
      <c r="Y28" s="77">
        <f t="shared" si="10"/>
        <v>0</v>
      </c>
      <c r="Z28" s="325"/>
      <c r="AA28" s="326"/>
      <c r="AB28" s="327"/>
      <c r="AC28" s="77">
        <f t="shared" si="11"/>
        <v>0</v>
      </c>
      <c r="AD28" s="83"/>
      <c r="AE28" s="83"/>
      <c r="AF28" s="83"/>
      <c r="AG28" s="77">
        <f t="shared" si="12"/>
        <v>0</v>
      </c>
      <c r="AH28" s="325"/>
      <c r="AI28" s="326"/>
      <c r="AJ28" s="327"/>
      <c r="AK28" s="77">
        <f t="shared" si="13"/>
        <v>0</v>
      </c>
      <c r="AL28" s="325"/>
      <c r="AM28" s="326"/>
      <c r="AN28" s="327"/>
      <c r="AO28" s="77">
        <f t="shared" si="14"/>
        <v>0</v>
      </c>
      <c r="AP28" s="325"/>
      <c r="AQ28" s="326"/>
      <c r="AR28" s="327"/>
      <c r="AS28" s="77">
        <f t="shared" si="15"/>
        <v>0</v>
      </c>
      <c r="AT28" s="83"/>
      <c r="AU28" s="83"/>
      <c r="AV28" s="83"/>
      <c r="AW28" s="77">
        <f t="shared" si="16"/>
        <v>0</v>
      </c>
      <c r="AX28" s="325"/>
      <c r="AY28" s="326"/>
      <c r="AZ28" s="327"/>
      <c r="BA28" s="77">
        <f t="shared" si="17"/>
        <v>0</v>
      </c>
      <c r="BB28" s="83"/>
      <c r="BC28" s="83"/>
      <c r="BD28" s="83"/>
      <c r="BE28" s="77">
        <f t="shared" si="18"/>
        <v>0</v>
      </c>
      <c r="BF28" s="69">
        <f t="shared" si="4"/>
        <v>4</v>
      </c>
      <c r="BG28" s="69">
        <f t="shared" si="5"/>
        <v>2</v>
      </c>
      <c r="BH28" s="69">
        <f t="shared" si="6"/>
        <v>0</v>
      </c>
      <c r="BI28" s="77">
        <f t="shared" si="7"/>
        <v>6</v>
      </c>
    </row>
    <row r="29" spans="1:65" ht="29.25" customHeight="1" x14ac:dyDescent="0.25">
      <c r="A29" s="297"/>
      <c r="B29" s="346"/>
      <c r="C29" s="297"/>
      <c r="D29" s="349"/>
      <c r="E29" s="317"/>
      <c r="F29" s="300"/>
      <c r="G29" s="303"/>
      <c r="H29" s="304"/>
      <c r="I29" s="17" t="s">
        <v>53</v>
      </c>
      <c r="J29" s="77">
        <f t="shared" ref="J29:AO29" si="19">SUM(J24:J28)</f>
        <v>0</v>
      </c>
      <c r="K29" s="77">
        <f t="shared" si="19"/>
        <v>0</v>
      </c>
      <c r="L29" s="77">
        <f t="shared" si="19"/>
        <v>0</v>
      </c>
      <c r="M29" s="77">
        <f t="shared" si="19"/>
        <v>0</v>
      </c>
      <c r="N29" s="77">
        <f t="shared" si="19"/>
        <v>233</v>
      </c>
      <c r="O29" s="77">
        <f t="shared" si="19"/>
        <v>332</v>
      </c>
      <c r="P29" s="77">
        <f t="shared" si="19"/>
        <v>0</v>
      </c>
      <c r="Q29" s="77">
        <f t="shared" si="19"/>
        <v>565</v>
      </c>
      <c r="R29" s="77">
        <f t="shared" si="19"/>
        <v>0</v>
      </c>
      <c r="S29" s="77">
        <f t="shared" si="19"/>
        <v>0</v>
      </c>
      <c r="T29" s="77">
        <f t="shared" si="19"/>
        <v>0</v>
      </c>
      <c r="U29" s="77">
        <f t="shared" si="19"/>
        <v>0</v>
      </c>
      <c r="V29" s="77">
        <f t="shared" si="19"/>
        <v>0</v>
      </c>
      <c r="W29" s="77">
        <f t="shared" si="19"/>
        <v>0</v>
      </c>
      <c r="X29" s="77">
        <f t="shared" si="19"/>
        <v>0</v>
      </c>
      <c r="Y29" s="77">
        <f t="shared" si="19"/>
        <v>0</v>
      </c>
      <c r="Z29" s="77">
        <f t="shared" si="19"/>
        <v>0</v>
      </c>
      <c r="AA29" s="77">
        <f t="shared" si="19"/>
        <v>0</v>
      </c>
      <c r="AB29" s="77">
        <f t="shared" si="19"/>
        <v>0</v>
      </c>
      <c r="AC29" s="77">
        <f t="shared" si="19"/>
        <v>0</v>
      </c>
      <c r="AD29" s="77">
        <f t="shared" si="19"/>
        <v>0</v>
      </c>
      <c r="AE29" s="77">
        <f t="shared" si="19"/>
        <v>0</v>
      </c>
      <c r="AF29" s="77">
        <f t="shared" si="19"/>
        <v>0</v>
      </c>
      <c r="AG29" s="77">
        <f t="shared" si="19"/>
        <v>0</v>
      </c>
      <c r="AH29" s="77">
        <f t="shared" si="19"/>
        <v>0</v>
      </c>
      <c r="AI29" s="77">
        <f t="shared" si="19"/>
        <v>0</v>
      </c>
      <c r="AJ29" s="77">
        <f t="shared" si="19"/>
        <v>0</v>
      </c>
      <c r="AK29" s="77">
        <f t="shared" si="19"/>
        <v>0</v>
      </c>
      <c r="AL29" s="77">
        <f t="shared" si="19"/>
        <v>0</v>
      </c>
      <c r="AM29" s="77">
        <f t="shared" si="19"/>
        <v>0</v>
      </c>
      <c r="AN29" s="77">
        <f t="shared" si="19"/>
        <v>0</v>
      </c>
      <c r="AO29" s="77">
        <f t="shared" si="19"/>
        <v>0</v>
      </c>
      <c r="AP29" s="77">
        <f t="shared" ref="AP29:BI29" si="20">SUM(AP24:AP28)</f>
        <v>0</v>
      </c>
      <c r="AQ29" s="77">
        <f t="shared" si="20"/>
        <v>0</v>
      </c>
      <c r="AR29" s="77">
        <f t="shared" si="20"/>
        <v>0</v>
      </c>
      <c r="AS29" s="77">
        <f t="shared" si="20"/>
        <v>0</v>
      </c>
      <c r="AT29" s="77">
        <f t="shared" si="20"/>
        <v>0</v>
      </c>
      <c r="AU29" s="77">
        <f t="shared" si="20"/>
        <v>0</v>
      </c>
      <c r="AV29" s="77">
        <f t="shared" si="20"/>
        <v>0</v>
      </c>
      <c r="AW29" s="77">
        <f t="shared" si="20"/>
        <v>0</v>
      </c>
      <c r="AX29" s="77">
        <f t="shared" si="20"/>
        <v>0</v>
      </c>
      <c r="AY29" s="77">
        <f t="shared" si="20"/>
        <v>0</v>
      </c>
      <c r="AZ29" s="77">
        <f t="shared" si="20"/>
        <v>0</v>
      </c>
      <c r="BA29" s="77">
        <f t="shared" si="20"/>
        <v>0</v>
      </c>
      <c r="BB29" s="77">
        <f t="shared" si="20"/>
        <v>0</v>
      </c>
      <c r="BC29" s="77">
        <f t="shared" si="20"/>
        <v>0</v>
      </c>
      <c r="BD29" s="77">
        <f t="shared" si="20"/>
        <v>0</v>
      </c>
      <c r="BE29" s="77">
        <f t="shared" si="20"/>
        <v>0</v>
      </c>
      <c r="BF29" s="77">
        <f t="shared" si="20"/>
        <v>233</v>
      </c>
      <c r="BG29" s="77">
        <f t="shared" si="20"/>
        <v>332</v>
      </c>
      <c r="BH29" s="77">
        <f t="shared" si="20"/>
        <v>0</v>
      </c>
      <c r="BI29" s="77">
        <f t="shared" si="20"/>
        <v>565</v>
      </c>
    </row>
    <row r="30" spans="1:65" ht="29.25" customHeight="1" x14ac:dyDescent="0.25">
      <c r="A30" s="297"/>
      <c r="B30" s="346"/>
      <c r="C30" s="297"/>
      <c r="D30" s="349"/>
      <c r="E30" s="317"/>
      <c r="F30" s="300"/>
      <c r="G30" s="303"/>
      <c r="H30" s="305" t="s">
        <v>87</v>
      </c>
      <c r="I30" s="16" t="s">
        <v>54</v>
      </c>
      <c r="J30" s="361" t="s">
        <v>126</v>
      </c>
      <c r="K30" s="362"/>
      <c r="L30" s="363"/>
      <c r="M30" s="77">
        <f t="shared" ref="M30:M38" si="21">SUM(J30:L30)</f>
        <v>0</v>
      </c>
      <c r="N30" s="62">
        <v>217</v>
      </c>
      <c r="O30" s="62">
        <v>303</v>
      </c>
      <c r="P30" s="62">
        <v>0</v>
      </c>
      <c r="Q30" s="77">
        <f t="shared" si="8"/>
        <v>520</v>
      </c>
      <c r="R30" s="328" t="s">
        <v>126</v>
      </c>
      <c r="S30" s="329"/>
      <c r="T30" s="330"/>
      <c r="U30" s="77">
        <f t="shared" si="9"/>
        <v>0</v>
      </c>
      <c r="V30" s="83"/>
      <c r="W30" s="83"/>
      <c r="X30" s="83"/>
      <c r="Y30" s="77">
        <f t="shared" si="10"/>
        <v>0</v>
      </c>
      <c r="Z30" s="328" t="s">
        <v>126</v>
      </c>
      <c r="AA30" s="329"/>
      <c r="AB30" s="330"/>
      <c r="AC30" s="77">
        <f t="shared" si="11"/>
        <v>0</v>
      </c>
      <c r="AD30" s="83"/>
      <c r="AE30" s="83"/>
      <c r="AF30" s="83"/>
      <c r="AG30" s="77">
        <f t="shared" si="12"/>
        <v>0</v>
      </c>
      <c r="AH30" s="328" t="s">
        <v>126</v>
      </c>
      <c r="AI30" s="329"/>
      <c r="AJ30" s="330"/>
      <c r="AK30" s="77">
        <f t="shared" si="13"/>
        <v>0</v>
      </c>
      <c r="AL30" s="328" t="s">
        <v>126</v>
      </c>
      <c r="AM30" s="329"/>
      <c r="AN30" s="330"/>
      <c r="AO30" s="77">
        <f t="shared" si="14"/>
        <v>0</v>
      </c>
      <c r="AP30" s="328" t="s">
        <v>126</v>
      </c>
      <c r="AQ30" s="329"/>
      <c r="AR30" s="330"/>
      <c r="AS30" s="77">
        <f t="shared" si="15"/>
        <v>0</v>
      </c>
      <c r="AT30" s="83"/>
      <c r="AU30" s="83"/>
      <c r="AV30" s="83"/>
      <c r="AW30" s="77">
        <f t="shared" si="16"/>
        <v>0</v>
      </c>
      <c r="AX30" s="328" t="s">
        <v>126</v>
      </c>
      <c r="AY30" s="329"/>
      <c r="AZ30" s="330"/>
      <c r="BA30" s="77">
        <f t="shared" si="17"/>
        <v>0</v>
      </c>
      <c r="BB30" s="83"/>
      <c r="BC30" s="83"/>
      <c r="BD30" s="83"/>
      <c r="BE30" s="77">
        <f t="shared" si="18"/>
        <v>0</v>
      </c>
      <c r="BF30" s="69">
        <f t="shared" ref="BF30:BH33" si="22">AVERAGE(J30,N30,R30,V30,Z30,AD30,AH30,AL30,AP30,AT30,AX30,BB30)</f>
        <v>217</v>
      </c>
      <c r="BG30" s="69">
        <f t="shared" si="22"/>
        <v>303</v>
      </c>
      <c r="BH30" s="69">
        <f t="shared" si="22"/>
        <v>0</v>
      </c>
      <c r="BI30" s="77">
        <f t="shared" ref="BI30:BI38" si="23">SUM(BF30:BH30)</f>
        <v>520</v>
      </c>
    </row>
    <row r="31" spans="1:65" ht="29.25" customHeight="1" x14ac:dyDescent="0.25">
      <c r="A31" s="297"/>
      <c r="B31" s="346"/>
      <c r="C31" s="297"/>
      <c r="D31" s="349"/>
      <c r="E31" s="317"/>
      <c r="F31" s="300"/>
      <c r="G31" s="303"/>
      <c r="H31" s="304"/>
      <c r="I31" s="16" t="s">
        <v>55</v>
      </c>
      <c r="J31" s="364"/>
      <c r="K31" s="365"/>
      <c r="L31" s="366"/>
      <c r="M31" s="77">
        <f t="shared" si="21"/>
        <v>0</v>
      </c>
      <c r="N31" s="62">
        <v>16</v>
      </c>
      <c r="O31" s="62">
        <v>29</v>
      </c>
      <c r="P31" s="62">
        <v>0</v>
      </c>
      <c r="Q31" s="77">
        <f t="shared" si="8"/>
        <v>45</v>
      </c>
      <c r="R31" s="322"/>
      <c r="S31" s="323"/>
      <c r="T31" s="324"/>
      <c r="U31" s="77">
        <f t="shared" si="9"/>
        <v>0</v>
      </c>
      <c r="V31" s="83"/>
      <c r="W31" s="83"/>
      <c r="X31" s="83"/>
      <c r="Y31" s="77">
        <f t="shared" si="10"/>
        <v>0</v>
      </c>
      <c r="Z31" s="322"/>
      <c r="AA31" s="323"/>
      <c r="AB31" s="324"/>
      <c r="AC31" s="77">
        <f t="shared" si="11"/>
        <v>0</v>
      </c>
      <c r="AD31" s="83"/>
      <c r="AE31" s="83"/>
      <c r="AF31" s="83"/>
      <c r="AG31" s="77">
        <f t="shared" si="12"/>
        <v>0</v>
      </c>
      <c r="AH31" s="322"/>
      <c r="AI31" s="323"/>
      <c r="AJ31" s="324"/>
      <c r="AK31" s="77">
        <f t="shared" si="13"/>
        <v>0</v>
      </c>
      <c r="AL31" s="322"/>
      <c r="AM31" s="323"/>
      <c r="AN31" s="324"/>
      <c r="AO31" s="77">
        <f t="shared" si="14"/>
        <v>0</v>
      </c>
      <c r="AP31" s="322"/>
      <c r="AQ31" s="323"/>
      <c r="AR31" s="324"/>
      <c r="AS31" s="77">
        <f t="shared" si="15"/>
        <v>0</v>
      </c>
      <c r="AT31" s="83"/>
      <c r="AU31" s="83"/>
      <c r="AV31" s="83"/>
      <c r="AW31" s="77">
        <f t="shared" si="16"/>
        <v>0</v>
      </c>
      <c r="AX31" s="322"/>
      <c r="AY31" s="323"/>
      <c r="AZ31" s="324"/>
      <c r="BA31" s="77">
        <f t="shared" si="17"/>
        <v>0</v>
      </c>
      <c r="BB31" s="83"/>
      <c r="BC31" s="83"/>
      <c r="BD31" s="83"/>
      <c r="BE31" s="77">
        <f t="shared" si="18"/>
        <v>0</v>
      </c>
      <c r="BF31" s="69">
        <f t="shared" si="22"/>
        <v>16</v>
      </c>
      <c r="BG31" s="69">
        <f t="shared" si="22"/>
        <v>29</v>
      </c>
      <c r="BH31" s="69">
        <f t="shared" si="22"/>
        <v>0</v>
      </c>
      <c r="BI31" s="77">
        <f t="shared" si="23"/>
        <v>45</v>
      </c>
    </row>
    <row r="32" spans="1:65" ht="29.25" customHeight="1" x14ac:dyDescent="0.25">
      <c r="A32" s="297"/>
      <c r="B32" s="346"/>
      <c r="C32" s="297"/>
      <c r="D32" s="349"/>
      <c r="E32" s="317"/>
      <c r="F32" s="300"/>
      <c r="G32" s="303"/>
      <c r="H32" s="305" t="s">
        <v>60</v>
      </c>
      <c r="I32" s="16" t="s">
        <v>56</v>
      </c>
      <c r="J32" s="364"/>
      <c r="K32" s="365"/>
      <c r="L32" s="366"/>
      <c r="M32" s="77">
        <f t="shared" si="21"/>
        <v>0</v>
      </c>
      <c r="N32" s="62">
        <v>206</v>
      </c>
      <c r="O32" s="62">
        <v>247</v>
      </c>
      <c r="P32" s="62">
        <v>0</v>
      </c>
      <c r="Q32" s="77">
        <f t="shared" si="8"/>
        <v>453</v>
      </c>
      <c r="R32" s="322"/>
      <c r="S32" s="323"/>
      <c r="T32" s="324"/>
      <c r="U32" s="77">
        <f t="shared" si="9"/>
        <v>0</v>
      </c>
      <c r="V32" s="83"/>
      <c r="W32" s="83"/>
      <c r="X32" s="83"/>
      <c r="Y32" s="77">
        <f t="shared" si="10"/>
        <v>0</v>
      </c>
      <c r="Z32" s="322"/>
      <c r="AA32" s="323"/>
      <c r="AB32" s="324"/>
      <c r="AC32" s="77">
        <f t="shared" si="11"/>
        <v>0</v>
      </c>
      <c r="AD32" s="83"/>
      <c r="AE32" s="83"/>
      <c r="AF32" s="83"/>
      <c r="AG32" s="77">
        <f t="shared" si="12"/>
        <v>0</v>
      </c>
      <c r="AH32" s="322"/>
      <c r="AI32" s="323"/>
      <c r="AJ32" s="324"/>
      <c r="AK32" s="77">
        <f t="shared" si="13"/>
        <v>0</v>
      </c>
      <c r="AL32" s="322"/>
      <c r="AM32" s="323"/>
      <c r="AN32" s="324"/>
      <c r="AO32" s="77">
        <f t="shared" si="14"/>
        <v>0</v>
      </c>
      <c r="AP32" s="322"/>
      <c r="AQ32" s="323"/>
      <c r="AR32" s="324"/>
      <c r="AS32" s="77">
        <f t="shared" si="15"/>
        <v>0</v>
      </c>
      <c r="AT32" s="83"/>
      <c r="AU32" s="83"/>
      <c r="AV32" s="83"/>
      <c r="AW32" s="77">
        <f t="shared" si="16"/>
        <v>0</v>
      </c>
      <c r="AX32" s="322"/>
      <c r="AY32" s="323"/>
      <c r="AZ32" s="324"/>
      <c r="BA32" s="77">
        <f t="shared" si="17"/>
        <v>0</v>
      </c>
      <c r="BB32" s="83"/>
      <c r="BC32" s="83"/>
      <c r="BD32" s="83"/>
      <c r="BE32" s="77">
        <f t="shared" si="18"/>
        <v>0</v>
      </c>
      <c r="BF32" s="69">
        <f t="shared" si="22"/>
        <v>206</v>
      </c>
      <c r="BG32" s="69">
        <f t="shared" si="22"/>
        <v>247</v>
      </c>
      <c r="BH32" s="69">
        <f t="shared" si="22"/>
        <v>0</v>
      </c>
      <c r="BI32" s="77">
        <f t="shared" si="23"/>
        <v>453</v>
      </c>
    </row>
    <row r="33" spans="1:61" ht="29.25" customHeight="1" thickBot="1" x14ac:dyDescent="0.3">
      <c r="A33" s="297"/>
      <c r="B33" s="346"/>
      <c r="C33" s="297"/>
      <c r="D33" s="349"/>
      <c r="E33" s="318"/>
      <c r="F33" s="340"/>
      <c r="G33" s="308"/>
      <c r="H33" s="308"/>
      <c r="I33" s="23" t="s">
        <v>57</v>
      </c>
      <c r="J33" s="367"/>
      <c r="K33" s="368"/>
      <c r="L33" s="369"/>
      <c r="M33" s="79">
        <f t="shared" si="21"/>
        <v>0</v>
      </c>
      <c r="N33" s="65">
        <v>38</v>
      </c>
      <c r="O33" s="65">
        <v>51</v>
      </c>
      <c r="P33" s="65">
        <v>0</v>
      </c>
      <c r="Q33" s="79">
        <f t="shared" si="8"/>
        <v>89</v>
      </c>
      <c r="R33" s="331"/>
      <c r="S33" s="332"/>
      <c r="T33" s="333"/>
      <c r="U33" s="79">
        <f t="shared" si="9"/>
        <v>0</v>
      </c>
      <c r="V33" s="85"/>
      <c r="W33" s="85"/>
      <c r="X33" s="85"/>
      <c r="Y33" s="79">
        <f t="shared" si="10"/>
        <v>0</v>
      </c>
      <c r="Z33" s="331"/>
      <c r="AA33" s="332"/>
      <c r="AB33" s="333"/>
      <c r="AC33" s="79">
        <f t="shared" si="11"/>
        <v>0</v>
      </c>
      <c r="AD33" s="85"/>
      <c r="AE33" s="85"/>
      <c r="AF33" s="85"/>
      <c r="AG33" s="79">
        <f t="shared" si="12"/>
        <v>0</v>
      </c>
      <c r="AH33" s="331"/>
      <c r="AI33" s="332"/>
      <c r="AJ33" s="333"/>
      <c r="AK33" s="79">
        <f t="shared" si="13"/>
        <v>0</v>
      </c>
      <c r="AL33" s="331"/>
      <c r="AM33" s="332"/>
      <c r="AN33" s="333"/>
      <c r="AO33" s="79">
        <f t="shared" si="14"/>
        <v>0</v>
      </c>
      <c r="AP33" s="331"/>
      <c r="AQ33" s="332"/>
      <c r="AR33" s="333"/>
      <c r="AS33" s="79">
        <f t="shared" si="15"/>
        <v>0</v>
      </c>
      <c r="AT33" s="85"/>
      <c r="AU33" s="85"/>
      <c r="AV33" s="85"/>
      <c r="AW33" s="79">
        <f t="shared" si="16"/>
        <v>0</v>
      </c>
      <c r="AX33" s="331"/>
      <c r="AY33" s="332"/>
      <c r="AZ33" s="333"/>
      <c r="BA33" s="79">
        <f t="shared" si="17"/>
        <v>0</v>
      </c>
      <c r="BB33" s="85"/>
      <c r="BC33" s="85"/>
      <c r="BD33" s="85"/>
      <c r="BE33" s="79">
        <f t="shared" si="18"/>
        <v>0</v>
      </c>
      <c r="BF33" s="256">
        <f t="shared" si="22"/>
        <v>38</v>
      </c>
      <c r="BG33" s="256">
        <f t="shared" si="22"/>
        <v>51</v>
      </c>
      <c r="BH33" s="256">
        <f t="shared" si="22"/>
        <v>0</v>
      </c>
      <c r="BI33" s="257">
        <f t="shared" si="23"/>
        <v>89</v>
      </c>
    </row>
    <row r="34" spans="1:61" ht="29.25" customHeight="1" x14ac:dyDescent="0.25">
      <c r="A34" s="297"/>
      <c r="B34" s="346"/>
      <c r="C34" s="297"/>
      <c r="D34" s="349"/>
      <c r="E34" s="316" t="s">
        <v>139</v>
      </c>
      <c r="F34" s="299" t="s">
        <v>47</v>
      </c>
      <c r="G34" s="302" t="s">
        <v>83</v>
      </c>
      <c r="H34" s="302" t="s">
        <v>58</v>
      </c>
      <c r="I34" s="15" t="s">
        <v>48</v>
      </c>
      <c r="J34" s="86">
        <v>1</v>
      </c>
      <c r="K34" s="86">
        <v>0</v>
      </c>
      <c r="L34" s="86">
        <v>0</v>
      </c>
      <c r="M34" s="78">
        <f t="shared" si="21"/>
        <v>1</v>
      </c>
      <c r="N34" s="88">
        <v>1</v>
      </c>
      <c r="O34" s="88">
        <v>0</v>
      </c>
      <c r="P34" s="88">
        <v>0</v>
      </c>
      <c r="Q34" s="78">
        <f t="shared" si="8"/>
        <v>1</v>
      </c>
      <c r="R34" s="86">
        <v>1</v>
      </c>
      <c r="S34" s="92">
        <v>1</v>
      </c>
      <c r="T34" s="93">
        <v>0</v>
      </c>
      <c r="U34" s="78">
        <f t="shared" si="9"/>
        <v>2</v>
      </c>
      <c r="V34" s="93"/>
      <c r="W34" s="93"/>
      <c r="X34" s="93"/>
      <c r="Y34" s="78">
        <f t="shared" si="10"/>
        <v>0</v>
      </c>
      <c r="Z34" s="93"/>
      <c r="AA34" s="93"/>
      <c r="AB34" s="93"/>
      <c r="AC34" s="78">
        <f t="shared" si="11"/>
        <v>0</v>
      </c>
      <c r="AD34" s="93"/>
      <c r="AE34" s="93"/>
      <c r="AF34" s="93"/>
      <c r="AG34" s="78">
        <f t="shared" si="12"/>
        <v>0</v>
      </c>
      <c r="AH34" s="93"/>
      <c r="AI34" s="93"/>
      <c r="AJ34" s="93"/>
      <c r="AK34" s="78">
        <f t="shared" si="13"/>
        <v>0</v>
      </c>
      <c r="AL34" s="93"/>
      <c r="AM34" s="93"/>
      <c r="AN34" s="93"/>
      <c r="AO34" s="78">
        <f t="shared" si="14"/>
        <v>0</v>
      </c>
      <c r="AP34" s="93"/>
      <c r="AQ34" s="93"/>
      <c r="AR34" s="93"/>
      <c r="AS34" s="78">
        <f t="shared" si="15"/>
        <v>0</v>
      </c>
      <c r="AT34" s="93"/>
      <c r="AU34" s="93"/>
      <c r="AV34" s="93"/>
      <c r="AW34" s="78">
        <f t="shared" si="16"/>
        <v>0</v>
      </c>
      <c r="AX34" s="93"/>
      <c r="AY34" s="93"/>
      <c r="AZ34" s="93"/>
      <c r="BA34" s="78">
        <f t="shared" si="17"/>
        <v>0</v>
      </c>
      <c r="BB34" s="93"/>
      <c r="BC34" s="93"/>
      <c r="BD34" s="93"/>
      <c r="BE34" s="78">
        <f t="shared" si="18"/>
        <v>0</v>
      </c>
      <c r="BF34" s="94">
        <f t="shared" ref="BF34:BH38" si="24">AVERAGE(J34,N34,R34,V34,Z34,AD34,AH34,AL34,AP34,AT34,AX34,BB34)</f>
        <v>1</v>
      </c>
      <c r="BG34" s="94">
        <f t="shared" si="24"/>
        <v>0.33333333333333331</v>
      </c>
      <c r="BH34" s="94">
        <f t="shared" si="24"/>
        <v>0</v>
      </c>
      <c r="BI34" s="148">
        <f t="shared" si="23"/>
        <v>1.3333333333333333</v>
      </c>
    </row>
    <row r="35" spans="1:61" ht="29.25" customHeight="1" x14ac:dyDescent="0.25">
      <c r="A35" s="297"/>
      <c r="B35" s="346"/>
      <c r="C35" s="297"/>
      <c r="D35" s="349"/>
      <c r="E35" s="317"/>
      <c r="F35" s="300"/>
      <c r="G35" s="303"/>
      <c r="H35" s="303"/>
      <c r="I35" s="16" t="s">
        <v>49</v>
      </c>
      <c r="J35" s="87">
        <v>2</v>
      </c>
      <c r="K35" s="87">
        <v>3</v>
      </c>
      <c r="L35" s="87">
        <v>0</v>
      </c>
      <c r="M35" s="77">
        <f t="shared" si="21"/>
        <v>5</v>
      </c>
      <c r="N35" s="89">
        <v>3</v>
      </c>
      <c r="O35" s="89">
        <v>0</v>
      </c>
      <c r="P35" s="89">
        <v>0</v>
      </c>
      <c r="Q35" s="77">
        <f t="shared" si="8"/>
        <v>3</v>
      </c>
      <c r="R35" s="87">
        <v>0</v>
      </c>
      <c r="S35" s="94">
        <v>3</v>
      </c>
      <c r="T35" s="95">
        <v>0</v>
      </c>
      <c r="U35" s="77">
        <f t="shared" si="9"/>
        <v>3</v>
      </c>
      <c r="V35" s="95"/>
      <c r="W35" s="95"/>
      <c r="X35" s="95"/>
      <c r="Y35" s="77">
        <f t="shared" si="10"/>
        <v>0</v>
      </c>
      <c r="Z35" s="95"/>
      <c r="AA35" s="95"/>
      <c r="AB35" s="95"/>
      <c r="AC35" s="77">
        <f t="shared" si="11"/>
        <v>0</v>
      </c>
      <c r="AD35" s="95"/>
      <c r="AE35" s="95"/>
      <c r="AF35" s="95"/>
      <c r="AG35" s="77">
        <f t="shared" si="12"/>
        <v>0</v>
      </c>
      <c r="AH35" s="95"/>
      <c r="AI35" s="95"/>
      <c r="AJ35" s="95"/>
      <c r="AK35" s="77">
        <f t="shared" si="13"/>
        <v>0</v>
      </c>
      <c r="AL35" s="95"/>
      <c r="AM35" s="95"/>
      <c r="AN35" s="95"/>
      <c r="AO35" s="77">
        <f t="shared" si="14"/>
        <v>0</v>
      </c>
      <c r="AP35" s="95"/>
      <c r="AQ35" s="95"/>
      <c r="AR35" s="95"/>
      <c r="AS35" s="77">
        <f t="shared" si="15"/>
        <v>0</v>
      </c>
      <c r="AT35" s="95"/>
      <c r="AU35" s="95"/>
      <c r="AV35" s="95"/>
      <c r="AW35" s="77">
        <f t="shared" si="16"/>
        <v>0</v>
      </c>
      <c r="AX35" s="95"/>
      <c r="AY35" s="95"/>
      <c r="AZ35" s="95"/>
      <c r="BA35" s="77">
        <f t="shared" si="17"/>
        <v>0</v>
      </c>
      <c r="BB35" s="95"/>
      <c r="BC35" s="95"/>
      <c r="BD35" s="95"/>
      <c r="BE35" s="77">
        <f t="shared" si="18"/>
        <v>0</v>
      </c>
      <c r="BF35" s="94">
        <f t="shared" si="24"/>
        <v>1.6666666666666667</v>
      </c>
      <c r="BG35" s="94">
        <f t="shared" si="24"/>
        <v>2</v>
      </c>
      <c r="BH35" s="94">
        <f t="shared" si="24"/>
        <v>0</v>
      </c>
      <c r="BI35" s="148">
        <f t="shared" si="23"/>
        <v>3.666666666666667</v>
      </c>
    </row>
    <row r="36" spans="1:61" ht="29.25" customHeight="1" x14ac:dyDescent="0.25">
      <c r="A36" s="297"/>
      <c r="B36" s="346"/>
      <c r="C36" s="297"/>
      <c r="D36" s="349"/>
      <c r="E36" s="317"/>
      <c r="F36" s="300"/>
      <c r="G36" s="303"/>
      <c r="H36" s="303"/>
      <c r="I36" s="16" t="s">
        <v>50</v>
      </c>
      <c r="J36" s="87">
        <v>0</v>
      </c>
      <c r="K36" s="87">
        <v>2</v>
      </c>
      <c r="L36" s="87">
        <v>0</v>
      </c>
      <c r="M36" s="77">
        <f t="shared" si="21"/>
        <v>2</v>
      </c>
      <c r="N36" s="89">
        <v>0</v>
      </c>
      <c r="O36" s="89">
        <v>0</v>
      </c>
      <c r="P36" s="89">
        <v>0</v>
      </c>
      <c r="Q36" s="77">
        <f t="shared" si="8"/>
        <v>0</v>
      </c>
      <c r="R36" s="87">
        <v>0</v>
      </c>
      <c r="S36" s="94">
        <v>0</v>
      </c>
      <c r="T36" s="95">
        <v>0</v>
      </c>
      <c r="U36" s="77">
        <f t="shared" si="9"/>
        <v>0</v>
      </c>
      <c r="V36" s="95"/>
      <c r="W36" s="95"/>
      <c r="X36" s="95"/>
      <c r="Y36" s="77">
        <f t="shared" si="10"/>
        <v>0</v>
      </c>
      <c r="Z36" s="95"/>
      <c r="AA36" s="95"/>
      <c r="AB36" s="95"/>
      <c r="AC36" s="77">
        <f t="shared" si="11"/>
        <v>0</v>
      </c>
      <c r="AD36" s="95"/>
      <c r="AE36" s="95"/>
      <c r="AF36" s="95"/>
      <c r="AG36" s="77">
        <f t="shared" si="12"/>
        <v>0</v>
      </c>
      <c r="AH36" s="95"/>
      <c r="AI36" s="95"/>
      <c r="AJ36" s="95"/>
      <c r="AK36" s="77">
        <f t="shared" si="13"/>
        <v>0</v>
      </c>
      <c r="AL36" s="95"/>
      <c r="AM36" s="95"/>
      <c r="AN36" s="95"/>
      <c r="AO36" s="77">
        <f t="shared" si="14"/>
        <v>0</v>
      </c>
      <c r="AP36" s="95"/>
      <c r="AQ36" s="95"/>
      <c r="AR36" s="95"/>
      <c r="AS36" s="77">
        <f t="shared" si="15"/>
        <v>0</v>
      </c>
      <c r="AT36" s="95"/>
      <c r="AU36" s="95"/>
      <c r="AV36" s="95"/>
      <c r="AW36" s="77">
        <f t="shared" si="16"/>
        <v>0</v>
      </c>
      <c r="AX36" s="95"/>
      <c r="AY36" s="95"/>
      <c r="AZ36" s="95"/>
      <c r="BA36" s="77">
        <f t="shared" si="17"/>
        <v>0</v>
      </c>
      <c r="BB36" s="95"/>
      <c r="BC36" s="95"/>
      <c r="BD36" s="95"/>
      <c r="BE36" s="77">
        <f t="shared" si="18"/>
        <v>0</v>
      </c>
      <c r="BF36" s="94">
        <f t="shared" si="24"/>
        <v>0</v>
      </c>
      <c r="BG36" s="94">
        <f t="shared" si="24"/>
        <v>0.66666666666666663</v>
      </c>
      <c r="BH36" s="94">
        <f t="shared" si="24"/>
        <v>0</v>
      </c>
      <c r="BI36" s="148">
        <f t="shared" si="23"/>
        <v>0.66666666666666663</v>
      </c>
    </row>
    <row r="37" spans="1:61" ht="29.25" customHeight="1" x14ac:dyDescent="0.25">
      <c r="A37" s="297"/>
      <c r="B37" s="346"/>
      <c r="C37" s="297"/>
      <c r="D37" s="349"/>
      <c r="E37" s="317"/>
      <c r="F37" s="300"/>
      <c r="G37" s="303"/>
      <c r="H37" s="303"/>
      <c r="I37" s="16" t="s">
        <v>51</v>
      </c>
      <c r="J37" s="87">
        <v>8</v>
      </c>
      <c r="K37" s="87">
        <v>2</v>
      </c>
      <c r="L37" s="87">
        <v>0</v>
      </c>
      <c r="M37" s="77">
        <f t="shared" si="21"/>
        <v>10</v>
      </c>
      <c r="N37" s="89">
        <v>6</v>
      </c>
      <c r="O37" s="89">
        <v>5</v>
      </c>
      <c r="P37" s="89">
        <v>0</v>
      </c>
      <c r="Q37" s="77">
        <f t="shared" si="8"/>
        <v>11</v>
      </c>
      <c r="R37" s="87">
        <v>4</v>
      </c>
      <c r="S37" s="94">
        <v>7</v>
      </c>
      <c r="T37" s="95">
        <v>0</v>
      </c>
      <c r="U37" s="77">
        <f t="shared" si="9"/>
        <v>11</v>
      </c>
      <c r="V37" s="95"/>
      <c r="W37" s="95"/>
      <c r="X37" s="95"/>
      <c r="Y37" s="77">
        <f t="shared" si="10"/>
        <v>0</v>
      </c>
      <c r="Z37" s="95"/>
      <c r="AA37" s="95"/>
      <c r="AB37" s="95"/>
      <c r="AC37" s="77">
        <f t="shared" si="11"/>
        <v>0</v>
      </c>
      <c r="AD37" s="95"/>
      <c r="AE37" s="95"/>
      <c r="AF37" s="95"/>
      <c r="AG37" s="77">
        <f t="shared" si="12"/>
        <v>0</v>
      </c>
      <c r="AH37" s="95"/>
      <c r="AI37" s="95"/>
      <c r="AJ37" s="95"/>
      <c r="AK37" s="77">
        <f t="shared" si="13"/>
        <v>0</v>
      </c>
      <c r="AL37" s="95"/>
      <c r="AM37" s="95"/>
      <c r="AN37" s="95"/>
      <c r="AO37" s="77">
        <f t="shared" si="14"/>
        <v>0</v>
      </c>
      <c r="AP37" s="95"/>
      <c r="AQ37" s="95"/>
      <c r="AR37" s="95"/>
      <c r="AS37" s="77">
        <f t="shared" si="15"/>
        <v>0</v>
      </c>
      <c r="AT37" s="95"/>
      <c r="AU37" s="95"/>
      <c r="AV37" s="95"/>
      <c r="AW37" s="77">
        <f t="shared" si="16"/>
        <v>0</v>
      </c>
      <c r="AX37" s="95"/>
      <c r="AY37" s="95"/>
      <c r="AZ37" s="95"/>
      <c r="BA37" s="77">
        <f t="shared" si="17"/>
        <v>0</v>
      </c>
      <c r="BB37" s="95"/>
      <c r="BC37" s="95"/>
      <c r="BD37" s="95"/>
      <c r="BE37" s="77">
        <f t="shared" si="18"/>
        <v>0</v>
      </c>
      <c r="BF37" s="94">
        <f t="shared" si="24"/>
        <v>6</v>
      </c>
      <c r="BG37" s="94">
        <f t="shared" si="24"/>
        <v>4.666666666666667</v>
      </c>
      <c r="BH37" s="94">
        <f t="shared" si="24"/>
        <v>0</v>
      </c>
      <c r="BI37" s="148">
        <f t="shared" si="23"/>
        <v>10.666666666666668</v>
      </c>
    </row>
    <row r="38" spans="1:61" ht="29.25" customHeight="1" x14ac:dyDescent="0.25">
      <c r="A38" s="297"/>
      <c r="B38" s="346"/>
      <c r="C38" s="297"/>
      <c r="D38" s="349"/>
      <c r="E38" s="317"/>
      <c r="F38" s="300"/>
      <c r="G38" s="303"/>
      <c r="H38" s="303"/>
      <c r="I38" s="16" t="s">
        <v>52</v>
      </c>
      <c r="J38" s="87">
        <v>15</v>
      </c>
      <c r="K38" s="87">
        <v>6</v>
      </c>
      <c r="L38" s="87">
        <v>0</v>
      </c>
      <c r="M38" s="77">
        <f t="shared" si="21"/>
        <v>21</v>
      </c>
      <c r="N38" s="89">
        <v>21</v>
      </c>
      <c r="O38" s="89">
        <v>12</v>
      </c>
      <c r="P38" s="89">
        <v>0</v>
      </c>
      <c r="Q38" s="77">
        <f t="shared" si="8"/>
        <v>33</v>
      </c>
      <c r="R38" s="87">
        <v>22</v>
      </c>
      <c r="S38" s="94">
        <v>11</v>
      </c>
      <c r="T38" s="95">
        <v>0</v>
      </c>
      <c r="U38" s="77">
        <f t="shared" si="9"/>
        <v>33</v>
      </c>
      <c r="V38" s="95"/>
      <c r="W38" s="95"/>
      <c r="X38" s="95"/>
      <c r="Y38" s="77">
        <f t="shared" si="10"/>
        <v>0</v>
      </c>
      <c r="Z38" s="95"/>
      <c r="AA38" s="95"/>
      <c r="AB38" s="95"/>
      <c r="AC38" s="77">
        <f t="shared" si="11"/>
        <v>0</v>
      </c>
      <c r="AD38" s="95"/>
      <c r="AE38" s="95"/>
      <c r="AF38" s="95"/>
      <c r="AG38" s="77">
        <f t="shared" si="12"/>
        <v>0</v>
      </c>
      <c r="AH38" s="95"/>
      <c r="AI38" s="95"/>
      <c r="AJ38" s="95"/>
      <c r="AK38" s="77">
        <f t="shared" si="13"/>
        <v>0</v>
      </c>
      <c r="AL38" s="95"/>
      <c r="AM38" s="95"/>
      <c r="AN38" s="95"/>
      <c r="AO38" s="77">
        <f t="shared" si="14"/>
        <v>0</v>
      </c>
      <c r="AP38" s="95"/>
      <c r="AQ38" s="95"/>
      <c r="AR38" s="95"/>
      <c r="AS38" s="77">
        <f t="shared" si="15"/>
        <v>0</v>
      </c>
      <c r="AT38" s="95"/>
      <c r="AU38" s="95"/>
      <c r="AV38" s="95"/>
      <c r="AW38" s="77">
        <f t="shared" si="16"/>
        <v>0</v>
      </c>
      <c r="AX38" s="95"/>
      <c r="AY38" s="95"/>
      <c r="AZ38" s="95"/>
      <c r="BA38" s="77">
        <f t="shared" si="17"/>
        <v>0</v>
      </c>
      <c r="BB38" s="95"/>
      <c r="BC38" s="95"/>
      <c r="BD38" s="95"/>
      <c r="BE38" s="77">
        <f t="shared" si="18"/>
        <v>0</v>
      </c>
      <c r="BF38" s="94">
        <f t="shared" si="24"/>
        <v>19.333333333333332</v>
      </c>
      <c r="BG38" s="94">
        <f t="shared" si="24"/>
        <v>9.6666666666666661</v>
      </c>
      <c r="BH38" s="94">
        <f t="shared" si="24"/>
        <v>0</v>
      </c>
      <c r="BI38" s="148">
        <f t="shared" si="23"/>
        <v>29</v>
      </c>
    </row>
    <row r="39" spans="1:61" ht="29.25" customHeight="1" x14ac:dyDescent="0.25">
      <c r="A39" s="297"/>
      <c r="B39" s="346"/>
      <c r="C39" s="297"/>
      <c r="D39" s="349"/>
      <c r="E39" s="317"/>
      <c r="F39" s="300"/>
      <c r="G39" s="303"/>
      <c r="H39" s="304"/>
      <c r="I39" s="17" t="s">
        <v>53</v>
      </c>
      <c r="J39" s="77">
        <f t="shared" ref="J39:AO39" si="25">SUM(J34:J38)</f>
        <v>26</v>
      </c>
      <c r="K39" s="77">
        <f t="shared" si="25"/>
        <v>13</v>
      </c>
      <c r="L39" s="77">
        <f t="shared" si="25"/>
        <v>0</v>
      </c>
      <c r="M39" s="77">
        <f t="shared" si="25"/>
        <v>39</v>
      </c>
      <c r="N39" s="77">
        <f t="shared" si="25"/>
        <v>31</v>
      </c>
      <c r="O39" s="77">
        <f t="shared" si="25"/>
        <v>17</v>
      </c>
      <c r="P39" s="77">
        <f t="shared" si="25"/>
        <v>0</v>
      </c>
      <c r="Q39" s="77">
        <f t="shared" si="25"/>
        <v>48</v>
      </c>
      <c r="R39" s="77">
        <f t="shared" si="25"/>
        <v>27</v>
      </c>
      <c r="S39" s="77">
        <f t="shared" si="25"/>
        <v>22</v>
      </c>
      <c r="T39" s="77">
        <f t="shared" si="25"/>
        <v>0</v>
      </c>
      <c r="U39" s="77">
        <f t="shared" si="25"/>
        <v>49</v>
      </c>
      <c r="V39" s="77">
        <f t="shared" si="25"/>
        <v>0</v>
      </c>
      <c r="W39" s="77">
        <f t="shared" si="25"/>
        <v>0</v>
      </c>
      <c r="X39" s="77">
        <f t="shared" si="25"/>
        <v>0</v>
      </c>
      <c r="Y39" s="77">
        <f t="shared" si="25"/>
        <v>0</v>
      </c>
      <c r="Z39" s="77">
        <f t="shared" si="25"/>
        <v>0</v>
      </c>
      <c r="AA39" s="77">
        <f t="shared" si="25"/>
        <v>0</v>
      </c>
      <c r="AB39" s="77">
        <f t="shared" si="25"/>
        <v>0</v>
      </c>
      <c r="AC39" s="77">
        <f t="shared" si="25"/>
        <v>0</v>
      </c>
      <c r="AD39" s="77">
        <f t="shared" si="25"/>
        <v>0</v>
      </c>
      <c r="AE39" s="77">
        <f t="shared" si="25"/>
        <v>0</v>
      </c>
      <c r="AF39" s="77">
        <f t="shared" si="25"/>
        <v>0</v>
      </c>
      <c r="AG39" s="77">
        <f t="shared" si="25"/>
        <v>0</v>
      </c>
      <c r="AH39" s="77">
        <f t="shared" si="25"/>
        <v>0</v>
      </c>
      <c r="AI39" s="77">
        <f t="shared" si="25"/>
        <v>0</v>
      </c>
      <c r="AJ39" s="77">
        <f t="shared" si="25"/>
        <v>0</v>
      </c>
      <c r="AK39" s="77">
        <f t="shared" si="25"/>
        <v>0</v>
      </c>
      <c r="AL39" s="77">
        <f t="shared" si="25"/>
        <v>0</v>
      </c>
      <c r="AM39" s="77">
        <f t="shared" si="25"/>
        <v>0</v>
      </c>
      <c r="AN39" s="77">
        <f t="shared" si="25"/>
        <v>0</v>
      </c>
      <c r="AO39" s="77">
        <f t="shared" si="25"/>
        <v>0</v>
      </c>
      <c r="AP39" s="77">
        <f t="shared" ref="AP39:BI39" si="26">SUM(AP34:AP38)</f>
        <v>0</v>
      </c>
      <c r="AQ39" s="77">
        <f t="shared" si="26"/>
        <v>0</v>
      </c>
      <c r="AR39" s="77">
        <f t="shared" si="26"/>
        <v>0</v>
      </c>
      <c r="AS39" s="77">
        <f t="shared" si="26"/>
        <v>0</v>
      </c>
      <c r="AT39" s="77">
        <f t="shared" si="26"/>
        <v>0</v>
      </c>
      <c r="AU39" s="77">
        <f t="shared" si="26"/>
        <v>0</v>
      </c>
      <c r="AV39" s="77">
        <f t="shared" si="26"/>
        <v>0</v>
      </c>
      <c r="AW39" s="77">
        <f t="shared" si="26"/>
        <v>0</v>
      </c>
      <c r="AX39" s="77">
        <f t="shared" si="26"/>
        <v>0</v>
      </c>
      <c r="AY39" s="77">
        <f t="shared" si="26"/>
        <v>0</v>
      </c>
      <c r="AZ39" s="77">
        <f t="shared" si="26"/>
        <v>0</v>
      </c>
      <c r="BA39" s="77">
        <f t="shared" si="26"/>
        <v>0</v>
      </c>
      <c r="BB39" s="77">
        <f t="shared" si="26"/>
        <v>0</v>
      </c>
      <c r="BC39" s="77">
        <f t="shared" si="26"/>
        <v>0</v>
      </c>
      <c r="BD39" s="77">
        <f t="shared" si="26"/>
        <v>0</v>
      </c>
      <c r="BE39" s="77">
        <f t="shared" si="26"/>
        <v>0</v>
      </c>
      <c r="BF39" s="77">
        <f t="shared" si="26"/>
        <v>28</v>
      </c>
      <c r="BG39" s="77">
        <f t="shared" si="26"/>
        <v>17.333333333333332</v>
      </c>
      <c r="BH39" s="77">
        <f t="shared" si="26"/>
        <v>0</v>
      </c>
      <c r="BI39" s="77">
        <f t="shared" si="26"/>
        <v>45.333333333333336</v>
      </c>
    </row>
    <row r="40" spans="1:61" ht="29.25" customHeight="1" x14ac:dyDescent="0.25">
      <c r="A40" s="297"/>
      <c r="B40" s="346"/>
      <c r="C40" s="297"/>
      <c r="D40" s="349"/>
      <c r="E40" s="317"/>
      <c r="F40" s="300"/>
      <c r="G40" s="303"/>
      <c r="H40" s="305" t="s">
        <v>87</v>
      </c>
      <c r="I40" s="16" t="s">
        <v>54</v>
      </c>
      <c r="J40" s="87">
        <v>17</v>
      </c>
      <c r="K40" s="87">
        <v>9</v>
      </c>
      <c r="L40" s="87">
        <v>0</v>
      </c>
      <c r="M40" s="77">
        <f t="shared" ref="M40:M48" si="27">SUM(J40:L40)</f>
        <v>26</v>
      </c>
      <c r="N40" s="89">
        <v>14</v>
      </c>
      <c r="O40" s="89">
        <v>11</v>
      </c>
      <c r="P40" s="89">
        <v>0</v>
      </c>
      <c r="Q40" s="77">
        <f t="shared" si="8"/>
        <v>25</v>
      </c>
      <c r="R40" s="87">
        <v>25</v>
      </c>
      <c r="S40" s="94">
        <v>19</v>
      </c>
      <c r="T40" s="95">
        <v>0</v>
      </c>
      <c r="U40" s="77">
        <f t="shared" si="9"/>
        <v>44</v>
      </c>
      <c r="V40" s="95"/>
      <c r="W40" s="95"/>
      <c r="X40" s="95"/>
      <c r="Y40" s="77">
        <f t="shared" si="10"/>
        <v>0</v>
      </c>
      <c r="Z40" s="95"/>
      <c r="AA40" s="95"/>
      <c r="AB40" s="95"/>
      <c r="AC40" s="77">
        <f t="shared" si="11"/>
        <v>0</v>
      </c>
      <c r="AD40" s="95"/>
      <c r="AE40" s="95"/>
      <c r="AF40" s="95"/>
      <c r="AG40" s="77">
        <f t="shared" si="12"/>
        <v>0</v>
      </c>
      <c r="AH40" s="95"/>
      <c r="AI40" s="95"/>
      <c r="AJ40" s="95"/>
      <c r="AK40" s="77">
        <f t="shared" si="13"/>
        <v>0</v>
      </c>
      <c r="AL40" s="95"/>
      <c r="AM40" s="95"/>
      <c r="AN40" s="95"/>
      <c r="AO40" s="77">
        <f t="shared" si="14"/>
        <v>0</v>
      </c>
      <c r="AP40" s="95"/>
      <c r="AQ40" s="95"/>
      <c r="AR40" s="95"/>
      <c r="AS40" s="77">
        <f t="shared" si="15"/>
        <v>0</v>
      </c>
      <c r="AT40" s="95"/>
      <c r="AU40" s="95"/>
      <c r="AV40" s="95"/>
      <c r="AW40" s="77">
        <f t="shared" si="16"/>
        <v>0</v>
      </c>
      <c r="AX40" s="95"/>
      <c r="AY40" s="95"/>
      <c r="AZ40" s="95"/>
      <c r="BA40" s="77">
        <f t="shared" si="17"/>
        <v>0</v>
      </c>
      <c r="BB40" s="95"/>
      <c r="BC40" s="95"/>
      <c r="BD40" s="95"/>
      <c r="BE40" s="77">
        <f t="shared" si="18"/>
        <v>0</v>
      </c>
      <c r="BF40" s="94">
        <f t="shared" ref="BF40:BF48" si="28">AVERAGE(J40,N40,R40,V40,Z40,AD40,AH40,AL40,AP40,AT40,AX40,BB40)</f>
        <v>18.666666666666668</v>
      </c>
      <c r="BG40" s="94">
        <f t="shared" ref="BG40:BG48" si="29">AVERAGE(K40,O40,S40,W40,AA40,AE40,AI40,AM40,AQ40,AU40,AY40,BC40)</f>
        <v>13</v>
      </c>
      <c r="BH40" s="94">
        <f t="shared" ref="BH40:BH48" si="30">AVERAGE(L40,P40,T40,X40,AB40,AF40,AJ40,AN40,AR40,AV40,AZ40,BD40)</f>
        <v>0</v>
      </c>
      <c r="BI40" s="148">
        <f t="shared" ref="BI40:BI48" si="31">SUM(BF40:BH40)</f>
        <v>31.666666666666668</v>
      </c>
    </row>
    <row r="41" spans="1:61" ht="29.25" customHeight="1" x14ac:dyDescent="0.25">
      <c r="A41" s="297"/>
      <c r="B41" s="346"/>
      <c r="C41" s="297"/>
      <c r="D41" s="349"/>
      <c r="E41" s="317"/>
      <c r="F41" s="300"/>
      <c r="G41" s="303"/>
      <c r="H41" s="304"/>
      <c r="I41" s="16" t="s">
        <v>55</v>
      </c>
      <c r="J41" s="87">
        <v>9</v>
      </c>
      <c r="K41" s="87">
        <v>4</v>
      </c>
      <c r="L41" s="87">
        <v>0</v>
      </c>
      <c r="M41" s="77">
        <f t="shared" si="27"/>
        <v>13</v>
      </c>
      <c r="N41" s="89">
        <v>17</v>
      </c>
      <c r="O41" s="89">
        <v>6</v>
      </c>
      <c r="P41" s="89">
        <v>0</v>
      </c>
      <c r="Q41" s="77">
        <f t="shared" si="8"/>
        <v>23</v>
      </c>
      <c r="R41" s="87">
        <v>2</v>
      </c>
      <c r="S41" s="94">
        <v>3</v>
      </c>
      <c r="T41" s="95">
        <v>0</v>
      </c>
      <c r="U41" s="77">
        <f t="shared" si="9"/>
        <v>5</v>
      </c>
      <c r="V41" s="95"/>
      <c r="W41" s="95"/>
      <c r="X41" s="95"/>
      <c r="Y41" s="77">
        <f t="shared" si="10"/>
        <v>0</v>
      </c>
      <c r="Z41" s="95"/>
      <c r="AA41" s="95"/>
      <c r="AB41" s="95"/>
      <c r="AC41" s="77">
        <f t="shared" si="11"/>
        <v>0</v>
      </c>
      <c r="AD41" s="95"/>
      <c r="AE41" s="95"/>
      <c r="AF41" s="95"/>
      <c r="AG41" s="77">
        <f t="shared" si="12"/>
        <v>0</v>
      </c>
      <c r="AH41" s="95"/>
      <c r="AI41" s="95"/>
      <c r="AJ41" s="95"/>
      <c r="AK41" s="77">
        <f t="shared" si="13"/>
        <v>0</v>
      </c>
      <c r="AL41" s="95"/>
      <c r="AM41" s="95"/>
      <c r="AN41" s="95"/>
      <c r="AO41" s="77">
        <f t="shared" si="14"/>
        <v>0</v>
      </c>
      <c r="AP41" s="95"/>
      <c r="AQ41" s="95"/>
      <c r="AR41" s="95"/>
      <c r="AS41" s="77">
        <f t="shared" si="15"/>
        <v>0</v>
      </c>
      <c r="AT41" s="95"/>
      <c r="AU41" s="95"/>
      <c r="AV41" s="95"/>
      <c r="AW41" s="77">
        <f t="shared" si="16"/>
        <v>0</v>
      </c>
      <c r="AX41" s="95"/>
      <c r="AY41" s="95"/>
      <c r="AZ41" s="95"/>
      <c r="BA41" s="77">
        <f t="shared" si="17"/>
        <v>0</v>
      </c>
      <c r="BB41" s="95"/>
      <c r="BC41" s="95"/>
      <c r="BD41" s="95"/>
      <c r="BE41" s="77">
        <f t="shared" si="18"/>
        <v>0</v>
      </c>
      <c r="BF41" s="94">
        <f t="shared" si="28"/>
        <v>9.3333333333333339</v>
      </c>
      <c r="BG41" s="94">
        <f t="shared" si="29"/>
        <v>4.333333333333333</v>
      </c>
      <c r="BH41" s="94">
        <f t="shared" si="30"/>
        <v>0</v>
      </c>
      <c r="BI41" s="148">
        <f t="shared" si="31"/>
        <v>13.666666666666668</v>
      </c>
    </row>
    <row r="42" spans="1:61" ht="29.25" customHeight="1" x14ac:dyDescent="0.25">
      <c r="A42" s="297"/>
      <c r="B42" s="346"/>
      <c r="C42" s="297"/>
      <c r="D42" s="349"/>
      <c r="E42" s="317"/>
      <c r="F42" s="300"/>
      <c r="G42" s="303"/>
      <c r="H42" s="305" t="s">
        <v>60</v>
      </c>
      <c r="I42" s="16" t="s">
        <v>56</v>
      </c>
      <c r="J42" s="87">
        <v>26</v>
      </c>
      <c r="K42" s="87">
        <v>13</v>
      </c>
      <c r="L42" s="87">
        <v>0</v>
      </c>
      <c r="M42" s="77">
        <f t="shared" si="27"/>
        <v>39</v>
      </c>
      <c r="N42" s="89">
        <v>31</v>
      </c>
      <c r="O42" s="89">
        <v>17</v>
      </c>
      <c r="P42" s="89">
        <v>0</v>
      </c>
      <c r="Q42" s="77">
        <f t="shared" si="8"/>
        <v>48</v>
      </c>
      <c r="R42" s="87">
        <v>27</v>
      </c>
      <c r="S42" s="94">
        <v>21</v>
      </c>
      <c r="T42" s="95">
        <v>0</v>
      </c>
      <c r="U42" s="77">
        <f t="shared" si="9"/>
        <v>48</v>
      </c>
      <c r="V42" s="95"/>
      <c r="W42" s="95"/>
      <c r="X42" s="95"/>
      <c r="Y42" s="77">
        <f t="shared" si="10"/>
        <v>0</v>
      </c>
      <c r="Z42" s="95"/>
      <c r="AA42" s="95"/>
      <c r="AB42" s="95"/>
      <c r="AC42" s="77">
        <f t="shared" si="11"/>
        <v>0</v>
      </c>
      <c r="AD42" s="95"/>
      <c r="AE42" s="95"/>
      <c r="AF42" s="95"/>
      <c r="AG42" s="77">
        <f t="shared" si="12"/>
        <v>0</v>
      </c>
      <c r="AH42" s="95"/>
      <c r="AI42" s="95"/>
      <c r="AJ42" s="95"/>
      <c r="AK42" s="77">
        <f t="shared" si="13"/>
        <v>0</v>
      </c>
      <c r="AL42" s="95"/>
      <c r="AM42" s="95"/>
      <c r="AN42" s="95"/>
      <c r="AO42" s="77">
        <f t="shared" si="14"/>
        <v>0</v>
      </c>
      <c r="AP42" s="95"/>
      <c r="AQ42" s="95"/>
      <c r="AR42" s="95"/>
      <c r="AS42" s="77">
        <f t="shared" si="15"/>
        <v>0</v>
      </c>
      <c r="AT42" s="95"/>
      <c r="AU42" s="95"/>
      <c r="AV42" s="95"/>
      <c r="AW42" s="77">
        <f t="shared" si="16"/>
        <v>0</v>
      </c>
      <c r="AX42" s="95"/>
      <c r="AY42" s="95"/>
      <c r="AZ42" s="95"/>
      <c r="BA42" s="77">
        <f t="shared" si="17"/>
        <v>0</v>
      </c>
      <c r="BB42" s="95"/>
      <c r="BC42" s="95"/>
      <c r="BD42" s="95"/>
      <c r="BE42" s="77">
        <f t="shared" si="18"/>
        <v>0</v>
      </c>
      <c r="BF42" s="94">
        <f t="shared" si="28"/>
        <v>28</v>
      </c>
      <c r="BG42" s="94">
        <f t="shared" si="29"/>
        <v>17</v>
      </c>
      <c r="BH42" s="94">
        <f t="shared" si="30"/>
        <v>0</v>
      </c>
      <c r="BI42" s="148">
        <f t="shared" si="31"/>
        <v>45</v>
      </c>
    </row>
    <row r="43" spans="1:61" ht="29.25" customHeight="1" thickBot="1" x14ac:dyDescent="0.3">
      <c r="A43" s="297"/>
      <c r="B43" s="346"/>
      <c r="C43" s="297"/>
      <c r="D43" s="349"/>
      <c r="E43" s="318"/>
      <c r="F43" s="340"/>
      <c r="G43" s="308"/>
      <c r="H43" s="308"/>
      <c r="I43" s="23" t="s">
        <v>57</v>
      </c>
      <c r="J43" s="90">
        <v>6</v>
      </c>
      <c r="K43" s="90">
        <v>6</v>
      </c>
      <c r="L43" s="90">
        <v>0</v>
      </c>
      <c r="M43" s="79">
        <f t="shared" si="27"/>
        <v>12</v>
      </c>
      <c r="N43" s="91">
        <v>12</v>
      </c>
      <c r="O43" s="91">
        <v>7</v>
      </c>
      <c r="P43" s="91">
        <v>0</v>
      </c>
      <c r="Q43" s="79">
        <f t="shared" si="8"/>
        <v>19</v>
      </c>
      <c r="R43" s="90">
        <v>7</v>
      </c>
      <c r="S43" s="96">
        <v>4</v>
      </c>
      <c r="T43" s="97">
        <v>0</v>
      </c>
      <c r="U43" s="79">
        <f t="shared" si="9"/>
        <v>11</v>
      </c>
      <c r="V43" s="97"/>
      <c r="W43" s="97"/>
      <c r="X43" s="97"/>
      <c r="Y43" s="79">
        <f t="shared" si="10"/>
        <v>0</v>
      </c>
      <c r="Z43" s="97"/>
      <c r="AA43" s="97"/>
      <c r="AB43" s="97"/>
      <c r="AC43" s="79">
        <f t="shared" si="11"/>
        <v>0</v>
      </c>
      <c r="AD43" s="97"/>
      <c r="AE43" s="97"/>
      <c r="AF43" s="97"/>
      <c r="AG43" s="79">
        <f t="shared" si="12"/>
        <v>0</v>
      </c>
      <c r="AH43" s="97"/>
      <c r="AI43" s="97"/>
      <c r="AJ43" s="97"/>
      <c r="AK43" s="79">
        <f t="shared" si="13"/>
        <v>0</v>
      </c>
      <c r="AL43" s="97"/>
      <c r="AM43" s="97"/>
      <c r="AN43" s="97"/>
      <c r="AO43" s="79">
        <f t="shared" si="14"/>
        <v>0</v>
      </c>
      <c r="AP43" s="97"/>
      <c r="AQ43" s="97"/>
      <c r="AR43" s="97"/>
      <c r="AS43" s="79">
        <f t="shared" si="15"/>
        <v>0</v>
      </c>
      <c r="AT43" s="97"/>
      <c r="AU43" s="97"/>
      <c r="AV43" s="97"/>
      <c r="AW43" s="79">
        <f t="shared" si="16"/>
        <v>0</v>
      </c>
      <c r="AX43" s="97"/>
      <c r="AY43" s="97"/>
      <c r="AZ43" s="97"/>
      <c r="BA43" s="79">
        <f t="shared" si="17"/>
        <v>0</v>
      </c>
      <c r="BB43" s="97"/>
      <c r="BC43" s="97"/>
      <c r="BD43" s="97"/>
      <c r="BE43" s="79">
        <f t="shared" si="18"/>
        <v>0</v>
      </c>
      <c r="BF43" s="96">
        <f t="shared" si="28"/>
        <v>8.3333333333333339</v>
      </c>
      <c r="BG43" s="96">
        <f t="shared" si="29"/>
        <v>5.666666666666667</v>
      </c>
      <c r="BH43" s="96">
        <f t="shared" si="30"/>
        <v>0</v>
      </c>
      <c r="BI43" s="156">
        <f t="shared" si="31"/>
        <v>14</v>
      </c>
    </row>
    <row r="44" spans="1:61" ht="29.25" customHeight="1" x14ac:dyDescent="0.25">
      <c r="A44" s="297"/>
      <c r="B44" s="346"/>
      <c r="C44" s="297"/>
      <c r="D44" s="349"/>
      <c r="E44" s="334" t="s">
        <v>140</v>
      </c>
      <c r="F44" s="341" t="s">
        <v>93</v>
      </c>
      <c r="G44" s="302" t="s">
        <v>82</v>
      </c>
      <c r="H44" s="302" t="s">
        <v>58</v>
      </c>
      <c r="I44" s="15" t="s">
        <v>48</v>
      </c>
      <c r="J44" s="98">
        <v>10</v>
      </c>
      <c r="K44" s="98">
        <v>31</v>
      </c>
      <c r="L44" s="98">
        <v>0</v>
      </c>
      <c r="M44" s="78">
        <f t="shared" si="27"/>
        <v>41</v>
      </c>
      <c r="N44" s="101">
        <v>9</v>
      </c>
      <c r="O44" s="101">
        <v>30</v>
      </c>
      <c r="P44" s="101">
        <v>0</v>
      </c>
      <c r="Q44" s="78">
        <f t="shared" si="8"/>
        <v>39</v>
      </c>
      <c r="R44" s="98">
        <v>9</v>
      </c>
      <c r="S44" s="104">
        <v>30</v>
      </c>
      <c r="T44" s="105">
        <v>0</v>
      </c>
      <c r="U44" s="78">
        <f t="shared" si="9"/>
        <v>39</v>
      </c>
      <c r="V44" s="105"/>
      <c r="W44" s="105"/>
      <c r="X44" s="105"/>
      <c r="Y44" s="78">
        <f t="shared" si="10"/>
        <v>0</v>
      </c>
      <c r="Z44" s="105"/>
      <c r="AA44" s="105"/>
      <c r="AB44" s="105"/>
      <c r="AC44" s="78">
        <f t="shared" si="11"/>
        <v>0</v>
      </c>
      <c r="AD44" s="105"/>
      <c r="AE44" s="105"/>
      <c r="AF44" s="105"/>
      <c r="AG44" s="78">
        <f t="shared" si="12"/>
        <v>0</v>
      </c>
      <c r="AH44" s="105"/>
      <c r="AI44" s="105"/>
      <c r="AJ44" s="105"/>
      <c r="AK44" s="78">
        <f t="shared" si="13"/>
        <v>0</v>
      </c>
      <c r="AL44" s="105"/>
      <c r="AM44" s="105"/>
      <c r="AN44" s="105"/>
      <c r="AO44" s="78">
        <f t="shared" si="14"/>
        <v>0</v>
      </c>
      <c r="AP44" s="105"/>
      <c r="AQ44" s="105"/>
      <c r="AR44" s="105"/>
      <c r="AS44" s="78">
        <f t="shared" si="15"/>
        <v>0</v>
      </c>
      <c r="AT44" s="105"/>
      <c r="AU44" s="105"/>
      <c r="AV44" s="105"/>
      <c r="AW44" s="78">
        <f t="shared" si="16"/>
        <v>0</v>
      </c>
      <c r="AX44" s="105"/>
      <c r="AY44" s="263"/>
      <c r="AZ44" s="105"/>
      <c r="BA44" s="78">
        <f t="shared" si="17"/>
        <v>0</v>
      </c>
      <c r="BB44" s="105"/>
      <c r="BC44" s="105"/>
      <c r="BD44" s="105"/>
      <c r="BE44" s="78">
        <f t="shared" si="18"/>
        <v>0</v>
      </c>
      <c r="BF44" s="258">
        <f t="shared" si="28"/>
        <v>9.3333333333333339</v>
      </c>
      <c r="BG44" s="258">
        <f t="shared" si="29"/>
        <v>30.333333333333332</v>
      </c>
      <c r="BH44" s="258">
        <f t="shared" si="30"/>
        <v>0</v>
      </c>
      <c r="BI44" s="259">
        <f t="shared" si="31"/>
        <v>39.666666666666664</v>
      </c>
    </row>
    <row r="45" spans="1:61" ht="29.25" customHeight="1" x14ac:dyDescent="0.25">
      <c r="A45" s="297"/>
      <c r="B45" s="346"/>
      <c r="C45" s="297"/>
      <c r="D45" s="349"/>
      <c r="E45" s="335"/>
      <c r="F45" s="342"/>
      <c r="G45" s="303"/>
      <c r="H45" s="303"/>
      <c r="I45" s="16" t="s">
        <v>49</v>
      </c>
      <c r="J45" s="99">
        <v>0</v>
      </c>
      <c r="K45" s="99">
        <v>0</v>
      </c>
      <c r="L45" s="99">
        <v>0</v>
      </c>
      <c r="M45" s="77">
        <f t="shared" si="27"/>
        <v>0</v>
      </c>
      <c r="N45" s="102">
        <v>0</v>
      </c>
      <c r="O45" s="102">
        <v>0</v>
      </c>
      <c r="P45" s="102">
        <v>0</v>
      </c>
      <c r="Q45" s="77">
        <f t="shared" si="8"/>
        <v>0</v>
      </c>
      <c r="R45" s="99">
        <v>0</v>
      </c>
      <c r="S45" s="106">
        <v>0</v>
      </c>
      <c r="T45" s="107">
        <v>0</v>
      </c>
      <c r="U45" s="77">
        <f t="shared" si="9"/>
        <v>0</v>
      </c>
      <c r="V45" s="107"/>
      <c r="W45" s="107"/>
      <c r="X45" s="107"/>
      <c r="Y45" s="77">
        <f t="shared" si="10"/>
        <v>0</v>
      </c>
      <c r="Z45" s="107"/>
      <c r="AA45" s="107"/>
      <c r="AB45" s="107"/>
      <c r="AC45" s="77">
        <f t="shared" si="11"/>
        <v>0</v>
      </c>
      <c r="AD45" s="107"/>
      <c r="AE45" s="107"/>
      <c r="AF45" s="107"/>
      <c r="AG45" s="77">
        <f t="shared" si="12"/>
        <v>0</v>
      </c>
      <c r="AH45" s="107"/>
      <c r="AI45" s="107"/>
      <c r="AJ45" s="107"/>
      <c r="AK45" s="77">
        <f t="shared" si="13"/>
        <v>0</v>
      </c>
      <c r="AL45" s="107"/>
      <c r="AM45" s="107"/>
      <c r="AN45" s="107"/>
      <c r="AO45" s="77">
        <f t="shared" si="14"/>
        <v>0</v>
      </c>
      <c r="AP45" s="107"/>
      <c r="AQ45" s="107"/>
      <c r="AR45" s="107"/>
      <c r="AS45" s="77">
        <f t="shared" si="15"/>
        <v>0</v>
      </c>
      <c r="AT45" s="107"/>
      <c r="AU45" s="107"/>
      <c r="AV45" s="107"/>
      <c r="AW45" s="77">
        <f t="shared" si="16"/>
        <v>0</v>
      </c>
      <c r="AX45" s="107"/>
      <c r="AY45" s="263"/>
      <c r="AZ45" s="107"/>
      <c r="BA45" s="77">
        <f t="shared" si="17"/>
        <v>0</v>
      </c>
      <c r="BB45" s="107"/>
      <c r="BC45" s="107"/>
      <c r="BD45" s="107"/>
      <c r="BE45" s="77">
        <f t="shared" si="18"/>
        <v>0</v>
      </c>
      <c r="BF45" s="106">
        <f t="shared" si="28"/>
        <v>0</v>
      </c>
      <c r="BG45" s="106">
        <f t="shared" si="29"/>
        <v>0</v>
      </c>
      <c r="BH45" s="106">
        <f t="shared" si="30"/>
        <v>0</v>
      </c>
      <c r="BI45" s="148">
        <f t="shared" si="31"/>
        <v>0</v>
      </c>
    </row>
    <row r="46" spans="1:61" ht="29.25" customHeight="1" x14ac:dyDescent="0.25">
      <c r="A46" s="297"/>
      <c r="B46" s="346"/>
      <c r="C46" s="297"/>
      <c r="D46" s="349"/>
      <c r="E46" s="335"/>
      <c r="F46" s="342"/>
      <c r="G46" s="303"/>
      <c r="H46" s="303"/>
      <c r="I46" s="16" t="s">
        <v>50</v>
      </c>
      <c r="J46" s="99">
        <v>0</v>
      </c>
      <c r="K46" s="99">
        <v>0</v>
      </c>
      <c r="L46" s="99">
        <v>0</v>
      </c>
      <c r="M46" s="77">
        <f t="shared" si="27"/>
        <v>0</v>
      </c>
      <c r="N46" s="102">
        <v>0</v>
      </c>
      <c r="O46" s="102">
        <v>0</v>
      </c>
      <c r="P46" s="102">
        <v>0</v>
      </c>
      <c r="Q46" s="77">
        <f t="shared" si="8"/>
        <v>0</v>
      </c>
      <c r="R46" s="99">
        <v>0</v>
      </c>
      <c r="S46" s="106">
        <v>0</v>
      </c>
      <c r="T46" s="107">
        <v>0</v>
      </c>
      <c r="U46" s="77">
        <f t="shared" si="9"/>
        <v>0</v>
      </c>
      <c r="V46" s="107"/>
      <c r="W46" s="107"/>
      <c r="X46" s="107"/>
      <c r="Y46" s="77">
        <f t="shared" si="10"/>
        <v>0</v>
      </c>
      <c r="Z46" s="107"/>
      <c r="AA46" s="107"/>
      <c r="AB46" s="107"/>
      <c r="AC46" s="77">
        <f t="shared" si="11"/>
        <v>0</v>
      </c>
      <c r="AD46" s="107"/>
      <c r="AE46" s="107"/>
      <c r="AF46" s="107"/>
      <c r="AG46" s="77">
        <f t="shared" si="12"/>
        <v>0</v>
      </c>
      <c r="AH46" s="107"/>
      <c r="AI46" s="107"/>
      <c r="AJ46" s="107"/>
      <c r="AK46" s="77">
        <f t="shared" si="13"/>
        <v>0</v>
      </c>
      <c r="AL46" s="107"/>
      <c r="AM46" s="107"/>
      <c r="AN46" s="107"/>
      <c r="AO46" s="77">
        <f t="shared" si="14"/>
        <v>0</v>
      </c>
      <c r="AP46" s="107"/>
      <c r="AQ46" s="107"/>
      <c r="AR46" s="107"/>
      <c r="AS46" s="77">
        <f t="shared" si="15"/>
        <v>0</v>
      </c>
      <c r="AT46" s="107"/>
      <c r="AU46" s="107"/>
      <c r="AV46" s="107"/>
      <c r="AW46" s="77">
        <f t="shared" si="16"/>
        <v>0</v>
      </c>
      <c r="AX46" s="107"/>
      <c r="AY46" s="263"/>
      <c r="AZ46" s="107"/>
      <c r="BA46" s="77">
        <f t="shared" si="17"/>
        <v>0</v>
      </c>
      <c r="BB46" s="107"/>
      <c r="BC46" s="107"/>
      <c r="BD46" s="107"/>
      <c r="BE46" s="77">
        <f t="shared" si="18"/>
        <v>0</v>
      </c>
      <c r="BF46" s="106">
        <f t="shared" si="28"/>
        <v>0</v>
      </c>
      <c r="BG46" s="106">
        <f t="shared" si="29"/>
        <v>0</v>
      </c>
      <c r="BH46" s="106">
        <f t="shared" si="30"/>
        <v>0</v>
      </c>
      <c r="BI46" s="148">
        <f t="shared" si="31"/>
        <v>0</v>
      </c>
    </row>
    <row r="47" spans="1:61" ht="29.25" customHeight="1" x14ac:dyDescent="0.25">
      <c r="A47" s="297"/>
      <c r="B47" s="346"/>
      <c r="C47" s="297"/>
      <c r="D47" s="349"/>
      <c r="E47" s="335"/>
      <c r="F47" s="342"/>
      <c r="G47" s="303"/>
      <c r="H47" s="303"/>
      <c r="I47" s="16" t="s">
        <v>51</v>
      </c>
      <c r="J47" s="99">
        <v>0</v>
      </c>
      <c r="K47" s="99">
        <v>0</v>
      </c>
      <c r="L47" s="99">
        <v>0</v>
      </c>
      <c r="M47" s="77">
        <f t="shared" si="27"/>
        <v>0</v>
      </c>
      <c r="N47" s="102">
        <v>0</v>
      </c>
      <c r="O47" s="102">
        <v>0</v>
      </c>
      <c r="P47" s="102">
        <v>0</v>
      </c>
      <c r="Q47" s="77">
        <f t="shared" si="8"/>
        <v>0</v>
      </c>
      <c r="R47" s="99">
        <v>0</v>
      </c>
      <c r="S47" s="106">
        <v>0</v>
      </c>
      <c r="T47" s="107">
        <v>0</v>
      </c>
      <c r="U47" s="77">
        <f t="shared" si="9"/>
        <v>0</v>
      </c>
      <c r="V47" s="107"/>
      <c r="W47" s="107"/>
      <c r="X47" s="107"/>
      <c r="Y47" s="77">
        <f t="shared" si="10"/>
        <v>0</v>
      </c>
      <c r="Z47" s="107"/>
      <c r="AA47" s="107"/>
      <c r="AB47" s="107"/>
      <c r="AC47" s="77">
        <f t="shared" si="11"/>
        <v>0</v>
      </c>
      <c r="AD47" s="107"/>
      <c r="AE47" s="107"/>
      <c r="AF47" s="107"/>
      <c r="AG47" s="77">
        <f t="shared" si="12"/>
        <v>0</v>
      </c>
      <c r="AH47" s="107"/>
      <c r="AI47" s="107"/>
      <c r="AJ47" s="107"/>
      <c r="AK47" s="77">
        <f t="shared" si="13"/>
        <v>0</v>
      </c>
      <c r="AL47" s="107"/>
      <c r="AM47" s="107"/>
      <c r="AN47" s="107"/>
      <c r="AO47" s="77">
        <f t="shared" si="14"/>
        <v>0</v>
      </c>
      <c r="AP47" s="107"/>
      <c r="AQ47" s="107"/>
      <c r="AR47" s="107"/>
      <c r="AS47" s="77">
        <f t="shared" si="15"/>
        <v>0</v>
      </c>
      <c r="AT47" s="107"/>
      <c r="AU47" s="107"/>
      <c r="AV47" s="107"/>
      <c r="AW47" s="77">
        <f t="shared" si="16"/>
        <v>0</v>
      </c>
      <c r="AX47" s="107"/>
      <c r="AY47" s="263"/>
      <c r="AZ47" s="107"/>
      <c r="BA47" s="77">
        <f t="shared" si="17"/>
        <v>0</v>
      </c>
      <c r="BB47" s="107"/>
      <c r="BC47" s="107"/>
      <c r="BD47" s="107"/>
      <c r="BE47" s="77">
        <f t="shared" si="18"/>
        <v>0</v>
      </c>
      <c r="BF47" s="106">
        <f t="shared" si="28"/>
        <v>0</v>
      </c>
      <c r="BG47" s="106">
        <f t="shared" si="29"/>
        <v>0</v>
      </c>
      <c r="BH47" s="106">
        <f t="shared" si="30"/>
        <v>0</v>
      </c>
      <c r="BI47" s="148">
        <f t="shared" si="31"/>
        <v>0</v>
      </c>
    </row>
    <row r="48" spans="1:61" ht="29.25" customHeight="1" x14ac:dyDescent="0.25">
      <c r="A48" s="297"/>
      <c r="B48" s="346"/>
      <c r="C48" s="297"/>
      <c r="D48" s="349"/>
      <c r="E48" s="335"/>
      <c r="F48" s="342"/>
      <c r="G48" s="303"/>
      <c r="H48" s="303"/>
      <c r="I48" s="16" t="s">
        <v>52</v>
      </c>
      <c r="J48" s="99">
        <v>0</v>
      </c>
      <c r="K48" s="99">
        <v>0</v>
      </c>
      <c r="L48" s="99">
        <v>0</v>
      </c>
      <c r="M48" s="77">
        <f t="shared" si="27"/>
        <v>0</v>
      </c>
      <c r="N48" s="102">
        <v>0</v>
      </c>
      <c r="O48" s="102">
        <v>0</v>
      </c>
      <c r="P48" s="102">
        <v>0</v>
      </c>
      <c r="Q48" s="77">
        <f t="shared" si="8"/>
        <v>0</v>
      </c>
      <c r="R48" s="99">
        <v>0</v>
      </c>
      <c r="S48" s="106">
        <v>0</v>
      </c>
      <c r="T48" s="107">
        <v>0</v>
      </c>
      <c r="U48" s="77">
        <f t="shared" si="9"/>
        <v>0</v>
      </c>
      <c r="V48" s="107"/>
      <c r="W48" s="107"/>
      <c r="X48" s="107"/>
      <c r="Y48" s="77">
        <f t="shared" si="10"/>
        <v>0</v>
      </c>
      <c r="Z48" s="107"/>
      <c r="AA48" s="107"/>
      <c r="AB48" s="107"/>
      <c r="AC48" s="77">
        <f t="shared" si="11"/>
        <v>0</v>
      </c>
      <c r="AD48" s="107"/>
      <c r="AE48" s="107"/>
      <c r="AF48" s="107"/>
      <c r="AG48" s="77">
        <f t="shared" si="12"/>
        <v>0</v>
      </c>
      <c r="AH48" s="107"/>
      <c r="AI48" s="107"/>
      <c r="AJ48" s="107"/>
      <c r="AK48" s="77">
        <f t="shared" si="13"/>
        <v>0</v>
      </c>
      <c r="AL48" s="107"/>
      <c r="AM48" s="107"/>
      <c r="AN48" s="107"/>
      <c r="AO48" s="77">
        <f t="shared" si="14"/>
        <v>0</v>
      </c>
      <c r="AP48" s="107"/>
      <c r="AQ48" s="107"/>
      <c r="AR48" s="107"/>
      <c r="AS48" s="77">
        <f t="shared" si="15"/>
        <v>0</v>
      </c>
      <c r="AT48" s="107"/>
      <c r="AU48" s="107"/>
      <c r="AV48" s="107"/>
      <c r="AW48" s="77">
        <f t="shared" si="16"/>
        <v>0</v>
      </c>
      <c r="AX48" s="107"/>
      <c r="AY48" s="263"/>
      <c r="AZ48" s="107"/>
      <c r="BA48" s="77">
        <f t="shared" si="17"/>
        <v>0</v>
      </c>
      <c r="BB48" s="107"/>
      <c r="BC48" s="107"/>
      <c r="BD48" s="107"/>
      <c r="BE48" s="77">
        <f t="shared" si="18"/>
        <v>0</v>
      </c>
      <c r="BF48" s="106">
        <f t="shared" si="28"/>
        <v>0</v>
      </c>
      <c r="BG48" s="106">
        <f t="shared" si="29"/>
        <v>0</v>
      </c>
      <c r="BH48" s="106">
        <f t="shared" si="30"/>
        <v>0</v>
      </c>
      <c r="BI48" s="148">
        <f t="shared" si="31"/>
        <v>0</v>
      </c>
    </row>
    <row r="49" spans="1:61" ht="29.25" customHeight="1" x14ac:dyDescent="0.25">
      <c r="A49" s="297"/>
      <c r="B49" s="346"/>
      <c r="C49" s="297"/>
      <c r="D49" s="349"/>
      <c r="E49" s="335"/>
      <c r="F49" s="342"/>
      <c r="G49" s="303"/>
      <c r="H49" s="304"/>
      <c r="I49" s="17" t="s">
        <v>53</v>
      </c>
      <c r="J49" s="77">
        <f t="shared" ref="J49:AO49" si="32">SUM(J44:J48)</f>
        <v>10</v>
      </c>
      <c r="K49" s="77">
        <f t="shared" si="32"/>
        <v>31</v>
      </c>
      <c r="L49" s="77">
        <f t="shared" si="32"/>
        <v>0</v>
      </c>
      <c r="M49" s="77">
        <f t="shared" si="32"/>
        <v>41</v>
      </c>
      <c r="N49" s="77">
        <f t="shared" si="32"/>
        <v>9</v>
      </c>
      <c r="O49" s="77">
        <f t="shared" si="32"/>
        <v>30</v>
      </c>
      <c r="P49" s="77">
        <f t="shared" si="32"/>
        <v>0</v>
      </c>
      <c r="Q49" s="77">
        <f t="shared" si="32"/>
        <v>39</v>
      </c>
      <c r="R49" s="77">
        <f t="shared" si="32"/>
        <v>9</v>
      </c>
      <c r="S49" s="77">
        <f t="shared" si="32"/>
        <v>30</v>
      </c>
      <c r="T49" s="77">
        <f t="shared" si="32"/>
        <v>0</v>
      </c>
      <c r="U49" s="77">
        <f t="shared" si="32"/>
        <v>39</v>
      </c>
      <c r="V49" s="77">
        <f t="shared" si="32"/>
        <v>0</v>
      </c>
      <c r="W49" s="77">
        <f t="shared" si="32"/>
        <v>0</v>
      </c>
      <c r="X49" s="77">
        <f t="shared" si="32"/>
        <v>0</v>
      </c>
      <c r="Y49" s="77">
        <f t="shared" si="32"/>
        <v>0</v>
      </c>
      <c r="Z49" s="77">
        <f t="shared" si="32"/>
        <v>0</v>
      </c>
      <c r="AA49" s="77">
        <f t="shared" si="32"/>
        <v>0</v>
      </c>
      <c r="AB49" s="77">
        <f t="shared" si="32"/>
        <v>0</v>
      </c>
      <c r="AC49" s="77">
        <f t="shared" si="32"/>
        <v>0</v>
      </c>
      <c r="AD49" s="77">
        <f t="shared" si="32"/>
        <v>0</v>
      </c>
      <c r="AE49" s="77">
        <f t="shared" si="32"/>
        <v>0</v>
      </c>
      <c r="AF49" s="77">
        <f t="shared" si="32"/>
        <v>0</v>
      </c>
      <c r="AG49" s="77">
        <f t="shared" si="32"/>
        <v>0</v>
      </c>
      <c r="AH49" s="77">
        <f t="shared" si="32"/>
        <v>0</v>
      </c>
      <c r="AI49" s="77">
        <f t="shared" si="32"/>
        <v>0</v>
      </c>
      <c r="AJ49" s="77">
        <f t="shared" si="32"/>
        <v>0</v>
      </c>
      <c r="AK49" s="77">
        <f t="shared" si="32"/>
        <v>0</v>
      </c>
      <c r="AL49" s="77">
        <f t="shared" si="32"/>
        <v>0</v>
      </c>
      <c r="AM49" s="77">
        <f t="shared" si="32"/>
        <v>0</v>
      </c>
      <c r="AN49" s="77">
        <f t="shared" si="32"/>
        <v>0</v>
      </c>
      <c r="AO49" s="77">
        <f t="shared" si="32"/>
        <v>0</v>
      </c>
      <c r="AP49" s="77">
        <f t="shared" ref="AP49:BI49" si="33">SUM(AP44:AP48)</f>
        <v>0</v>
      </c>
      <c r="AQ49" s="77">
        <f t="shared" si="33"/>
        <v>0</v>
      </c>
      <c r="AR49" s="77">
        <f t="shared" si="33"/>
        <v>0</v>
      </c>
      <c r="AS49" s="77">
        <f t="shared" si="33"/>
        <v>0</v>
      </c>
      <c r="AT49" s="77">
        <f t="shared" si="33"/>
        <v>0</v>
      </c>
      <c r="AU49" s="77">
        <f t="shared" si="33"/>
        <v>0</v>
      </c>
      <c r="AV49" s="77">
        <f t="shared" si="33"/>
        <v>0</v>
      </c>
      <c r="AW49" s="77">
        <f t="shared" si="33"/>
        <v>0</v>
      </c>
      <c r="AX49" s="77">
        <f t="shared" si="33"/>
        <v>0</v>
      </c>
      <c r="AY49" s="77">
        <f t="shared" si="33"/>
        <v>0</v>
      </c>
      <c r="AZ49" s="77">
        <f t="shared" si="33"/>
        <v>0</v>
      </c>
      <c r="BA49" s="77">
        <f t="shared" si="33"/>
        <v>0</v>
      </c>
      <c r="BB49" s="77">
        <f t="shared" si="33"/>
        <v>0</v>
      </c>
      <c r="BC49" s="77">
        <f t="shared" si="33"/>
        <v>0</v>
      </c>
      <c r="BD49" s="77">
        <f t="shared" si="33"/>
        <v>0</v>
      </c>
      <c r="BE49" s="77">
        <f t="shared" si="33"/>
        <v>0</v>
      </c>
      <c r="BF49" s="77">
        <f t="shared" si="33"/>
        <v>9.3333333333333339</v>
      </c>
      <c r="BG49" s="77">
        <f t="shared" si="33"/>
        <v>30.333333333333332</v>
      </c>
      <c r="BH49" s="77">
        <f t="shared" si="33"/>
        <v>0</v>
      </c>
      <c r="BI49" s="77">
        <f t="shared" si="33"/>
        <v>39.666666666666664</v>
      </c>
    </row>
    <row r="50" spans="1:61" ht="29.25" customHeight="1" x14ac:dyDescent="0.25">
      <c r="A50" s="297"/>
      <c r="B50" s="346"/>
      <c r="C50" s="297"/>
      <c r="D50" s="349"/>
      <c r="E50" s="335"/>
      <c r="F50" s="342"/>
      <c r="G50" s="303"/>
      <c r="H50" s="305" t="s">
        <v>87</v>
      </c>
      <c r="I50" s="16" t="s">
        <v>54</v>
      </c>
      <c r="J50" s="99">
        <v>9</v>
      </c>
      <c r="K50" s="99">
        <v>29</v>
      </c>
      <c r="L50" s="99">
        <v>0</v>
      </c>
      <c r="M50" s="77">
        <f t="shared" ref="M50:M58" si="34">SUM(J50:L50)</f>
        <v>38</v>
      </c>
      <c r="N50" s="102">
        <v>8</v>
      </c>
      <c r="O50" s="102">
        <v>28</v>
      </c>
      <c r="P50" s="102">
        <v>0</v>
      </c>
      <c r="Q50" s="77">
        <f t="shared" si="8"/>
        <v>36</v>
      </c>
      <c r="R50" s="99">
        <v>8</v>
      </c>
      <c r="S50" s="106">
        <v>28</v>
      </c>
      <c r="T50" s="107">
        <v>0</v>
      </c>
      <c r="U50" s="77">
        <f t="shared" si="9"/>
        <v>36</v>
      </c>
      <c r="V50" s="107"/>
      <c r="W50" s="107"/>
      <c r="X50" s="107"/>
      <c r="Y50" s="77">
        <f t="shared" si="10"/>
        <v>0</v>
      </c>
      <c r="Z50" s="107"/>
      <c r="AA50" s="107"/>
      <c r="AB50" s="107"/>
      <c r="AC50" s="77">
        <f t="shared" si="11"/>
        <v>0</v>
      </c>
      <c r="AD50" s="107"/>
      <c r="AE50" s="107"/>
      <c r="AF50" s="107"/>
      <c r="AG50" s="77">
        <f t="shared" si="12"/>
        <v>0</v>
      </c>
      <c r="AH50" s="107"/>
      <c r="AI50" s="107"/>
      <c r="AJ50" s="107"/>
      <c r="AK50" s="77">
        <f t="shared" si="13"/>
        <v>0</v>
      </c>
      <c r="AL50" s="107"/>
      <c r="AM50" s="107"/>
      <c r="AN50" s="107"/>
      <c r="AO50" s="77">
        <f t="shared" si="14"/>
        <v>0</v>
      </c>
      <c r="AP50" s="107"/>
      <c r="AQ50" s="107"/>
      <c r="AR50" s="107"/>
      <c r="AS50" s="77">
        <f t="shared" si="15"/>
        <v>0</v>
      </c>
      <c r="AT50" s="107"/>
      <c r="AU50" s="107"/>
      <c r="AV50" s="107"/>
      <c r="AW50" s="77">
        <f t="shared" si="16"/>
        <v>0</v>
      </c>
      <c r="AX50" s="107"/>
      <c r="AY50" s="107"/>
      <c r="AZ50" s="107"/>
      <c r="BA50" s="77">
        <f t="shared" si="17"/>
        <v>0</v>
      </c>
      <c r="BB50" s="107"/>
      <c r="BC50" s="107"/>
      <c r="BD50" s="107"/>
      <c r="BE50" s="77">
        <f t="shared" si="18"/>
        <v>0</v>
      </c>
      <c r="BF50" s="106">
        <f t="shared" ref="BF50:BF58" si="35">AVERAGE(J50,N50,R50,V50,Z50,AD50,AH50,AL50,AP50,AT50,AX50,BB50)</f>
        <v>8.3333333333333339</v>
      </c>
      <c r="BG50" s="106">
        <f t="shared" ref="BG50:BG58" si="36">AVERAGE(K50,O50,S50,W50,AA50,AE50,AI50,AM50,AQ50,AU50,AY50,BC50)</f>
        <v>28.333333333333332</v>
      </c>
      <c r="BH50" s="106">
        <f t="shared" ref="BH50:BH58" si="37">AVERAGE(L50,P50,T50,X50,AB50,AF50,AJ50,AN50,AR50,AV50,AZ50,BD50)</f>
        <v>0</v>
      </c>
      <c r="BI50" s="148">
        <f t="shared" ref="BI50:BI58" si="38">SUM(BF50:BH50)</f>
        <v>36.666666666666664</v>
      </c>
    </row>
    <row r="51" spans="1:61" ht="29.25" customHeight="1" x14ac:dyDescent="0.25">
      <c r="A51" s="297"/>
      <c r="B51" s="346"/>
      <c r="C51" s="297"/>
      <c r="D51" s="349"/>
      <c r="E51" s="335"/>
      <c r="F51" s="342"/>
      <c r="G51" s="303"/>
      <c r="H51" s="304"/>
      <c r="I51" s="16" t="s">
        <v>55</v>
      </c>
      <c r="J51" s="99">
        <v>1</v>
      </c>
      <c r="K51" s="99">
        <v>2</v>
      </c>
      <c r="L51" s="99">
        <v>0</v>
      </c>
      <c r="M51" s="77">
        <f t="shared" si="34"/>
        <v>3</v>
      </c>
      <c r="N51" s="102">
        <v>1</v>
      </c>
      <c r="O51" s="102">
        <v>2</v>
      </c>
      <c r="P51" s="102">
        <v>0</v>
      </c>
      <c r="Q51" s="77">
        <f t="shared" si="8"/>
        <v>3</v>
      </c>
      <c r="R51" s="99">
        <v>1</v>
      </c>
      <c r="S51" s="106">
        <v>2</v>
      </c>
      <c r="T51" s="107">
        <v>0</v>
      </c>
      <c r="U51" s="77">
        <f t="shared" si="9"/>
        <v>3</v>
      </c>
      <c r="V51" s="107"/>
      <c r="W51" s="107"/>
      <c r="X51" s="107"/>
      <c r="Y51" s="77">
        <f t="shared" si="10"/>
        <v>0</v>
      </c>
      <c r="Z51" s="107"/>
      <c r="AA51" s="107"/>
      <c r="AB51" s="107"/>
      <c r="AC51" s="77">
        <f t="shared" si="11"/>
        <v>0</v>
      </c>
      <c r="AD51" s="107"/>
      <c r="AE51" s="107"/>
      <c r="AF51" s="107"/>
      <c r="AG51" s="77">
        <f t="shared" si="12"/>
        <v>0</v>
      </c>
      <c r="AH51" s="107"/>
      <c r="AI51" s="107"/>
      <c r="AJ51" s="107"/>
      <c r="AK51" s="77">
        <f t="shared" si="13"/>
        <v>0</v>
      </c>
      <c r="AL51" s="107"/>
      <c r="AM51" s="107"/>
      <c r="AN51" s="107"/>
      <c r="AO51" s="77">
        <f t="shared" si="14"/>
        <v>0</v>
      </c>
      <c r="AP51" s="107"/>
      <c r="AQ51" s="107"/>
      <c r="AR51" s="107"/>
      <c r="AS51" s="77">
        <f t="shared" si="15"/>
        <v>0</v>
      </c>
      <c r="AT51" s="107"/>
      <c r="AU51" s="107"/>
      <c r="AV51" s="107"/>
      <c r="AW51" s="77">
        <f t="shared" si="16"/>
        <v>0</v>
      </c>
      <c r="AX51" s="107"/>
      <c r="AY51" s="107"/>
      <c r="AZ51" s="107"/>
      <c r="BA51" s="77">
        <f t="shared" si="17"/>
        <v>0</v>
      </c>
      <c r="BB51" s="107"/>
      <c r="BC51" s="107"/>
      <c r="BD51" s="107"/>
      <c r="BE51" s="77">
        <f t="shared" si="18"/>
        <v>0</v>
      </c>
      <c r="BF51" s="106">
        <f t="shared" si="35"/>
        <v>1</v>
      </c>
      <c r="BG51" s="106">
        <f t="shared" si="36"/>
        <v>2</v>
      </c>
      <c r="BH51" s="106">
        <f t="shared" si="37"/>
        <v>0</v>
      </c>
      <c r="BI51" s="148">
        <f t="shared" si="38"/>
        <v>3</v>
      </c>
    </row>
    <row r="52" spans="1:61" ht="29.25" customHeight="1" x14ac:dyDescent="0.25">
      <c r="A52" s="297"/>
      <c r="B52" s="346"/>
      <c r="C52" s="297"/>
      <c r="D52" s="349"/>
      <c r="E52" s="335"/>
      <c r="F52" s="342"/>
      <c r="G52" s="303"/>
      <c r="H52" s="305" t="s">
        <v>60</v>
      </c>
      <c r="I52" s="16" t="s">
        <v>56</v>
      </c>
      <c r="J52" s="99">
        <v>0</v>
      </c>
      <c r="K52" s="99">
        <v>0</v>
      </c>
      <c r="L52" s="99">
        <v>0</v>
      </c>
      <c r="M52" s="77">
        <f t="shared" si="34"/>
        <v>0</v>
      </c>
      <c r="N52" s="102">
        <v>0</v>
      </c>
      <c r="O52" s="102">
        <v>0</v>
      </c>
      <c r="P52" s="102">
        <v>0</v>
      </c>
      <c r="Q52" s="77">
        <f t="shared" si="8"/>
        <v>0</v>
      </c>
      <c r="R52" s="99">
        <v>0</v>
      </c>
      <c r="S52" s="106">
        <v>0</v>
      </c>
      <c r="T52" s="107">
        <v>0</v>
      </c>
      <c r="U52" s="77">
        <f t="shared" si="9"/>
        <v>0</v>
      </c>
      <c r="V52" s="107"/>
      <c r="W52" s="107"/>
      <c r="X52" s="107"/>
      <c r="Y52" s="77">
        <f t="shared" si="10"/>
        <v>0</v>
      </c>
      <c r="Z52" s="107"/>
      <c r="AA52" s="107"/>
      <c r="AB52" s="107"/>
      <c r="AC52" s="77">
        <f t="shared" si="11"/>
        <v>0</v>
      </c>
      <c r="AD52" s="107"/>
      <c r="AE52" s="107"/>
      <c r="AF52" s="107"/>
      <c r="AG52" s="77">
        <f t="shared" si="12"/>
        <v>0</v>
      </c>
      <c r="AH52" s="107"/>
      <c r="AI52" s="107"/>
      <c r="AJ52" s="107"/>
      <c r="AK52" s="77">
        <f t="shared" si="13"/>
        <v>0</v>
      </c>
      <c r="AL52" s="107"/>
      <c r="AM52" s="107"/>
      <c r="AN52" s="107"/>
      <c r="AO52" s="77">
        <f t="shared" si="14"/>
        <v>0</v>
      </c>
      <c r="AP52" s="107"/>
      <c r="AQ52" s="107"/>
      <c r="AR52" s="107"/>
      <c r="AS52" s="77">
        <f t="shared" si="15"/>
        <v>0</v>
      </c>
      <c r="AT52" s="107"/>
      <c r="AU52" s="107"/>
      <c r="AV52" s="107"/>
      <c r="AW52" s="77">
        <f t="shared" si="16"/>
        <v>0</v>
      </c>
      <c r="AX52" s="107"/>
      <c r="AY52" s="107"/>
      <c r="AZ52" s="107"/>
      <c r="BA52" s="77">
        <f t="shared" si="17"/>
        <v>0</v>
      </c>
      <c r="BB52" s="107"/>
      <c r="BC52" s="107"/>
      <c r="BD52" s="107"/>
      <c r="BE52" s="77">
        <f t="shared" si="18"/>
        <v>0</v>
      </c>
      <c r="BF52" s="106">
        <f t="shared" si="35"/>
        <v>0</v>
      </c>
      <c r="BG52" s="106">
        <f t="shared" si="36"/>
        <v>0</v>
      </c>
      <c r="BH52" s="106">
        <f t="shared" si="37"/>
        <v>0</v>
      </c>
      <c r="BI52" s="148">
        <f t="shared" si="38"/>
        <v>0</v>
      </c>
    </row>
    <row r="53" spans="1:61" ht="29.25" customHeight="1" thickBot="1" x14ac:dyDescent="0.3">
      <c r="A53" s="298"/>
      <c r="B53" s="351"/>
      <c r="C53" s="298"/>
      <c r="D53" s="350"/>
      <c r="E53" s="336"/>
      <c r="F53" s="343"/>
      <c r="G53" s="308"/>
      <c r="H53" s="308"/>
      <c r="I53" s="23" t="s">
        <v>57</v>
      </c>
      <c r="J53" s="100">
        <v>0</v>
      </c>
      <c r="K53" s="100">
        <v>0</v>
      </c>
      <c r="L53" s="100">
        <v>0</v>
      </c>
      <c r="M53" s="79">
        <f t="shared" si="34"/>
        <v>0</v>
      </c>
      <c r="N53" s="103">
        <v>0</v>
      </c>
      <c r="O53" s="103">
        <v>0</v>
      </c>
      <c r="P53" s="103">
        <v>0</v>
      </c>
      <c r="Q53" s="79">
        <f t="shared" si="8"/>
        <v>0</v>
      </c>
      <c r="R53" s="100">
        <v>0</v>
      </c>
      <c r="S53" s="108">
        <v>0</v>
      </c>
      <c r="T53" s="109">
        <v>0</v>
      </c>
      <c r="U53" s="79">
        <f t="shared" si="9"/>
        <v>0</v>
      </c>
      <c r="V53" s="109"/>
      <c r="W53" s="109"/>
      <c r="X53" s="109"/>
      <c r="Y53" s="79">
        <f t="shared" si="10"/>
        <v>0</v>
      </c>
      <c r="Z53" s="109"/>
      <c r="AA53" s="109"/>
      <c r="AB53" s="109"/>
      <c r="AC53" s="79">
        <f t="shared" si="11"/>
        <v>0</v>
      </c>
      <c r="AD53" s="109"/>
      <c r="AE53" s="109"/>
      <c r="AF53" s="109"/>
      <c r="AG53" s="79">
        <f t="shared" si="12"/>
        <v>0</v>
      </c>
      <c r="AH53" s="109"/>
      <c r="AI53" s="109"/>
      <c r="AJ53" s="109"/>
      <c r="AK53" s="79">
        <f t="shared" si="13"/>
        <v>0</v>
      </c>
      <c r="AL53" s="109"/>
      <c r="AM53" s="109"/>
      <c r="AN53" s="109"/>
      <c r="AO53" s="79">
        <f t="shared" si="14"/>
        <v>0</v>
      </c>
      <c r="AP53" s="109"/>
      <c r="AQ53" s="109"/>
      <c r="AR53" s="109"/>
      <c r="AS53" s="79">
        <f t="shared" si="15"/>
        <v>0</v>
      </c>
      <c r="AT53" s="109"/>
      <c r="AU53" s="109"/>
      <c r="AV53" s="109"/>
      <c r="AW53" s="79">
        <f t="shared" si="16"/>
        <v>0</v>
      </c>
      <c r="AX53" s="109"/>
      <c r="AY53" s="109"/>
      <c r="AZ53" s="109"/>
      <c r="BA53" s="79">
        <f t="shared" si="17"/>
        <v>0</v>
      </c>
      <c r="BB53" s="109"/>
      <c r="BC53" s="109"/>
      <c r="BD53" s="109"/>
      <c r="BE53" s="79">
        <f t="shared" si="18"/>
        <v>0</v>
      </c>
      <c r="BF53" s="108">
        <f t="shared" si="35"/>
        <v>0</v>
      </c>
      <c r="BG53" s="108">
        <f t="shared" si="36"/>
        <v>0</v>
      </c>
      <c r="BH53" s="108">
        <f t="shared" si="37"/>
        <v>0</v>
      </c>
      <c r="BI53" s="156">
        <f t="shared" si="38"/>
        <v>0</v>
      </c>
    </row>
    <row r="54" spans="1:61" ht="29.25" customHeight="1" x14ac:dyDescent="0.25">
      <c r="A54" s="313" t="s">
        <v>112</v>
      </c>
      <c r="B54" s="348">
        <v>16311</v>
      </c>
      <c r="C54" s="313" t="s">
        <v>30</v>
      </c>
      <c r="D54" s="312" t="s">
        <v>31</v>
      </c>
      <c r="E54" s="334" t="s">
        <v>77</v>
      </c>
      <c r="F54" s="341" t="s">
        <v>61</v>
      </c>
      <c r="G54" s="372" t="s">
        <v>82</v>
      </c>
      <c r="H54" s="302" t="s">
        <v>58</v>
      </c>
      <c r="I54" s="26" t="s">
        <v>48</v>
      </c>
      <c r="J54" s="27">
        <v>0</v>
      </c>
      <c r="K54" s="27">
        <v>0</v>
      </c>
      <c r="L54" s="27">
        <v>0</v>
      </c>
      <c r="M54" s="78">
        <f t="shared" si="34"/>
        <v>0</v>
      </c>
      <c r="N54" s="27">
        <v>0</v>
      </c>
      <c r="O54" s="27">
        <v>0</v>
      </c>
      <c r="P54" s="27">
        <v>0</v>
      </c>
      <c r="Q54" s="78">
        <f t="shared" si="8"/>
        <v>0</v>
      </c>
      <c r="R54" s="27">
        <v>0</v>
      </c>
      <c r="S54" s="28">
        <v>0</v>
      </c>
      <c r="T54" s="28">
        <v>0</v>
      </c>
      <c r="U54" s="78">
        <f t="shared" si="9"/>
        <v>0</v>
      </c>
      <c r="V54" s="28"/>
      <c r="W54" s="28"/>
      <c r="X54" s="28"/>
      <c r="Y54" s="78">
        <f t="shared" si="10"/>
        <v>0</v>
      </c>
      <c r="Z54" s="28"/>
      <c r="AA54" s="28"/>
      <c r="AB54" s="28"/>
      <c r="AC54" s="78">
        <f t="shared" si="11"/>
        <v>0</v>
      </c>
      <c r="AD54" s="28"/>
      <c r="AE54" s="28"/>
      <c r="AF54" s="28"/>
      <c r="AG54" s="78">
        <f t="shared" si="12"/>
        <v>0</v>
      </c>
      <c r="AH54" s="28"/>
      <c r="AI54" s="28"/>
      <c r="AJ54" s="28"/>
      <c r="AK54" s="78">
        <f t="shared" si="13"/>
        <v>0</v>
      </c>
      <c r="AL54" s="28"/>
      <c r="AM54" s="28"/>
      <c r="AN54" s="28"/>
      <c r="AO54" s="78">
        <f t="shared" si="14"/>
        <v>0</v>
      </c>
      <c r="AP54" s="28"/>
      <c r="AQ54" s="28"/>
      <c r="AR54" s="28"/>
      <c r="AS54" s="78">
        <f t="shared" si="15"/>
        <v>0</v>
      </c>
      <c r="AT54" s="28"/>
      <c r="AU54" s="28"/>
      <c r="AV54" s="28"/>
      <c r="AW54" s="78">
        <f t="shared" si="16"/>
        <v>0</v>
      </c>
      <c r="AX54" s="28"/>
      <c r="AY54" s="28"/>
      <c r="AZ54" s="28"/>
      <c r="BA54" s="78">
        <f t="shared" si="17"/>
        <v>0</v>
      </c>
      <c r="BB54" s="28"/>
      <c r="BC54" s="28"/>
      <c r="BD54" s="28"/>
      <c r="BE54" s="78">
        <f t="shared" si="18"/>
        <v>0</v>
      </c>
      <c r="BF54" s="260">
        <f t="shared" si="35"/>
        <v>0</v>
      </c>
      <c r="BG54" s="260">
        <f t="shared" si="36"/>
        <v>0</v>
      </c>
      <c r="BH54" s="260">
        <f t="shared" si="37"/>
        <v>0</v>
      </c>
      <c r="BI54" s="259">
        <f t="shared" si="38"/>
        <v>0</v>
      </c>
    </row>
    <row r="55" spans="1:61" ht="29.25" customHeight="1" x14ac:dyDescent="0.25">
      <c r="A55" s="313"/>
      <c r="B55" s="348"/>
      <c r="C55" s="313"/>
      <c r="D55" s="312"/>
      <c r="E55" s="335"/>
      <c r="F55" s="342"/>
      <c r="G55" s="370"/>
      <c r="H55" s="303"/>
      <c r="I55" s="18" t="s">
        <v>49</v>
      </c>
      <c r="J55" s="29">
        <v>3</v>
      </c>
      <c r="K55" s="29">
        <v>1</v>
      </c>
      <c r="L55" s="29">
        <v>0</v>
      </c>
      <c r="M55" s="77">
        <f t="shared" si="34"/>
        <v>4</v>
      </c>
      <c r="N55" s="110">
        <v>0</v>
      </c>
      <c r="O55" s="110">
        <v>2</v>
      </c>
      <c r="P55" s="110">
        <v>0</v>
      </c>
      <c r="Q55" s="77">
        <f t="shared" si="8"/>
        <v>2</v>
      </c>
      <c r="R55" s="110">
        <v>0</v>
      </c>
      <c r="S55" s="110">
        <v>2</v>
      </c>
      <c r="T55" s="110">
        <v>0</v>
      </c>
      <c r="U55" s="77">
        <f t="shared" si="9"/>
        <v>2</v>
      </c>
      <c r="V55" s="110"/>
      <c r="W55" s="110"/>
      <c r="X55" s="110"/>
      <c r="Y55" s="77">
        <f t="shared" si="10"/>
        <v>0</v>
      </c>
      <c r="Z55" s="110"/>
      <c r="AA55" s="110"/>
      <c r="AB55" s="110"/>
      <c r="AC55" s="77">
        <f t="shared" si="11"/>
        <v>0</v>
      </c>
      <c r="AD55" s="110"/>
      <c r="AE55" s="110"/>
      <c r="AF55" s="110"/>
      <c r="AG55" s="77">
        <f t="shared" si="12"/>
        <v>0</v>
      </c>
      <c r="AH55" s="110"/>
      <c r="AI55" s="110"/>
      <c r="AJ55" s="110"/>
      <c r="AK55" s="77">
        <f t="shared" si="13"/>
        <v>0</v>
      </c>
      <c r="AL55" s="110"/>
      <c r="AM55" s="110"/>
      <c r="AN55" s="110"/>
      <c r="AO55" s="77">
        <f t="shared" si="14"/>
        <v>0</v>
      </c>
      <c r="AP55" s="110"/>
      <c r="AQ55" s="110"/>
      <c r="AR55" s="110"/>
      <c r="AS55" s="77">
        <f t="shared" si="15"/>
        <v>0</v>
      </c>
      <c r="AT55" s="110"/>
      <c r="AU55" s="110"/>
      <c r="AV55" s="110"/>
      <c r="AW55" s="77">
        <f t="shared" si="16"/>
        <v>0</v>
      </c>
      <c r="AX55" s="110"/>
      <c r="AY55" s="110"/>
      <c r="AZ55" s="110"/>
      <c r="BA55" s="77">
        <f t="shared" si="17"/>
        <v>0</v>
      </c>
      <c r="BB55" s="110"/>
      <c r="BC55" s="110"/>
      <c r="BD55" s="110"/>
      <c r="BE55" s="77">
        <f t="shared" si="18"/>
        <v>0</v>
      </c>
      <c r="BF55" s="261">
        <f t="shared" si="35"/>
        <v>1</v>
      </c>
      <c r="BG55" s="261">
        <f t="shared" si="36"/>
        <v>1.6666666666666667</v>
      </c>
      <c r="BH55" s="261">
        <f t="shared" si="37"/>
        <v>0</v>
      </c>
      <c r="BI55" s="148">
        <f t="shared" si="38"/>
        <v>2.666666666666667</v>
      </c>
    </row>
    <row r="56" spans="1:61" ht="29.25" customHeight="1" x14ac:dyDescent="0.25">
      <c r="A56" s="313"/>
      <c r="B56" s="348"/>
      <c r="C56" s="313"/>
      <c r="D56" s="312"/>
      <c r="E56" s="335"/>
      <c r="F56" s="342"/>
      <c r="G56" s="370"/>
      <c r="H56" s="303"/>
      <c r="I56" s="18" t="s">
        <v>50</v>
      </c>
      <c r="J56" s="29">
        <v>12</v>
      </c>
      <c r="K56" s="29">
        <v>10</v>
      </c>
      <c r="L56" s="29">
        <v>0</v>
      </c>
      <c r="M56" s="77">
        <f t="shared" si="34"/>
        <v>22</v>
      </c>
      <c r="N56" s="110">
        <v>19</v>
      </c>
      <c r="O56" s="110">
        <v>18</v>
      </c>
      <c r="P56" s="110">
        <v>0</v>
      </c>
      <c r="Q56" s="77">
        <f t="shared" si="8"/>
        <v>37</v>
      </c>
      <c r="R56" s="110">
        <v>18</v>
      </c>
      <c r="S56" s="110">
        <v>18</v>
      </c>
      <c r="T56" s="110">
        <v>0</v>
      </c>
      <c r="U56" s="77">
        <f t="shared" si="9"/>
        <v>36</v>
      </c>
      <c r="V56" s="110"/>
      <c r="W56" s="110"/>
      <c r="X56" s="110"/>
      <c r="Y56" s="77">
        <f t="shared" si="10"/>
        <v>0</v>
      </c>
      <c r="Z56" s="110"/>
      <c r="AA56" s="110"/>
      <c r="AB56" s="110"/>
      <c r="AC56" s="77">
        <f t="shared" si="11"/>
        <v>0</v>
      </c>
      <c r="AD56" s="110"/>
      <c r="AE56" s="110"/>
      <c r="AF56" s="110"/>
      <c r="AG56" s="77">
        <f t="shared" si="12"/>
        <v>0</v>
      </c>
      <c r="AH56" s="110"/>
      <c r="AI56" s="110"/>
      <c r="AJ56" s="110"/>
      <c r="AK56" s="77">
        <f t="shared" si="13"/>
        <v>0</v>
      </c>
      <c r="AL56" s="110"/>
      <c r="AM56" s="110"/>
      <c r="AN56" s="110"/>
      <c r="AO56" s="77">
        <f t="shared" si="14"/>
        <v>0</v>
      </c>
      <c r="AP56" s="110"/>
      <c r="AQ56" s="110"/>
      <c r="AR56" s="110"/>
      <c r="AS56" s="77">
        <f t="shared" si="15"/>
        <v>0</v>
      </c>
      <c r="AT56" s="110"/>
      <c r="AU56" s="110"/>
      <c r="AV56" s="110"/>
      <c r="AW56" s="77">
        <f t="shared" si="16"/>
        <v>0</v>
      </c>
      <c r="AX56" s="110"/>
      <c r="AY56" s="110"/>
      <c r="AZ56" s="110"/>
      <c r="BA56" s="77">
        <f t="shared" si="17"/>
        <v>0</v>
      </c>
      <c r="BB56" s="110"/>
      <c r="BC56" s="110"/>
      <c r="BD56" s="110"/>
      <c r="BE56" s="77">
        <f t="shared" si="18"/>
        <v>0</v>
      </c>
      <c r="BF56" s="261">
        <f t="shared" si="35"/>
        <v>16.333333333333332</v>
      </c>
      <c r="BG56" s="261">
        <f t="shared" si="36"/>
        <v>15.333333333333334</v>
      </c>
      <c r="BH56" s="261">
        <f t="shared" si="37"/>
        <v>0</v>
      </c>
      <c r="BI56" s="148">
        <f t="shared" si="38"/>
        <v>31.666666666666664</v>
      </c>
    </row>
    <row r="57" spans="1:61" ht="29.25" customHeight="1" x14ac:dyDescent="0.25">
      <c r="A57" s="313"/>
      <c r="B57" s="348"/>
      <c r="C57" s="313"/>
      <c r="D57" s="312"/>
      <c r="E57" s="335"/>
      <c r="F57" s="342"/>
      <c r="G57" s="370"/>
      <c r="H57" s="303"/>
      <c r="I57" s="18" t="s">
        <v>51</v>
      </c>
      <c r="J57" s="29">
        <v>6</v>
      </c>
      <c r="K57" s="29">
        <v>7</v>
      </c>
      <c r="L57" s="29">
        <v>0</v>
      </c>
      <c r="M57" s="77">
        <f t="shared" si="34"/>
        <v>13</v>
      </c>
      <c r="N57" s="110">
        <v>8</v>
      </c>
      <c r="O57" s="110">
        <v>19</v>
      </c>
      <c r="P57" s="110">
        <v>0</v>
      </c>
      <c r="Q57" s="77">
        <f t="shared" si="8"/>
        <v>27</v>
      </c>
      <c r="R57" s="110">
        <v>5</v>
      </c>
      <c r="S57" s="110">
        <v>21</v>
      </c>
      <c r="T57" s="110">
        <v>0</v>
      </c>
      <c r="U57" s="77">
        <f t="shared" si="9"/>
        <v>26</v>
      </c>
      <c r="V57" s="110"/>
      <c r="W57" s="110"/>
      <c r="X57" s="110"/>
      <c r="Y57" s="77">
        <f t="shared" si="10"/>
        <v>0</v>
      </c>
      <c r="Z57" s="110"/>
      <c r="AA57" s="110"/>
      <c r="AB57" s="110"/>
      <c r="AC57" s="77">
        <f t="shared" si="11"/>
        <v>0</v>
      </c>
      <c r="AD57" s="110"/>
      <c r="AE57" s="110"/>
      <c r="AF57" s="110"/>
      <c r="AG57" s="77">
        <f t="shared" si="12"/>
        <v>0</v>
      </c>
      <c r="AH57" s="110"/>
      <c r="AI57" s="110"/>
      <c r="AJ57" s="110"/>
      <c r="AK57" s="77">
        <f t="shared" si="13"/>
        <v>0</v>
      </c>
      <c r="AL57" s="110"/>
      <c r="AM57" s="110"/>
      <c r="AN57" s="110"/>
      <c r="AO57" s="77">
        <f t="shared" si="14"/>
        <v>0</v>
      </c>
      <c r="AP57" s="110"/>
      <c r="AQ57" s="110"/>
      <c r="AR57" s="110"/>
      <c r="AS57" s="77">
        <f t="shared" si="15"/>
        <v>0</v>
      </c>
      <c r="AT57" s="110"/>
      <c r="AU57" s="110"/>
      <c r="AV57" s="110"/>
      <c r="AW57" s="77">
        <f t="shared" si="16"/>
        <v>0</v>
      </c>
      <c r="AX57" s="110"/>
      <c r="AY57" s="110"/>
      <c r="AZ57" s="110"/>
      <c r="BA57" s="77">
        <f t="shared" si="17"/>
        <v>0</v>
      </c>
      <c r="BB57" s="110"/>
      <c r="BC57" s="110"/>
      <c r="BD57" s="110"/>
      <c r="BE57" s="77">
        <f t="shared" si="18"/>
        <v>0</v>
      </c>
      <c r="BF57" s="261">
        <f t="shared" si="35"/>
        <v>6.333333333333333</v>
      </c>
      <c r="BG57" s="261">
        <f t="shared" si="36"/>
        <v>15.666666666666666</v>
      </c>
      <c r="BH57" s="261">
        <f t="shared" si="37"/>
        <v>0</v>
      </c>
      <c r="BI57" s="148">
        <f t="shared" si="38"/>
        <v>22</v>
      </c>
    </row>
    <row r="58" spans="1:61" ht="29.25" customHeight="1" x14ac:dyDescent="0.25">
      <c r="A58" s="313"/>
      <c r="B58" s="348"/>
      <c r="C58" s="313"/>
      <c r="D58" s="312"/>
      <c r="E58" s="335"/>
      <c r="F58" s="342"/>
      <c r="G58" s="370"/>
      <c r="H58" s="303"/>
      <c r="I58" s="18" t="s">
        <v>52</v>
      </c>
      <c r="J58" s="29">
        <v>0</v>
      </c>
      <c r="K58" s="29">
        <v>0</v>
      </c>
      <c r="L58" s="29">
        <v>0</v>
      </c>
      <c r="M58" s="77">
        <f t="shared" si="34"/>
        <v>0</v>
      </c>
      <c r="N58" s="110">
        <v>0</v>
      </c>
      <c r="O58" s="110">
        <v>0</v>
      </c>
      <c r="P58" s="110">
        <v>0</v>
      </c>
      <c r="Q58" s="77">
        <f t="shared" si="8"/>
        <v>0</v>
      </c>
      <c r="R58" s="110">
        <v>0</v>
      </c>
      <c r="S58" s="110">
        <v>0</v>
      </c>
      <c r="T58" s="110">
        <v>0</v>
      </c>
      <c r="U58" s="77">
        <f t="shared" si="9"/>
        <v>0</v>
      </c>
      <c r="V58" s="110"/>
      <c r="W58" s="110"/>
      <c r="X58" s="110"/>
      <c r="Y58" s="77">
        <f t="shared" si="10"/>
        <v>0</v>
      </c>
      <c r="Z58" s="110"/>
      <c r="AA58" s="110"/>
      <c r="AB58" s="110"/>
      <c r="AC58" s="77">
        <f t="shared" si="11"/>
        <v>0</v>
      </c>
      <c r="AD58" s="110"/>
      <c r="AE58" s="110"/>
      <c r="AF58" s="110"/>
      <c r="AG58" s="77">
        <f t="shared" si="12"/>
        <v>0</v>
      </c>
      <c r="AH58" s="110"/>
      <c r="AI58" s="110"/>
      <c r="AJ58" s="110"/>
      <c r="AK58" s="77">
        <f t="shared" si="13"/>
        <v>0</v>
      </c>
      <c r="AL58" s="110"/>
      <c r="AM58" s="110"/>
      <c r="AN58" s="110"/>
      <c r="AO58" s="77">
        <f t="shared" si="14"/>
        <v>0</v>
      </c>
      <c r="AP58" s="110"/>
      <c r="AQ58" s="110"/>
      <c r="AR58" s="110"/>
      <c r="AS58" s="77">
        <f t="shared" si="15"/>
        <v>0</v>
      </c>
      <c r="AT58" s="110"/>
      <c r="AU58" s="110"/>
      <c r="AV58" s="110"/>
      <c r="AW58" s="77">
        <f t="shared" si="16"/>
        <v>0</v>
      </c>
      <c r="AX58" s="110"/>
      <c r="AY58" s="110"/>
      <c r="AZ58" s="110"/>
      <c r="BA58" s="77">
        <f t="shared" si="17"/>
        <v>0</v>
      </c>
      <c r="BB58" s="110"/>
      <c r="BC58" s="110"/>
      <c r="BD58" s="110"/>
      <c r="BE58" s="77">
        <f t="shared" si="18"/>
        <v>0</v>
      </c>
      <c r="BF58" s="261">
        <f t="shared" si="35"/>
        <v>0</v>
      </c>
      <c r="BG58" s="261">
        <f t="shared" si="36"/>
        <v>0</v>
      </c>
      <c r="BH58" s="261">
        <f t="shared" si="37"/>
        <v>0</v>
      </c>
      <c r="BI58" s="148">
        <f t="shared" si="38"/>
        <v>0</v>
      </c>
    </row>
    <row r="59" spans="1:61" ht="29.25" customHeight="1" x14ac:dyDescent="0.25">
      <c r="A59" s="313"/>
      <c r="B59" s="348"/>
      <c r="C59" s="313"/>
      <c r="D59" s="312"/>
      <c r="E59" s="335"/>
      <c r="F59" s="342"/>
      <c r="G59" s="370"/>
      <c r="H59" s="304"/>
      <c r="I59" s="19" t="s">
        <v>53</v>
      </c>
      <c r="J59" s="77">
        <f t="shared" ref="J59:AO59" si="39">SUM(J54:J58)</f>
        <v>21</v>
      </c>
      <c r="K59" s="77">
        <f t="shared" si="39"/>
        <v>18</v>
      </c>
      <c r="L59" s="77">
        <f t="shared" si="39"/>
        <v>0</v>
      </c>
      <c r="M59" s="77">
        <f t="shared" si="39"/>
        <v>39</v>
      </c>
      <c r="N59" s="77">
        <f t="shared" si="39"/>
        <v>27</v>
      </c>
      <c r="O59" s="77">
        <f t="shared" si="39"/>
        <v>39</v>
      </c>
      <c r="P59" s="77">
        <f t="shared" si="39"/>
        <v>0</v>
      </c>
      <c r="Q59" s="77">
        <f t="shared" si="39"/>
        <v>66</v>
      </c>
      <c r="R59" s="77">
        <f t="shared" si="39"/>
        <v>23</v>
      </c>
      <c r="S59" s="77">
        <f t="shared" si="39"/>
        <v>41</v>
      </c>
      <c r="T59" s="77">
        <f t="shared" si="39"/>
        <v>0</v>
      </c>
      <c r="U59" s="77">
        <f t="shared" si="39"/>
        <v>64</v>
      </c>
      <c r="V59" s="77">
        <f t="shared" si="39"/>
        <v>0</v>
      </c>
      <c r="W59" s="77">
        <f t="shared" si="39"/>
        <v>0</v>
      </c>
      <c r="X59" s="77">
        <f t="shared" si="39"/>
        <v>0</v>
      </c>
      <c r="Y59" s="77">
        <f t="shared" si="39"/>
        <v>0</v>
      </c>
      <c r="Z59" s="77">
        <f t="shared" si="39"/>
        <v>0</v>
      </c>
      <c r="AA59" s="77">
        <f t="shared" si="39"/>
        <v>0</v>
      </c>
      <c r="AB59" s="77">
        <f t="shared" si="39"/>
        <v>0</v>
      </c>
      <c r="AC59" s="77">
        <f t="shared" si="39"/>
        <v>0</v>
      </c>
      <c r="AD59" s="77">
        <f t="shared" si="39"/>
        <v>0</v>
      </c>
      <c r="AE59" s="77">
        <f t="shared" si="39"/>
        <v>0</v>
      </c>
      <c r="AF59" s="77">
        <f t="shared" si="39"/>
        <v>0</v>
      </c>
      <c r="AG59" s="77">
        <f t="shared" si="39"/>
        <v>0</v>
      </c>
      <c r="AH59" s="77">
        <f t="shared" si="39"/>
        <v>0</v>
      </c>
      <c r="AI59" s="77">
        <f t="shared" si="39"/>
        <v>0</v>
      </c>
      <c r="AJ59" s="77">
        <f t="shared" si="39"/>
        <v>0</v>
      </c>
      <c r="AK59" s="77">
        <f t="shared" si="39"/>
        <v>0</v>
      </c>
      <c r="AL59" s="77">
        <f t="shared" si="39"/>
        <v>0</v>
      </c>
      <c r="AM59" s="77">
        <f t="shared" si="39"/>
        <v>0</v>
      </c>
      <c r="AN59" s="77">
        <f t="shared" si="39"/>
        <v>0</v>
      </c>
      <c r="AO59" s="77">
        <f t="shared" si="39"/>
        <v>0</v>
      </c>
      <c r="AP59" s="77">
        <f t="shared" ref="AP59:BI59" si="40">SUM(AP54:AP58)</f>
        <v>0</v>
      </c>
      <c r="AQ59" s="77">
        <f t="shared" si="40"/>
        <v>0</v>
      </c>
      <c r="AR59" s="77">
        <f t="shared" si="40"/>
        <v>0</v>
      </c>
      <c r="AS59" s="77">
        <f t="shared" si="40"/>
        <v>0</v>
      </c>
      <c r="AT59" s="77">
        <f t="shared" si="40"/>
        <v>0</v>
      </c>
      <c r="AU59" s="77">
        <f t="shared" si="40"/>
        <v>0</v>
      </c>
      <c r="AV59" s="77">
        <f t="shared" si="40"/>
        <v>0</v>
      </c>
      <c r="AW59" s="77">
        <f t="shared" si="40"/>
        <v>0</v>
      </c>
      <c r="AX59" s="77">
        <f t="shared" si="40"/>
        <v>0</v>
      </c>
      <c r="AY59" s="77">
        <f t="shared" si="40"/>
        <v>0</v>
      </c>
      <c r="AZ59" s="77">
        <f t="shared" si="40"/>
        <v>0</v>
      </c>
      <c r="BA59" s="77">
        <f t="shared" si="40"/>
        <v>0</v>
      </c>
      <c r="BB59" s="77">
        <f t="shared" si="40"/>
        <v>0</v>
      </c>
      <c r="BC59" s="77">
        <f t="shared" si="40"/>
        <v>0</v>
      </c>
      <c r="BD59" s="77">
        <f t="shared" si="40"/>
        <v>0</v>
      </c>
      <c r="BE59" s="77">
        <f t="shared" si="40"/>
        <v>0</v>
      </c>
      <c r="BF59" s="77">
        <f t="shared" si="40"/>
        <v>23.666666666666664</v>
      </c>
      <c r="BG59" s="77">
        <f t="shared" si="40"/>
        <v>32.666666666666664</v>
      </c>
      <c r="BH59" s="77">
        <f t="shared" si="40"/>
        <v>0</v>
      </c>
      <c r="BI59" s="77">
        <f t="shared" si="40"/>
        <v>56.333333333333329</v>
      </c>
    </row>
    <row r="60" spans="1:61" ht="29.25" customHeight="1" x14ac:dyDescent="0.25">
      <c r="A60" s="313"/>
      <c r="B60" s="348"/>
      <c r="C60" s="313"/>
      <c r="D60" s="312"/>
      <c r="E60" s="335"/>
      <c r="F60" s="342"/>
      <c r="G60" s="370"/>
      <c r="H60" s="370" t="s">
        <v>87</v>
      </c>
      <c r="I60" s="18" t="s">
        <v>54</v>
      </c>
      <c r="J60" s="29">
        <v>19</v>
      </c>
      <c r="K60" s="29">
        <v>17</v>
      </c>
      <c r="L60" s="29">
        <v>0</v>
      </c>
      <c r="M60" s="77">
        <f>SUM(J60:L60)</f>
        <v>36</v>
      </c>
      <c r="N60" s="110">
        <v>24</v>
      </c>
      <c r="O60" s="110">
        <v>38</v>
      </c>
      <c r="P60" s="110">
        <v>0</v>
      </c>
      <c r="Q60" s="77">
        <f t="shared" si="8"/>
        <v>62</v>
      </c>
      <c r="R60" s="110">
        <v>20</v>
      </c>
      <c r="S60" s="110">
        <v>40</v>
      </c>
      <c r="T60" s="110">
        <v>0</v>
      </c>
      <c r="U60" s="77">
        <f t="shared" si="9"/>
        <v>60</v>
      </c>
      <c r="V60" s="110"/>
      <c r="W60" s="110"/>
      <c r="X60" s="110"/>
      <c r="Y60" s="77">
        <f t="shared" si="10"/>
        <v>0</v>
      </c>
      <c r="Z60" s="110"/>
      <c r="AA60" s="110"/>
      <c r="AB60" s="110"/>
      <c r="AC60" s="77">
        <f t="shared" si="11"/>
        <v>0</v>
      </c>
      <c r="AD60" s="110"/>
      <c r="AE60" s="110"/>
      <c r="AF60" s="110"/>
      <c r="AG60" s="77">
        <f t="shared" si="12"/>
        <v>0</v>
      </c>
      <c r="AH60" s="110"/>
      <c r="AI60" s="110"/>
      <c r="AJ60" s="110"/>
      <c r="AK60" s="77">
        <f t="shared" si="13"/>
        <v>0</v>
      </c>
      <c r="AL60" s="110"/>
      <c r="AM60" s="110"/>
      <c r="AN60" s="110"/>
      <c r="AO60" s="77">
        <f t="shared" si="14"/>
        <v>0</v>
      </c>
      <c r="AP60" s="110"/>
      <c r="AQ60" s="110"/>
      <c r="AR60" s="110"/>
      <c r="AS60" s="77">
        <f t="shared" si="15"/>
        <v>0</v>
      </c>
      <c r="AT60" s="110"/>
      <c r="AU60" s="110"/>
      <c r="AV60" s="110"/>
      <c r="AW60" s="77">
        <f t="shared" si="16"/>
        <v>0</v>
      </c>
      <c r="AX60" s="110"/>
      <c r="AY60" s="110"/>
      <c r="AZ60" s="110"/>
      <c r="BA60" s="77">
        <f t="shared" si="17"/>
        <v>0</v>
      </c>
      <c r="BB60" s="110"/>
      <c r="BC60" s="110"/>
      <c r="BD60" s="110"/>
      <c r="BE60" s="77">
        <f t="shared" si="18"/>
        <v>0</v>
      </c>
      <c r="BF60" s="261">
        <f t="shared" ref="BF60:BH63" si="41">AVERAGE(J60,N60,R60,V60,Z60,AD60,AH60,AL60,AP60,AT60,AX60,BB60)</f>
        <v>21</v>
      </c>
      <c r="BG60" s="261">
        <f t="shared" si="41"/>
        <v>31.666666666666668</v>
      </c>
      <c r="BH60" s="261">
        <f t="shared" si="41"/>
        <v>0</v>
      </c>
      <c r="BI60" s="148">
        <f>SUM(BF60:BH60)</f>
        <v>52.666666666666671</v>
      </c>
    </row>
    <row r="61" spans="1:61" ht="29.25" customHeight="1" x14ac:dyDescent="0.25">
      <c r="A61" s="313"/>
      <c r="B61" s="348"/>
      <c r="C61" s="313"/>
      <c r="D61" s="312"/>
      <c r="E61" s="335"/>
      <c r="F61" s="342"/>
      <c r="G61" s="370"/>
      <c r="H61" s="370"/>
      <c r="I61" s="18" t="s">
        <v>55</v>
      </c>
      <c r="J61" s="29">
        <v>2</v>
      </c>
      <c r="K61" s="29">
        <v>1</v>
      </c>
      <c r="L61" s="29">
        <v>0</v>
      </c>
      <c r="M61" s="77">
        <f>SUM(J61:L61)</f>
        <v>3</v>
      </c>
      <c r="N61" s="110">
        <v>3</v>
      </c>
      <c r="O61" s="110">
        <v>1</v>
      </c>
      <c r="P61" s="110">
        <v>0</v>
      </c>
      <c r="Q61" s="77">
        <f t="shared" si="8"/>
        <v>4</v>
      </c>
      <c r="R61" s="110">
        <v>3</v>
      </c>
      <c r="S61" s="110">
        <v>1</v>
      </c>
      <c r="T61" s="110">
        <v>0</v>
      </c>
      <c r="U61" s="77">
        <f t="shared" si="9"/>
        <v>4</v>
      </c>
      <c r="V61" s="110"/>
      <c r="W61" s="110"/>
      <c r="X61" s="110"/>
      <c r="Y61" s="77">
        <f t="shared" si="10"/>
        <v>0</v>
      </c>
      <c r="Z61" s="110"/>
      <c r="AA61" s="110"/>
      <c r="AB61" s="110"/>
      <c r="AC61" s="77">
        <f t="shared" si="11"/>
        <v>0</v>
      </c>
      <c r="AD61" s="110"/>
      <c r="AE61" s="110"/>
      <c r="AF61" s="110"/>
      <c r="AG61" s="77">
        <f t="shared" si="12"/>
        <v>0</v>
      </c>
      <c r="AH61" s="110"/>
      <c r="AI61" s="110"/>
      <c r="AJ61" s="110"/>
      <c r="AK61" s="77">
        <f t="shared" si="13"/>
        <v>0</v>
      </c>
      <c r="AL61" s="110"/>
      <c r="AM61" s="110"/>
      <c r="AN61" s="110"/>
      <c r="AO61" s="77">
        <f t="shared" si="14"/>
        <v>0</v>
      </c>
      <c r="AP61" s="110"/>
      <c r="AQ61" s="110"/>
      <c r="AR61" s="110"/>
      <c r="AS61" s="77">
        <f t="shared" si="15"/>
        <v>0</v>
      </c>
      <c r="AT61" s="110"/>
      <c r="AU61" s="110"/>
      <c r="AV61" s="110"/>
      <c r="AW61" s="77">
        <f t="shared" si="16"/>
        <v>0</v>
      </c>
      <c r="AX61" s="110"/>
      <c r="AY61" s="110"/>
      <c r="AZ61" s="110"/>
      <c r="BA61" s="77">
        <f t="shared" si="17"/>
        <v>0</v>
      </c>
      <c r="BB61" s="110"/>
      <c r="BC61" s="110"/>
      <c r="BD61" s="110"/>
      <c r="BE61" s="77">
        <f t="shared" si="18"/>
        <v>0</v>
      </c>
      <c r="BF61" s="261">
        <f t="shared" si="41"/>
        <v>2.6666666666666665</v>
      </c>
      <c r="BG61" s="261">
        <f t="shared" si="41"/>
        <v>1</v>
      </c>
      <c r="BH61" s="261">
        <f t="shared" si="41"/>
        <v>0</v>
      </c>
      <c r="BI61" s="148">
        <f>SUM(BF61:BH61)</f>
        <v>3.6666666666666665</v>
      </c>
    </row>
    <row r="62" spans="1:61" ht="29.25" customHeight="1" x14ac:dyDescent="0.25">
      <c r="A62" s="313"/>
      <c r="B62" s="348"/>
      <c r="C62" s="313"/>
      <c r="D62" s="312"/>
      <c r="E62" s="335"/>
      <c r="F62" s="342"/>
      <c r="G62" s="370"/>
      <c r="H62" s="370" t="s">
        <v>60</v>
      </c>
      <c r="I62" s="18" t="s">
        <v>56</v>
      </c>
      <c r="J62" s="29">
        <v>18</v>
      </c>
      <c r="K62" s="29">
        <v>18</v>
      </c>
      <c r="L62" s="29">
        <v>0</v>
      </c>
      <c r="M62" s="77">
        <f>SUM(J62:L62)</f>
        <v>36</v>
      </c>
      <c r="N62" s="110">
        <v>27</v>
      </c>
      <c r="O62" s="110">
        <v>39</v>
      </c>
      <c r="P62" s="110">
        <v>0</v>
      </c>
      <c r="Q62" s="77">
        <f t="shared" si="8"/>
        <v>66</v>
      </c>
      <c r="R62" s="110">
        <v>23</v>
      </c>
      <c r="S62" s="110">
        <v>41</v>
      </c>
      <c r="T62" s="110">
        <v>0</v>
      </c>
      <c r="U62" s="77">
        <f t="shared" si="9"/>
        <v>64</v>
      </c>
      <c r="V62" s="110"/>
      <c r="W62" s="110"/>
      <c r="X62" s="110"/>
      <c r="Y62" s="77">
        <f t="shared" si="10"/>
        <v>0</v>
      </c>
      <c r="Z62" s="110"/>
      <c r="AA62" s="110"/>
      <c r="AB62" s="110"/>
      <c r="AC62" s="77">
        <f t="shared" si="11"/>
        <v>0</v>
      </c>
      <c r="AD62" s="110"/>
      <c r="AE62" s="110"/>
      <c r="AF62" s="110"/>
      <c r="AG62" s="77">
        <f t="shared" si="12"/>
        <v>0</v>
      </c>
      <c r="AH62" s="110"/>
      <c r="AI62" s="110"/>
      <c r="AJ62" s="110"/>
      <c r="AK62" s="77">
        <f t="shared" si="13"/>
        <v>0</v>
      </c>
      <c r="AL62" s="110"/>
      <c r="AM62" s="110"/>
      <c r="AN62" s="110"/>
      <c r="AO62" s="77">
        <f t="shared" si="14"/>
        <v>0</v>
      </c>
      <c r="AP62" s="110"/>
      <c r="AQ62" s="110"/>
      <c r="AR62" s="110"/>
      <c r="AS62" s="77">
        <f t="shared" si="15"/>
        <v>0</v>
      </c>
      <c r="AT62" s="110"/>
      <c r="AU62" s="110"/>
      <c r="AV62" s="110"/>
      <c r="AW62" s="77">
        <f t="shared" si="16"/>
        <v>0</v>
      </c>
      <c r="AX62" s="110"/>
      <c r="AY62" s="110"/>
      <c r="AZ62" s="110"/>
      <c r="BA62" s="77">
        <f t="shared" si="17"/>
        <v>0</v>
      </c>
      <c r="BB62" s="110"/>
      <c r="BC62" s="110"/>
      <c r="BD62" s="110"/>
      <c r="BE62" s="77">
        <f t="shared" si="18"/>
        <v>0</v>
      </c>
      <c r="BF62" s="261">
        <f t="shared" si="41"/>
        <v>22.666666666666668</v>
      </c>
      <c r="BG62" s="261">
        <f t="shared" si="41"/>
        <v>32.666666666666664</v>
      </c>
      <c r="BH62" s="261">
        <f t="shared" si="41"/>
        <v>0</v>
      </c>
      <c r="BI62" s="148">
        <f>SUM(BF62:BH62)</f>
        <v>55.333333333333329</v>
      </c>
    </row>
    <row r="63" spans="1:61" ht="170.25" customHeight="1" thickBot="1" x14ac:dyDescent="0.3">
      <c r="A63" s="313"/>
      <c r="B63" s="348"/>
      <c r="C63" s="313"/>
      <c r="D63" s="312"/>
      <c r="E63" s="336"/>
      <c r="F63" s="343"/>
      <c r="G63" s="371"/>
      <c r="H63" s="371"/>
      <c r="I63" s="24" t="s">
        <v>57</v>
      </c>
      <c r="J63" s="38">
        <v>0</v>
      </c>
      <c r="K63" s="38">
        <v>1</v>
      </c>
      <c r="L63" s="38">
        <v>0</v>
      </c>
      <c r="M63" s="79">
        <f>SUM(J63:L63)</f>
        <v>1</v>
      </c>
      <c r="N63" s="111">
        <v>0</v>
      </c>
      <c r="O63" s="111">
        <v>1</v>
      </c>
      <c r="P63" s="111">
        <v>0</v>
      </c>
      <c r="Q63" s="79">
        <f t="shared" si="8"/>
        <v>1</v>
      </c>
      <c r="R63" s="111">
        <v>0</v>
      </c>
      <c r="S63" s="111">
        <v>1</v>
      </c>
      <c r="T63" s="111">
        <v>0</v>
      </c>
      <c r="U63" s="79">
        <f t="shared" si="9"/>
        <v>1</v>
      </c>
      <c r="V63" s="111"/>
      <c r="W63" s="111"/>
      <c r="X63" s="111"/>
      <c r="Y63" s="79">
        <f t="shared" si="10"/>
        <v>0</v>
      </c>
      <c r="Z63" s="111"/>
      <c r="AA63" s="111"/>
      <c r="AB63" s="111"/>
      <c r="AC63" s="79">
        <f t="shared" si="11"/>
        <v>0</v>
      </c>
      <c r="AD63" s="111"/>
      <c r="AE63" s="111"/>
      <c r="AF63" s="111"/>
      <c r="AG63" s="79">
        <f t="shared" si="12"/>
        <v>0</v>
      </c>
      <c r="AH63" s="111"/>
      <c r="AI63" s="111"/>
      <c r="AJ63" s="111"/>
      <c r="AK63" s="79">
        <f t="shared" si="13"/>
        <v>0</v>
      </c>
      <c r="AL63" s="111"/>
      <c r="AM63" s="111"/>
      <c r="AN63" s="111"/>
      <c r="AO63" s="79">
        <f t="shared" si="14"/>
        <v>0</v>
      </c>
      <c r="AP63" s="111"/>
      <c r="AQ63" s="111"/>
      <c r="AR63" s="111"/>
      <c r="AS63" s="79">
        <f t="shared" si="15"/>
        <v>0</v>
      </c>
      <c r="AT63" s="111"/>
      <c r="AU63" s="111"/>
      <c r="AV63" s="111"/>
      <c r="AW63" s="79">
        <f t="shared" si="16"/>
        <v>0</v>
      </c>
      <c r="AX63" s="111"/>
      <c r="AY63" s="111"/>
      <c r="AZ63" s="111"/>
      <c r="BA63" s="79">
        <f t="shared" si="17"/>
        <v>0</v>
      </c>
      <c r="BB63" s="111"/>
      <c r="BC63" s="111"/>
      <c r="BD63" s="111"/>
      <c r="BE63" s="79">
        <f t="shared" si="18"/>
        <v>0</v>
      </c>
      <c r="BF63" s="262">
        <f t="shared" si="41"/>
        <v>0</v>
      </c>
      <c r="BG63" s="262">
        <f t="shared" si="41"/>
        <v>1</v>
      </c>
      <c r="BH63" s="262">
        <f t="shared" si="41"/>
        <v>0</v>
      </c>
      <c r="BI63" s="156">
        <f>SUM(BF63:BH63)</f>
        <v>1</v>
      </c>
    </row>
    <row r="64" spans="1:61" x14ac:dyDescent="0.25">
      <c r="Q64" s="137"/>
    </row>
    <row r="132" spans="13:61" x14ac:dyDescent="0.25">
      <c r="M132" s="167">
        <f>SUM(M20:M21)</f>
        <v>81</v>
      </c>
      <c r="Q132" s="167">
        <f>SUM(Q20:Q21)</f>
        <v>87</v>
      </c>
      <c r="U132" s="167">
        <f>SUM(U20:U21)</f>
        <v>89</v>
      </c>
      <c r="Y132" s="167">
        <f>SUM(Y20:Y21)</f>
        <v>0</v>
      </c>
      <c r="AC132" s="167">
        <f>SUM(AC20:AC21)</f>
        <v>0</v>
      </c>
      <c r="AG132" s="167">
        <f>SUM(AG20:AG21)</f>
        <v>0</v>
      </c>
      <c r="AK132" s="167">
        <f>SUM(AK20:AK21)</f>
        <v>0</v>
      </c>
      <c r="AO132" s="167">
        <f>SUM(AO20:AO21)</f>
        <v>0</v>
      </c>
      <c r="AS132" s="167">
        <f>SUM(AS20:AS21)</f>
        <v>0</v>
      </c>
      <c r="AW132" s="167">
        <f>SUM(AW20:AW21)</f>
        <v>0</v>
      </c>
      <c r="BA132" s="167">
        <f>SUM(BA20:BA21)</f>
        <v>0</v>
      </c>
      <c r="BE132" s="167">
        <f>SUM(BE20:BE21)</f>
        <v>0</v>
      </c>
      <c r="BI132" s="167">
        <f>SUM(BI20:BI21)</f>
        <v>85.666666666666657</v>
      </c>
    </row>
    <row r="133" spans="13:61" x14ac:dyDescent="0.25">
      <c r="M133" s="167">
        <f>SUM(M30:M31)</f>
        <v>0</v>
      </c>
      <c r="Q133" s="167">
        <f>SUM(Q30:Q31)</f>
        <v>565</v>
      </c>
      <c r="U133" s="167">
        <f>SUM(U30:U31)</f>
        <v>0</v>
      </c>
      <c r="Y133" s="167">
        <f>SUM(Y30:Y31)</f>
        <v>0</v>
      </c>
      <c r="AC133" s="167">
        <f>SUM(AC30:AC31)</f>
        <v>0</v>
      </c>
      <c r="AG133" s="167">
        <f>SUM(AG30:AG31)</f>
        <v>0</v>
      </c>
      <c r="AK133" s="167">
        <f>SUM(AK30:AK31)</f>
        <v>0</v>
      </c>
      <c r="AO133" s="167">
        <f>SUM(AO30:AO31)</f>
        <v>0</v>
      </c>
      <c r="AS133" s="167">
        <f>SUM(AS30:AS31)</f>
        <v>0</v>
      </c>
      <c r="AW133" s="167">
        <f>SUM(AW30:AW31)</f>
        <v>0</v>
      </c>
      <c r="BA133" s="167">
        <f>SUM(BA30:BA31)</f>
        <v>0</v>
      </c>
      <c r="BE133" s="167">
        <f>SUM(BE30:BE31)</f>
        <v>0</v>
      </c>
      <c r="BI133" s="167">
        <f>SUM(BI30:BI31)</f>
        <v>565</v>
      </c>
    </row>
    <row r="134" spans="13:61" x14ac:dyDescent="0.25">
      <c r="M134" s="167">
        <f>SUM(M40:M41)</f>
        <v>39</v>
      </c>
      <c r="Q134" s="167">
        <f>SUM(Q40:Q41)</f>
        <v>48</v>
      </c>
      <c r="U134" s="167">
        <f>SUM(U40:U41)</f>
        <v>49</v>
      </c>
      <c r="Y134" s="167">
        <f>SUM(Y40:Y41)</f>
        <v>0</v>
      </c>
      <c r="AC134" s="167">
        <f>SUM(AC40:AC41)</f>
        <v>0</v>
      </c>
      <c r="AG134" s="167">
        <f>SUM(AG40:AG41)</f>
        <v>0</v>
      </c>
      <c r="AK134" s="167">
        <f>SUM(AK40:AK41)</f>
        <v>0</v>
      </c>
      <c r="AO134" s="167">
        <f>SUM(AO40:AO41)</f>
        <v>0</v>
      </c>
      <c r="AS134" s="167">
        <f>SUM(AS40:AS41)</f>
        <v>0</v>
      </c>
      <c r="AW134" s="167">
        <f>SUM(AW40:AW41)</f>
        <v>0</v>
      </c>
      <c r="BA134" s="167">
        <f>SUM(BA40:BA41)</f>
        <v>0</v>
      </c>
      <c r="BE134" s="167">
        <f>SUM(BE40:BE41)</f>
        <v>0</v>
      </c>
      <c r="BI134" s="167">
        <f>SUM(BI40:BI41)</f>
        <v>45.333333333333336</v>
      </c>
    </row>
    <row r="135" spans="13:61" x14ac:dyDescent="0.25">
      <c r="M135" s="167">
        <f>SUM(M50:M51)</f>
        <v>41</v>
      </c>
      <c r="Q135" s="167">
        <f>SUM(Q50:Q51)</f>
        <v>39</v>
      </c>
      <c r="U135" s="167">
        <f>SUM(U50:U51)</f>
        <v>39</v>
      </c>
      <c r="Y135" s="167">
        <f>SUM(Y50:Y51)</f>
        <v>0</v>
      </c>
      <c r="AC135" s="167">
        <f>SUM(AC50:AC51)</f>
        <v>0</v>
      </c>
      <c r="AG135" s="167">
        <f>SUM(AG50:AG51)</f>
        <v>0</v>
      </c>
      <c r="AK135" s="167">
        <f>SUM(AK50:AK51)</f>
        <v>0</v>
      </c>
      <c r="AO135" s="167">
        <f>SUM(AO50:AO51)</f>
        <v>0</v>
      </c>
      <c r="AS135" s="167">
        <f>SUM(AS50:AS51)</f>
        <v>0</v>
      </c>
      <c r="AW135" s="167">
        <f>SUM(AW50:AW51)</f>
        <v>0</v>
      </c>
      <c r="BA135" s="167">
        <f>SUM(BA50:BA51)</f>
        <v>0</v>
      </c>
      <c r="BE135" s="167">
        <f>SUM(BE50:BE51)</f>
        <v>0</v>
      </c>
      <c r="BI135" s="167">
        <f>SUM(BI50:BI51)</f>
        <v>39.666666666666664</v>
      </c>
    </row>
    <row r="136" spans="13:61" x14ac:dyDescent="0.25">
      <c r="M136" s="167">
        <f>SUM(M60:M61)</f>
        <v>39</v>
      </c>
      <c r="Q136" s="167">
        <f>SUM(Q60:Q61)</f>
        <v>66</v>
      </c>
      <c r="U136" s="167">
        <f>SUM(U60:U61)</f>
        <v>64</v>
      </c>
      <c r="Y136" s="167">
        <f>SUM(Y60:Y61)</f>
        <v>0</v>
      </c>
      <c r="AC136" s="167">
        <f>SUM(AC60:AC61)</f>
        <v>0</v>
      </c>
      <c r="AG136" s="167">
        <f>SUM(AG60:AG61)</f>
        <v>0</v>
      </c>
      <c r="AK136" s="167">
        <f>SUM(AK60:AK61)</f>
        <v>0</v>
      </c>
      <c r="AO136" s="167">
        <f>SUM(AO60:AO61)</f>
        <v>0</v>
      </c>
      <c r="AS136" s="167">
        <f>SUM(AS60:AS61)</f>
        <v>0</v>
      </c>
      <c r="AW136" s="167">
        <f>SUM(AW60:AW61)</f>
        <v>0</v>
      </c>
      <c r="BA136" s="167">
        <f>SUM(BA60:BA61)</f>
        <v>0</v>
      </c>
      <c r="BE136" s="167">
        <f>SUM(BE60:BE61)</f>
        <v>0</v>
      </c>
      <c r="BI136" s="167">
        <f>SUM(BI60:BI61)</f>
        <v>56.333333333333336</v>
      </c>
    </row>
  </sheetData>
  <sheetProtection formatCells="0" formatColumns="0" formatRows="0"/>
  <protectedRanges>
    <protectedRange sqref="AP14:AR18 AP20:AR23 AP34:AR38 AP40:AR48 AP50:AR58 AP60:AR63" name="Rango1"/>
  </protectedRanges>
  <mergeCells count="99">
    <mergeCell ref="BF12:BI12"/>
    <mergeCell ref="BF11:BI11"/>
    <mergeCell ref="H62:H63"/>
    <mergeCell ref="F44:F53"/>
    <mergeCell ref="G44:G53"/>
    <mergeCell ref="G24:G33"/>
    <mergeCell ref="H52:H53"/>
    <mergeCell ref="H44:H49"/>
    <mergeCell ref="H50:H51"/>
    <mergeCell ref="G54:G63"/>
    <mergeCell ref="H54:H59"/>
    <mergeCell ref="H60:H61"/>
    <mergeCell ref="G34:G43"/>
    <mergeCell ref="H34:H39"/>
    <mergeCell ref="H40:H41"/>
    <mergeCell ref="H42:H43"/>
    <mergeCell ref="BB11:BE11"/>
    <mergeCell ref="BB12:BE12"/>
    <mergeCell ref="D14:D23"/>
    <mergeCell ref="F14:F23"/>
    <mergeCell ref="H14:H19"/>
    <mergeCell ref="H20:H21"/>
    <mergeCell ref="H22:H23"/>
    <mergeCell ref="G14:G23"/>
    <mergeCell ref="AP11:AS11"/>
    <mergeCell ref="AP12:AS12"/>
    <mergeCell ref="AT11:AW11"/>
    <mergeCell ref="AT12:AW12"/>
    <mergeCell ref="AX11:BA11"/>
    <mergeCell ref="E14:E23"/>
    <mergeCell ref="AD11:AG11"/>
    <mergeCell ref="AD12:AG12"/>
    <mergeCell ref="A11:A13"/>
    <mergeCell ref="D11:D13"/>
    <mergeCell ref="C11:C13"/>
    <mergeCell ref="B11:B13"/>
    <mergeCell ref="E11:E13"/>
    <mergeCell ref="B8:C8"/>
    <mergeCell ref="N11:Q11"/>
    <mergeCell ref="N12:Q12"/>
    <mergeCell ref="F11:F13"/>
    <mergeCell ref="G11:G13"/>
    <mergeCell ref="H11:H13"/>
    <mergeCell ref="I11:I13"/>
    <mergeCell ref="A10:BE10"/>
    <mergeCell ref="U9:BE9"/>
    <mergeCell ref="J12:M12"/>
    <mergeCell ref="J11:M11"/>
    <mergeCell ref="V11:Y11"/>
    <mergeCell ref="V12:Y12"/>
    <mergeCell ref="Z11:AC11"/>
    <mergeCell ref="Z12:AC12"/>
    <mergeCell ref="AX12:BA12"/>
    <mergeCell ref="A1:BE1"/>
    <mergeCell ref="A2:BE2"/>
    <mergeCell ref="A3:BE3"/>
    <mergeCell ref="A6:D6"/>
    <mergeCell ref="B7:C7"/>
    <mergeCell ref="AH11:AK11"/>
    <mergeCell ref="AH12:AK12"/>
    <mergeCell ref="AL11:AO11"/>
    <mergeCell ref="AL12:AO12"/>
    <mergeCell ref="E34:E43"/>
    <mergeCell ref="R11:U11"/>
    <mergeCell ref="R12:U12"/>
    <mergeCell ref="H24:H29"/>
    <mergeCell ref="H30:H31"/>
    <mergeCell ref="H32:H33"/>
    <mergeCell ref="E24:E33"/>
    <mergeCell ref="J24:L28"/>
    <mergeCell ref="J30:L33"/>
    <mergeCell ref="R24:T28"/>
    <mergeCell ref="R30:T33"/>
    <mergeCell ref="Z24:AB28"/>
    <mergeCell ref="E44:E53"/>
    <mergeCell ref="E54:E63"/>
    <mergeCell ref="A14:A23"/>
    <mergeCell ref="F24:F33"/>
    <mergeCell ref="F34:F43"/>
    <mergeCell ref="F54:F63"/>
    <mergeCell ref="C14:C23"/>
    <mergeCell ref="B14:B23"/>
    <mergeCell ref="D54:D63"/>
    <mergeCell ref="C54:C63"/>
    <mergeCell ref="B54:B63"/>
    <mergeCell ref="A54:A63"/>
    <mergeCell ref="D24:D53"/>
    <mergeCell ref="C24:C53"/>
    <mergeCell ref="B24:B53"/>
    <mergeCell ref="A24:A53"/>
    <mergeCell ref="AX24:AZ28"/>
    <mergeCell ref="AX30:AZ33"/>
    <mergeCell ref="Z30:AB33"/>
    <mergeCell ref="AH24:AJ28"/>
    <mergeCell ref="AL24:AN28"/>
    <mergeCell ref="AP24:AR28"/>
    <mergeCell ref="AH30:AJ33"/>
    <mergeCell ref="AL30:AN33"/>
    <mergeCell ref="AP30:AR33"/>
  </mergeCells>
  <conditionalFormatting sqref="M19">
    <cfRule type="cellIs" dxfId="201" priority="66" operator="notEqual">
      <formula>$M$132</formula>
    </cfRule>
  </conditionalFormatting>
  <conditionalFormatting sqref="M29">
    <cfRule type="cellIs" dxfId="200" priority="65" operator="notEqual">
      <formula>$M$133</formula>
    </cfRule>
  </conditionalFormatting>
  <conditionalFormatting sqref="M39">
    <cfRule type="cellIs" dxfId="199" priority="64" operator="notEqual">
      <formula>$M$134</formula>
    </cfRule>
  </conditionalFormatting>
  <conditionalFormatting sqref="M49">
    <cfRule type="cellIs" dxfId="198" priority="63" operator="notEqual">
      <formula>$M$135</formula>
    </cfRule>
  </conditionalFormatting>
  <conditionalFormatting sqref="M59">
    <cfRule type="cellIs" dxfId="197" priority="62" operator="notEqual">
      <formula>$M$136</formula>
    </cfRule>
  </conditionalFormatting>
  <conditionalFormatting sqref="Q19">
    <cfRule type="cellIs" dxfId="196" priority="61" operator="notEqual">
      <formula>$Q$132</formula>
    </cfRule>
  </conditionalFormatting>
  <conditionalFormatting sqref="Q29">
    <cfRule type="cellIs" dxfId="195" priority="60" operator="notEqual">
      <formula>$Q$133</formula>
    </cfRule>
  </conditionalFormatting>
  <conditionalFormatting sqref="Q39">
    <cfRule type="cellIs" dxfId="194" priority="59" operator="notEqual">
      <formula>$Q$134</formula>
    </cfRule>
  </conditionalFormatting>
  <conditionalFormatting sqref="Q49">
    <cfRule type="cellIs" dxfId="193" priority="58" operator="notEqual">
      <formula>$Q$135</formula>
    </cfRule>
  </conditionalFormatting>
  <conditionalFormatting sqref="Q59">
    <cfRule type="cellIs" dxfId="192" priority="57" operator="notEqual">
      <formula>$Q$136</formula>
    </cfRule>
  </conditionalFormatting>
  <conditionalFormatting sqref="U19">
    <cfRule type="cellIs" dxfId="191" priority="56" operator="notEqual">
      <formula>$U$132</formula>
    </cfRule>
  </conditionalFormatting>
  <conditionalFormatting sqref="U29">
    <cfRule type="cellIs" dxfId="190" priority="55" operator="notEqual">
      <formula>$U$133</formula>
    </cfRule>
  </conditionalFormatting>
  <conditionalFormatting sqref="U39">
    <cfRule type="cellIs" dxfId="189" priority="54" operator="notEqual">
      <formula>$U$134</formula>
    </cfRule>
  </conditionalFormatting>
  <conditionalFormatting sqref="U49">
    <cfRule type="cellIs" dxfId="188" priority="53" operator="notEqual">
      <formula>$U$135</formula>
    </cfRule>
  </conditionalFormatting>
  <conditionalFormatting sqref="U59">
    <cfRule type="cellIs" dxfId="187" priority="52" operator="notEqual">
      <formula>$U$136</formula>
    </cfRule>
  </conditionalFormatting>
  <conditionalFormatting sqref="Y19">
    <cfRule type="cellIs" dxfId="186" priority="51" operator="notEqual">
      <formula>$Y$132</formula>
    </cfRule>
  </conditionalFormatting>
  <conditionalFormatting sqref="Y29">
    <cfRule type="cellIs" dxfId="185" priority="50" operator="notEqual">
      <formula>$Y$133</formula>
    </cfRule>
  </conditionalFormatting>
  <conditionalFormatting sqref="Y39">
    <cfRule type="cellIs" dxfId="184" priority="49" operator="notEqual">
      <formula>$Y$134</formula>
    </cfRule>
  </conditionalFormatting>
  <conditionalFormatting sqref="Y49">
    <cfRule type="cellIs" dxfId="183" priority="48" operator="notEqual">
      <formula>$Y$135</formula>
    </cfRule>
  </conditionalFormatting>
  <conditionalFormatting sqref="Y59">
    <cfRule type="cellIs" dxfId="182" priority="47" operator="notEqual">
      <formula>$Y$136</formula>
    </cfRule>
  </conditionalFormatting>
  <conditionalFormatting sqref="AC19">
    <cfRule type="cellIs" dxfId="181" priority="46" operator="notEqual">
      <formula>$AC$132</formula>
    </cfRule>
  </conditionalFormatting>
  <conditionalFormatting sqref="AC29">
    <cfRule type="cellIs" dxfId="180" priority="45" operator="notEqual">
      <formula>$AC$133</formula>
    </cfRule>
  </conditionalFormatting>
  <conditionalFormatting sqref="AC39">
    <cfRule type="cellIs" dxfId="179" priority="44" operator="notEqual">
      <formula>$AC$134</formula>
    </cfRule>
  </conditionalFormatting>
  <conditionalFormatting sqref="AC49">
    <cfRule type="cellIs" dxfId="178" priority="43" operator="notEqual">
      <formula>$AC$135</formula>
    </cfRule>
  </conditionalFormatting>
  <conditionalFormatting sqref="AC59">
    <cfRule type="cellIs" dxfId="177" priority="42" operator="notEqual">
      <formula>$AC$136</formula>
    </cfRule>
  </conditionalFormatting>
  <conditionalFormatting sqref="AG19">
    <cfRule type="cellIs" dxfId="176" priority="41" operator="notEqual">
      <formula>$AG$132</formula>
    </cfRule>
  </conditionalFormatting>
  <conditionalFormatting sqref="AG29">
    <cfRule type="cellIs" dxfId="175" priority="40" operator="notEqual">
      <formula>$AG$133</formula>
    </cfRule>
  </conditionalFormatting>
  <conditionalFormatting sqref="AG39">
    <cfRule type="cellIs" dxfId="174" priority="39" operator="notEqual">
      <formula>$AG$134</formula>
    </cfRule>
  </conditionalFormatting>
  <conditionalFormatting sqref="AG49">
    <cfRule type="cellIs" dxfId="173" priority="38" operator="notEqual">
      <formula>$AG$135</formula>
    </cfRule>
  </conditionalFormatting>
  <conditionalFormatting sqref="AG59">
    <cfRule type="cellIs" dxfId="172" priority="37" operator="notEqual">
      <formula>$AG$136</formula>
    </cfRule>
  </conditionalFormatting>
  <conditionalFormatting sqref="AK19">
    <cfRule type="cellIs" dxfId="171" priority="36" operator="notEqual">
      <formula>$AK$132</formula>
    </cfRule>
  </conditionalFormatting>
  <conditionalFormatting sqref="AK29">
    <cfRule type="cellIs" dxfId="170" priority="35" operator="notEqual">
      <formula>$AK$133</formula>
    </cfRule>
  </conditionalFormatting>
  <conditionalFormatting sqref="AK39">
    <cfRule type="cellIs" dxfId="169" priority="34" operator="notEqual">
      <formula>$AK$134</formula>
    </cfRule>
  </conditionalFormatting>
  <conditionalFormatting sqref="AK49">
    <cfRule type="cellIs" dxfId="168" priority="33" operator="notEqual">
      <formula>$AK$135</formula>
    </cfRule>
  </conditionalFormatting>
  <conditionalFormatting sqref="AK59">
    <cfRule type="cellIs" dxfId="167" priority="32" operator="notEqual">
      <formula>$AK$136</formula>
    </cfRule>
  </conditionalFormatting>
  <conditionalFormatting sqref="AO19">
    <cfRule type="cellIs" dxfId="166" priority="31" operator="notEqual">
      <formula>$AO$132</formula>
    </cfRule>
  </conditionalFormatting>
  <conditionalFormatting sqref="AO29">
    <cfRule type="cellIs" dxfId="165" priority="30" operator="notEqual">
      <formula>$AO$133</formula>
    </cfRule>
  </conditionalFormatting>
  <conditionalFormatting sqref="AO39">
    <cfRule type="cellIs" dxfId="164" priority="29" operator="notEqual">
      <formula>$AO$134</formula>
    </cfRule>
  </conditionalFormatting>
  <conditionalFormatting sqref="AO49">
    <cfRule type="cellIs" dxfId="163" priority="28" operator="notEqual">
      <formula>$AO$135</formula>
    </cfRule>
  </conditionalFormatting>
  <conditionalFormatting sqref="AO59">
    <cfRule type="cellIs" dxfId="162" priority="27" operator="notEqual">
      <formula>$AO$136</formula>
    </cfRule>
  </conditionalFormatting>
  <conditionalFormatting sqref="AS19">
    <cfRule type="cellIs" dxfId="161" priority="26" operator="notEqual">
      <formula>$AS$132</formula>
    </cfRule>
  </conditionalFormatting>
  <conditionalFormatting sqref="AS29">
    <cfRule type="cellIs" dxfId="160" priority="25" operator="notEqual">
      <formula>$AS$133</formula>
    </cfRule>
  </conditionalFormatting>
  <conditionalFormatting sqref="AS39">
    <cfRule type="cellIs" dxfId="159" priority="24" operator="notEqual">
      <formula>$AS$134</formula>
    </cfRule>
  </conditionalFormatting>
  <conditionalFormatting sqref="AS49">
    <cfRule type="cellIs" dxfId="158" priority="23" operator="notEqual">
      <formula>$AS$135</formula>
    </cfRule>
  </conditionalFormatting>
  <conditionalFormatting sqref="AS59">
    <cfRule type="cellIs" dxfId="157" priority="22" operator="notEqual">
      <formula>$AS$136</formula>
    </cfRule>
  </conditionalFormatting>
  <conditionalFormatting sqref="AW19">
    <cfRule type="cellIs" dxfId="156" priority="21" operator="notEqual">
      <formula>$AW$132</formula>
    </cfRule>
  </conditionalFormatting>
  <conditionalFormatting sqref="AW29">
    <cfRule type="cellIs" dxfId="155" priority="20" operator="notEqual">
      <formula>$AW$133</formula>
    </cfRule>
  </conditionalFormatting>
  <conditionalFormatting sqref="AW39">
    <cfRule type="cellIs" dxfId="154" priority="19" operator="notEqual">
      <formula>$AW$134</formula>
    </cfRule>
  </conditionalFormatting>
  <conditionalFormatting sqref="AW49">
    <cfRule type="cellIs" dxfId="153" priority="18" operator="notEqual">
      <formula>$AW$135</formula>
    </cfRule>
  </conditionalFormatting>
  <conditionalFormatting sqref="AW59">
    <cfRule type="cellIs" dxfId="152" priority="17" operator="notEqual">
      <formula>$AW$136</formula>
    </cfRule>
  </conditionalFormatting>
  <conditionalFormatting sqref="BA19">
    <cfRule type="cellIs" dxfId="151" priority="16" operator="notEqual">
      <formula>$BA$132</formula>
    </cfRule>
  </conditionalFormatting>
  <conditionalFormatting sqref="BA29">
    <cfRule type="cellIs" dxfId="150" priority="15" operator="notEqual">
      <formula>$BA$133</formula>
    </cfRule>
  </conditionalFormatting>
  <conditionalFormatting sqref="BA39">
    <cfRule type="cellIs" dxfId="149" priority="14" operator="notEqual">
      <formula>$BA$134</formula>
    </cfRule>
  </conditionalFormatting>
  <conditionalFormatting sqref="BA49">
    <cfRule type="cellIs" dxfId="148" priority="13" operator="notEqual">
      <formula>$BA$135</formula>
    </cfRule>
  </conditionalFormatting>
  <conditionalFormatting sqref="BA59">
    <cfRule type="cellIs" dxfId="147" priority="12" operator="notEqual">
      <formula>$BA$136</formula>
    </cfRule>
  </conditionalFormatting>
  <conditionalFormatting sqref="BE19">
    <cfRule type="cellIs" dxfId="146" priority="11" operator="notEqual">
      <formula>$BE$132</formula>
    </cfRule>
  </conditionalFormatting>
  <conditionalFormatting sqref="BE29">
    <cfRule type="cellIs" dxfId="145" priority="10" operator="notEqual">
      <formula>$BE$133</formula>
    </cfRule>
  </conditionalFormatting>
  <conditionalFormatting sqref="BE39">
    <cfRule type="cellIs" dxfId="144" priority="9" operator="notEqual">
      <formula>$BE$134</formula>
    </cfRule>
  </conditionalFormatting>
  <conditionalFormatting sqref="BE49">
    <cfRule type="cellIs" dxfId="143" priority="8" operator="notEqual">
      <formula>$BE$135</formula>
    </cfRule>
  </conditionalFormatting>
  <conditionalFormatting sqref="BE59">
    <cfRule type="cellIs" dxfId="142" priority="7" operator="notEqual">
      <formula>$BE$136</formula>
    </cfRule>
  </conditionalFormatting>
  <conditionalFormatting sqref="BI19">
    <cfRule type="cellIs" dxfId="141" priority="6" operator="notEqual">
      <formula>$BI$132</formula>
    </cfRule>
  </conditionalFormatting>
  <conditionalFormatting sqref="BI39">
    <cfRule type="cellIs" dxfId="140" priority="4" operator="notEqual">
      <formula>$BI$134</formula>
    </cfRule>
  </conditionalFormatting>
  <conditionalFormatting sqref="BI49">
    <cfRule type="cellIs" dxfId="139" priority="3" operator="notEqual">
      <formula>$BI$135</formula>
    </cfRule>
  </conditionalFormatting>
  <conditionalFormatting sqref="BI59">
    <cfRule type="cellIs" dxfId="138" priority="2" operator="notEqual">
      <formula>$BI$136</formula>
    </cfRule>
  </conditionalFormatting>
  <conditionalFormatting sqref="BI29">
    <cfRule type="cellIs" dxfId="137" priority="1" operator="notEqual">
      <formula>$BI$133</formula>
    </cfRule>
  </conditionalFormatting>
  <pageMargins left="0.7" right="0.7" top="0.75" bottom="0.75" header="0.3" footer="0.3"/>
  <pageSetup paperSize="5" scale="16" fitToHeight="0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A1:M416"/>
  <sheetViews>
    <sheetView topLeftCell="A391" zoomScaleNormal="100" workbookViewId="0">
      <selection activeCell="N46" sqref="N46"/>
    </sheetView>
  </sheetViews>
  <sheetFormatPr baseColWidth="10" defaultRowHeight="15" x14ac:dyDescent="0.25"/>
  <sheetData>
    <row r="1" spans="1:13" x14ac:dyDescent="0.25">
      <c r="A1" s="373" t="s">
        <v>45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x14ac:dyDescent="0.25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x14ac:dyDescent="0.25">
      <c r="G3" s="170"/>
    </row>
    <row r="4" spans="1:13" x14ac:dyDescent="0.25">
      <c r="G4" s="170"/>
    </row>
    <row r="5" spans="1:13" x14ac:dyDescent="0.25">
      <c r="G5" s="170"/>
    </row>
    <row r="6" spans="1:13" x14ac:dyDescent="0.25">
      <c r="G6" s="170"/>
    </row>
    <row r="7" spans="1:13" x14ac:dyDescent="0.25">
      <c r="G7" s="170"/>
    </row>
    <row r="8" spans="1:13" x14ac:dyDescent="0.25">
      <c r="G8" s="170"/>
    </row>
    <row r="9" spans="1:13" x14ac:dyDescent="0.25">
      <c r="G9" s="170"/>
    </row>
    <row r="10" spans="1:13" x14ac:dyDescent="0.25">
      <c r="G10" s="170"/>
    </row>
    <row r="39" spans="10:10" x14ac:dyDescent="0.25">
      <c r="J39" s="167">
        <f>(DISCAPACIDAD!BI19-(DISCAPACIDAD!BI22+DISCAPACIDAD!BI23))</f>
        <v>25.666666666666657</v>
      </c>
    </row>
    <row r="40" spans="10:10" x14ac:dyDescent="0.25">
      <c r="J40" s="167">
        <f>SUM(DISCAPACIDAD!BF22:BH22)</f>
        <v>60</v>
      </c>
    </row>
    <row r="41" spans="10:10" x14ac:dyDescent="0.25">
      <c r="J41" s="167">
        <f>SUM(DISCAPACIDAD!BF23:BH23)</f>
        <v>0</v>
      </c>
    </row>
    <row r="71" spans="1:13" x14ac:dyDescent="0.25"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</row>
    <row r="72" spans="1:13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</row>
    <row r="73" spans="1:13" x14ac:dyDescent="0.25"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</row>
    <row r="74" spans="1:13" x14ac:dyDescent="0.2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</row>
    <row r="90" spans="1:13" x14ac:dyDescent="0.25">
      <c r="A90" s="306" t="s">
        <v>46</v>
      </c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x14ac:dyDescent="0.25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</row>
    <row r="131" spans="9:9" x14ac:dyDescent="0.25">
      <c r="I131" s="167">
        <f>(DISCAPACIDAD!BI29-I132)</f>
        <v>112</v>
      </c>
    </row>
    <row r="132" spans="9:9" x14ac:dyDescent="0.25">
      <c r="I132" s="167">
        <f>SUM(DISCAPACIDAD!BF32:BH32)</f>
        <v>453</v>
      </c>
    </row>
    <row r="148" spans="2:2" x14ac:dyDescent="0.25">
      <c r="B148" s="167">
        <f>(DISCAPACIDAD!BI29-B149)</f>
        <v>476</v>
      </c>
    </row>
    <row r="149" spans="2:2" x14ac:dyDescent="0.25">
      <c r="B149" s="167">
        <f>SUM(DISCAPACIDAD!BF33:BH33)</f>
        <v>89</v>
      </c>
    </row>
    <row r="179" spans="1:13" x14ac:dyDescent="0.25">
      <c r="A179" s="306" t="s">
        <v>47</v>
      </c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</row>
    <row r="180" spans="1:13" x14ac:dyDescent="0.25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</row>
    <row r="218" spans="10:10" x14ac:dyDescent="0.25">
      <c r="J218" s="167">
        <f>(DISCAPACIDAD!BI39-DISCAPACIDAD!BI42)</f>
        <v>0.3333333333333357</v>
      </c>
    </row>
    <row r="219" spans="10:10" x14ac:dyDescent="0.25">
      <c r="J219" s="167">
        <f>SUM(DISCAPACIDAD!BF42:BH42)</f>
        <v>45</v>
      </c>
    </row>
    <row r="235" spans="2:2" x14ac:dyDescent="0.25">
      <c r="B235" s="167">
        <f>(DISCAPACIDAD!BI39-DISCAPACIDAD!BI43)</f>
        <v>31.333333333333336</v>
      </c>
    </row>
    <row r="236" spans="2:2" x14ac:dyDescent="0.25">
      <c r="B236" s="167">
        <f>SUM(DISCAPACIDAD!BF43:BH43)</f>
        <v>14</v>
      </c>
    </row>
    <row r="268" spans="1:13" x14ac:dyDescent="0.25">
      <c r="A268" s="306" t="s">
        <v>93</v>
      </c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</row>
    <row r="269" spans="1:13" x14ac:dyDescent="0.25">
      <c r="A269" s="306"/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</row>
    <row r="307" spans="10:10" x14ac:dyDescent="0.25">
      <c r="J307" s="167">
        <f>(DISCAPACIDAD!BI49-DISCAPACIDAD!BI52)</f>
        <v>39.666666666666664</v>
      </c>
    </row>
    <row r="308" spans="10:10" x14ac:dyDescent="0.25">
      <c r="J308" s="167">
        <f>SUM(DISCAPACIDAD!BF52:BH52)</f>
        <v>0</v>
      </c>
    </row>
    <row r="324" spans="3:3" x14ac:dyDescent="0.25">
      <c r="C324" s="167">
        <f>(DISCAPACIDAD!BI49-DISCAPACIDAD!BI53)</f>
        <v>39.666666666666664</v>
      </c>
    </row>
    <row r="325" spans="3:3" x14ac:dyDescent="0.25">
      <c r="C325" s="167">
        <f>SUM(DISCAPACIDAD!BF53:BH53)</f>
        <v>0</v>
      </c>
    </row>
    <row r="357" spans="1:13" x14ac:dyDescent="0.25">
      <c r="A357" s="306" t="s">
        <v>61</v>
      </c>
      <c r="B357" s="306"/>
      <c r="C357" s="306"/>
      <c r="D357" s="306"/>
      <c r="E357" s="306"/>
      <c r="F357" s="306"/>
      <c r="G357" s="306"/>
      <c r="H357" s="306"/>
      <c r="I357" s="306"/>
      <c r="J357" s="306"/>
      <c r="K357" s="306"/>
      <c r="L357" s="306"/>
      <c r="M357" s="306"/>
    </row>
    <row r="358" spans="1:13" x14ac:dyDescent="0.25">
      <c r="A358" s="306"/>
      <c r="B358" s="306"/>
      <c r="C358" s="306"/>
      <c r="D358" s="306"/>
      <c r="E358" s="306"/>
      <c r="F358" s="306"/>
      <c r="G358" s="306"/>
      <c r="H358" s="306"/>
      <c r="I358" s="306"/>
      <c r="J358" s="306"/>
      <c r="K358" s="306"/>
      <c r="L358" s="306"/>
      <c r="M358" s="306"/>
    </row>
    <row r="413" spans="3:10" x14ac:dyDescent="0.25">
      <c r="C413" s="167">
        <f>(DISCAPACIDAD!BI59-DISCAPACIDAD!BI62)</f>
        <v>1</v>
      </c>
    </row>
    <row r="414" spans="3:10" x14ac:dyDescent="0.25">
      <c r="C414" s="167">
        <f>SUM(DISCAPACIDAD!BF62:BH62)</f>
        <v>55.333333333333329</v>
      </c>
    </row>
    <row r="415" spans="3:10" x14ac:dyDescent="0.25">
      <c r="J415" s="167">
        <f>(DISCAPACIDAD!BI59-DISCAPACIDAD!BI63)</f>
        <v>55.333333333333329</v>
      </c>
    </row>
    <row r="416" spans="3:10" x14ac:dyDescent="0.25">
      <c r="J416" s="167">
        <f>SUM(DISCAPACIDAD!BF63:BH63)</f>
        <v>1</v>
      </c>
    </row>
  </sheetData>
  <sheetProtection algorithmName="SHA-512" hashValue="QM2cmp6Ezi5yYARGnu7X7HdxrAa8/hBnbCde1FYOFkTdISfTJ0cqmO1VtjyunNm3pU7KuKqd3XbvtycPYJCn5A==" saltValue="1F71/8rwuNLycz/5q59nqQ==" spinCount="100000" sheet="1" objects="1" scenarios="1"/>
  <mergeCells count="5">
    <mergeCell ref="A179:M180"/>
    <mergeCell ref="A268:M269"/>
    <mergeCell ref="A357:M358"/>
    <mergeCell ref="A1:M2"/>
    <mergeCell ref="A90:M9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BM112"/>
  <sheetViews>
    <sheetView topLeftCell="F16" zoomScale="60" zoomScaleNormal="60" workbookViewId="0">
      <selection activeCell="R40" sqref="R40:T43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61" width="13.28515625" style="1" customWidth="1"/>
    <col min="62" max="63" width="20.85546875" style="1" customWidth="1"/>
    <col min="64" max="65" width="20.85546875" style="1" hidden="1" customWidth="1"/>
    <col min="66" max="16193" width="0" style="1" hidden="1" customWidth="1"/>
    <col min="16194" max="16384" width="11.42578125" style="1"/>
  </cols>
  <sheetData>
    <row r="1" spans="1:61" ht="26.25" x14ac:dyDescent="0.2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</row>
    <row r="2" spans="1:61" ht="26.25" x14ac:dyDescent="0.2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"/>
    </row>
    <row r="3" spans="1:61" ht="26.25" x14ac:dyDescent="0.25">
      <c r="A3" s="269" t="s">
        <v>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0" t="s">
        <v>3</v>
      </c>
      <c r="B6" s="271"/>
      <c r="C6" s="272"/>
      <c r="D6" s="273"/>
      <c r="E6" s="3"/>
    </row>
    <row r="7" spans="1:61" x14ac:dyDescent="0.25">
      <c r="A7" s="4" t="s">
        <v>4</v>
      </c>
      <c r="B7" s="274" t="s">
        <v>5</v>
      </c>
      <c r="C7" s="275"/>
      <c r="D7" s="5" t="s">
        <v>6</v>
      </c>
      <c r="E7" s="3"/>
    </row>
    <row r="8" spans="1:61" ht="15.75" thickBot="1" x14ac:dyDescent="0.3">
      <c r="A8" s="8" t="s">
        <v>7</v>
      </c>
      <c r="B8" s="267" t="s">
        <v>89</v>
      </c>
      <c r="C8" s="268"/>
      <c r="D8" s="9" t="s">
        <v>91</v>
      </c>
    </row>
    <row r="9" spans="1:61" x14ac:dyDescent="0.25"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</row>
    <row r="10" spans="1:61" ht="30.75" customHeight="1" thickBot="1" x14ac:dyDescent="0.3">
      <c r="A10" s="380" t="s">
        <v>8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</row>
    <row r="11" spans="1:61" ht="27" thickBot="1" x14ac:dyDescent="0.3">
      <c r="A11" s="283" t="s">
        <v>9</v>
      </c>
      <c r="B11" s="283" t="s">
        <v>10</v>
      </c>
      <c r="C11" s="283" t="s">
        <v>11</v>
      </c>
      <c r="D11" s="283" t="s">
        <v>12</v>
      </c>
      <c r="E11" s="283" t="s">
        <v>13</v>
      </c>
      <c r="F11" s="283" t="s">
        <v>14</v>
      </c>
      <c r="G11" s="283" t="s">
        <v>27</v>
      </c>
      <c r="H11" s="283" t="s">
        <v>39</v>
      </c>
      <c r="I11" s="283" t="s">
        <v>40</v>
      </c>
      <c r="J11" s="381" t="s">
        <v>19</v>
      </c>
      <c r="K11" s="381"/>
      <c r="L11" s="381"/>
      <c r="M11" s="382"/>
      <c r="N11" s="377" t="s">
        <v>20</v>
      </c>
      <c r="O11" s="378"/>
      <c r="P11" s="378"/>
      <c r="Q11" s="379"/>
      <c r="R11" s="377" t="s">
        <v>21</v>
      </c>
      <c r="S11" s="378"/>
      <c r="T11" s="378"/>
      <c r="U11" s="379"/>
      <c r="V11" s="377" t="s">
        <v>22</v>
      </c>
      <c r="W11" s="378"/>
      <c r="X11" s="378"/>
      <c r="Y11" s="379"/>
      <c r="Z11" s="377" t="s">
        <v>23</v>
      </c>
      <c r="AA11" s="378"/>
      <c r="AB11" s="378"/>
      <c r="AC11" s="379"/>
      <c r="AD11" s="377" t="s">
        <v>24</v>
      </c>
      <c r="AE11" s="378"/>
      <c r="AF11" s="378"/>
      <c r="AG11" s="379"/>
      <c r="AH11" s="377" t="s">
        <v>25</v>
      </c>
      <c r="AI11" s="378"/>
      <c r="AJ11" s="378"/>
      <c r="AK11" s="379"/>
      <c r="AL11" s="377" t="s">
        <v>26</v>
      </c>
      <c r="AM11" s="378"/>
      <c r="AN11" s="378"/>
      <c r="AO11" s="379"/>
      <c r="AP11" s="377" t="s">
        <v>15</v>
      </c>
      <c r="AQ11" s="378"/>
      <c r="AR11" s="378"/>
      <c r="AS11" s="379"/>
      <c r="AT11" s="377" t="s">
        <v>16</v>
      </c>
      <c r="AU11" s="378"/>
      <c r="AV11" s="378"/>
      <c r="AW11" s="379"/>
      <c r="AX11" s="377" t="s">
        <v>17</v>
      </c>
      <c r="AY11" s="378"/>
      <c r="AZ11" s="378"/>
      <c r="BA11" s="379"/>
      <c r="BB11" s="377" t="s">
        <v>18</v>
      </c>
      <c r="BC11" s="378"/>
      <c r="BD11" s="378"/>
      <c r="BE11" s="379"/>
      <c r="BF11" s="276" t="s">
        <v>92</v>
      </c>
      <c r="BG11" s="277"/>
      <c r="BH11" s="277"/>
      <c r="BI11" s="278"/>
    </row>
    <row r="12" spans="1:61" ht="25.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8" t="s">
        <v>44</v>
      </c>
      <c r="K12" s="288"/>
      <c r="L12" s="288"/>
      <c r="M12" s="289"/>
      <c r="N12" s="285" t="s">
        <v>44</v>
      </c>
      <c r="O12" s="286"/>
      <c r="P12" s="286"/>
      <c r="Q12" s="287"/>
      <c r="R12" s="285" t="s">
        <v>44</v>
      </c>
      <c r="S12" s="286"/>
      <c r="T12" s="286"/>
      <c r="U12" s="287"/>
      <c r="V12" s="285" t="s">
        <v>44</v>
      </c>
      <c r="W12" s="286"/>
      <c r="X12" s="286"/>
      <c r="Y12" s="287"/>
      <c r="Z12" s="285" t="s">
        <v>44</v>
      </c>
      <c r="AA12" s="286"/>
      <c r="AB12" s="286"/>
      <c r="AC12" s="287"/>
      <c r="AD12" s="285" t="s">
        <v>44</v>
      </c>
      <c r="AE12" s="286"/>
      <c r="AF12" s="286"/>
      <c r="AG12" s="287"/>
      <c r="AH12" s="285" t="s">
        <v>44</v>
      </c>
      <c r="AI12" s="286"/>
      <c r="AJ12" s="286"/>
      <c r="AK12" s="287"/>
      <c r="AL12" s="285" t="s">
        <v>44</v>
      </c>
      <c r="AM12" s="286"/>
      <c r="AN12" s="286"/>
      <c r="AO12" s="287"/>
      <c r="AP12" s="285" t="s">
        <v>44</v>
      </c>
      <c r="AQ12" s="286"/>
      <c r="AR12" s="286"/>
      <c r="AS12" s="287"/>
      <c r="AT12" s="285" t="s">
        <v>44</v>
      </c>
      <c r="AU12" s="286"/>
      <c r="AV12" s="286"/>
      <c r="AW12" s="287"/>
      <c r="AX12" s="285" t="s">
        <v>44</v>
      </c>
      <c r="AY12" s="286"/>
      <c r="AZ12" s="286"/>
      <c r="BA12" s="287"/>
      <c r="BB12" s="285" t="s">
        <v>44</v>
      </c>
      <c r="BC12" s="286"/>
      <c r="BD12" s="286"/>
      <c r="BE12" s="287"/>
      <c r="BF12" s="285" t="s">
        <v>44</v>
      </c>
      <c r="BG12" s="286"/>
      <c r="BH12" s="286"/>
      <c r="BI12" s="287"/>
    </row>
    <row r="13" spans="1:61" ht="15.75" thickBot="1" x14ac:dyDescent="0.3">
      <c r="A13" s="283"/>
      <c r="B13" s="283"/>
      <c r="C13" s="283"/>
      <c r="D13" s="283"/>
      <c r="E13" s="283"/>
      <c r="F13" s="283"/>
      <c r="G13" s="283"/>
      <c r="H13" s="283"/>
      <c r="I13" s="283"/>
      <c r="J13" s="14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" t="s">
        <v>43</v>
      </c>
      <c r="AT13" s="13" t="s">
        <v>41</v>
      </c>
      <c r="AU13" s="13" t="s">
        <v>42</v>
      </c>
      <c r="AV13" s="13" t="s">
        <v>146</v>
      </c>
      <c r="AW13" s="13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66" t="s">
        <v>43</v>
      </c>
    </row>
    <row r="14" spans="1:61" ht="29.25" customHeight="1" x14ac:dyDescent="0.25">
      <c r="A14" s="385" t="s">
        <v>113</v>
      </c>
      <c r="B14" s="383">
        <v>16291</v>
      </c>
      <c r="C14" s="391" t="s">
        <v>114</v>
      </c>
      <c r="D14" s="374" t="s">
        <v>115</v>
      </c>
      <c r="E14" s="388" t="s">
        <v>133</v>
      </c>
      <c r="F14" s="299" t="s">
        <v>141</v>
      </c>
      <c r="G14" s="302" t="s">
        <v>82</v>
      </c>
      <c r="H14" s="302" t="s">
        <v>58</v>
      </c>
      <c r="I14" s="15" t="s">
        <v>48</v>
      </c>
      <c r="J14" s="43">
        <v>72</v>
      </c>
      <c r="K14" s="43">
        <v>65</v>
      </c>
      <c r="L14" s="43">
        <v>0</v>
      </c>
      <c r="M14" s="78">
        <f>SUM(J14:L14)</f>
        <v>137</v>
      </c>
      <c r="N14" s="114">
        <v>107</v>
      </c>
      <c r="O14" s="43">
        <v>87</v>
      </c>
      <c r="P14" s="115">
        <v>0</v>
      </c>
      <c r="Q14" s="78">
        <f>SUM(N14:P14)</f>
        <v>194</v>
      </c>
      <c r="R14" s="115">
        <v>114</v>
      </c>
      <c r="S14" s="43">
        <v>126</v>
      </c>
      <c r="T14" s="43">
        <v>0</v>
      </c>
      <c r="U14" s="78">
        <f>SUM(R14:T14)</f>
        <v>240</v>
      </c>
      <c r="V14" s="43"/>
      <c r="W14" s="43"/>
      <c r="X14" s="43"/>
      <c r="Y14" s="78">
        <f>SUM(V14:X14)</f>
        <v>0</v>
      </c>
      <c r="Z14" s="43"/>
      <c r="AA14" s="43"/>
      <c r="AB14" s="43"/>
      <c r="AC14" s="78">
        <f>SUM(Z14:AB14)</f>
        <v>0</v>
      </c>
      <c r="AD14" s="43"/>
      <c r="AE14" s="43"/>
      <c r="AF14" s="43"/>
      <c r="AG14" s="78">
        <f>SUM(AD14:AF14)</f>
        <v>0</v>
      </c>
      <c r="AH14" s="43"/>
      <c r="AI14" s="43"/>
      <c r="AJ14" s="43"/>
      <c r="AK14" s="78">
        <f>SUM(AH14:AJ14)</f>
        <v>0</v>
      </c>
      <c r="AL14" s="43"/>
      <c r="AM14" s="43"/>
      <c r="AN14" s="43"/>
      <c r="AO14" s="78">
        <f>SUM(AL14:AN14)</f>
        <v>0</v>
      </c>
      <c r="AP14" s="43"/>
      <c r="AQ14" s="43"/>
      <c r="AR14" s="43"/>
      <c r="AS14" s="78">
        <f>SUM(AP14:AR14)</f>
        <v>0</v>
      </c>
      <c r="AT14" s="43"/>
      <c r="AU14" s="43"/>
      <c r="AV14" s="43"/>
      <c r="AW14" s="78">
        <f>SUM(AT14:AV14)</f>
        <v>0</v>
      </c>
      <c r="AX14" s="43"/>
      <c r="AY14" s="43"/>
      <c r="AZ14" s="43"/>
      <c r="BA14" s="78">
        <f>SUM(AX14:AZ14)</f>
        <v>0</v>
      </c>
      <c r="BB14" s="43"/>
      <c r="BC14" s="43"/>
      <c r="BD14" s="31"/>
      <c r="BE14" s="78">
        <f>SUM(BB14:BD14)</f>
        <v>0</v>
      </c>
      <c r="BF14" s="39">
        <f t="shared" ref="BF14:BH18" si="0">AVERAGE(J14,N14,R14,V14,Z14,AD14,AH14,AL14,AP14,AT14,AX14,BB14)</f>
        <v>97.666666666666671</v>
      </c>
      <c r="BG14" s="39">
        <f t="shared" si="0"/>
        <v>92.666666666666671</v>
      </c>
      <c r="BH14" s="39">
        <f t="shared" si="0"/>
        <v>0</v>
      </c>
      <c r="BI14" s="133">
        <f t="shared" ref="BI14:BI23" si="1">SUM(BF14:BH14)</f>
        <v>190.33333333333334</v>
      </c>
    </row>
    <row r="15" spans="1:61" ht="29.25" customHeight="1" x14ac:dyDescent="0.25">
      <c r="A15" s="386"/>
      <c r="B15" s="314"/>
      <c r="C15" s="313"/>
      <c r="D15" s="375"/>
      <c r="E15" s="389"/>
      <c r="F15" s="300"/>
      <c r="G15" s="303"/>
      <c r="H15" s="303"/>
      <c r="I15" s="16" t="s">
        <v>49</v>
      </c>
      <c r="J15" s="40">
        <v>18</v>
      </c>
      <c r="K15" s="40">
        <v>18</v>
      </c>
      <c r="L15" s="40">
        <v>0</v>
      </c>
      <c r="M15" s="77">
        <f>SUM(J15:L15)</f>
        <v>36</v>
      </c>
      <c r="N15" s="116">
        <v>35</v>
      </c>
      <c r="O15" s="40">
        <v>29</v>
      </c>
      <c r="P15" s="117">
        <v>0</v>
      </c>
      <c r="Q15" s="77">
        <f>SUM(N15:P15)</f>
        <v>64</v>
      </c>
      <c r="R15" s="117">
        <v>38</v>
      </c>
      <c r="S15" s="40">
        <v>50</v>
      </c>
      <c r="T15" s="54">
        <v>0</v>
      </c>
      <c r="U15" s="77">
        <f>SUM(R15:T15)</f>
        <v>88</v>
      </c>
      <c r="V15" s="54"/>
      <c r="W15" s="54"/>
      <c r="X15" s="54"/>
      <c r="Y15" s="77">
        <f>SUM(V15:X15)</f>
        <v>0</v>
      </c>
      <c r="Z15" s="54"/>
      <c r="AA15" s="54"/>
      <c r="AB15" s="54"/>
      <c r="AC15" s="77">
        <f>SUM(Z15:AB15)</f>
        <v>0</v>
      </c>
      <c r="AD15" s="54"/>
      <c r="AE15" s="54"/>
      <c r="AF15" s="54"/>
      <c r="AG15" s="77">
        <f>SUM(AD15:AF15)</f>
        <v>0</v>
      </c>
      <c r="AH15" s="54"/>
      <c r="AI15" s="54"/>
      <c r="AJ15" s="54"/>
      <c r="AK15" s="77">
        <f>SUM(AH15:AJ15)</f>
        <v>0</v>
      </c>
      <c r="AL15" s="54"/>
      <c r="AM15" s="54"/>
      <c r="AN15" s="54"/>
      <c r="AO15" s="77">
        <f>SUM(AL15:AN15)</f>
        <v>0</v>
      </c>
      <c r="AP15" s="54"/>
      <c r="AQ15" s="54"/>
      <c r="AR15" s="54"/>
      <c r="AS15" s="77">
        <f>SUM(AP15:AR15)</f>
        <v>0</v>
      </c>
      <c r="AT15" s="54"/>
      <c r="AU15" s="54"/>
      <c r="AV15" s="54"/>
      <c r="AW15" s="77">
        <f>SUM(AT15:AV15)</f>
        <v>0</v>
      </c>
      <c r="AX15" s="54"/>
      <c r="AY15" s="54"/>
      <c r="AZ15" s="54"/>
      <c r="BA15" s="77">
        <f>SUM(AX15:AZ15)</f>
        <v>0</v>
      </c>
      <c r="BB15" s="54"/>
      <c r="BC15" s="54"/>
      <c r="BD15" s="51"/>
      <c r="BE15" s="77">
        <f>SUM(BB15:BD15)</f>
        <v>0</v>
      </c>
      <c r="BF15" s="39">
        <f t="shared" si="0"/>
        <v>30.333333333333332</v>
      </c>
      <c r="BG15" s="39">
        <f t="shared" si="0"/>
        <v>32.333333333333336</v>
      </c>
      <c r="BH15" s="39">
        <f t="shared" si="0"/>
        <v>0</v>
      </c>
      <c r="BI15" s="133">
        <f t="shared" si="1"/>
        <v>62.666666666666671</v>
      </c>
    </row>
    <row r="16" spans="1:61" ht="29.25" customHeight="1" x14ac:dyDescent="0.25">
      <c r="A16" s="386"/>
      <c r="B16" s="314"/>
      <c r="C16" s="313"/>
      <c r="D16" s="375"/>
      <c r="E16" s="389"/>
      <c r="F16" s="300"/>
      <c r="G16" s="303"/>
      <c r="H16" s="303"/>
      <c r="I16" s="16" t="s">
        <v>50</v>
      </c>
      <c r="J16" s="40">
        <v>77</v>
      </c>
      <c r="K16" s="40">
        <v>61</v>
      </c>
      <c r="L16" s="40">
        <v>0</v>
      </c>
      <c r="M16" s="77">
        <f>SUM(J16:L16)</f>
        <v>138</v>
      </c>
      <c r="N16" s="116">
        <v>99</v>
      </c>
      <c r="O16" s="40">
        <v>107</v>
      </c>
      <c r="P16" s="117">
        <v>0</v>
      </c>
      <c r="Q16" s="77">
        <f>SUM(N16:P16)</f>
        <v>206</v>
      </c>
      <c r="R16" s="117">
        <v>114</v>
      </c>
      <c r="S16" s="40">
        <v>94</v>
      </c>
      <c r="T16" s="54">
        <v>0</v>
      </c>
      <c r="U16" s="77">
        <f>SUM(R16:T16)</f>
        <v>208</v>
      </c>
      <c r="V16" s="54"/>
      <c r="W16" s="54"/>
      <c r="X16" s="54"/>
      <c r="Y16" s="77">
        <f>SUM(V16:X16)</f>
        <v>0</v>
      </c>
      <c r="Z16" s="54"/>
      <c r="AA16" s="54"/>
      <c r="AB16" s="54"/>
      <c r="AC16" s="77">
        <f>SUM(Z16:AB16)</f>
        <v>0</v>
      </c>
      <c r="AD16" s="54"/>
      <c r="AE16" s="54"/>
      <c r="AF16" s="54"/>
      <c r="AG16" s="77">
        <f>SUM(AD16:AF16)</f>
        <v>0</v>
      </c>
      <c r="AH16" s="54"/>
      <c r="AI16" s="54"/>
      <c r="AJ16" s="54"/>
      <c r="AK16" s="77">
        <f>SUM(AH16:AJ16)</f>
        <v>0</v>
      </c>
      <c r="AL16" s="54"/>
      <c r="AM16" s="54"/>
      <c r="AN16" s="54"/>
      <c r="AO16" s="77">
        <f>SUM(AL16:AN16)</f>
        <v>0</v>
      </c>
      <c r="AP16" s="54"/>
      <c r="AQ16" s="54"/>
      <c r="AR16" s="54"/>
      <c r="AS16" s="77">
        <f>SUM(AP16:AR16)</f>
        <v>0</v>
      </c>
      <c r="AT16" s="54"/>
      <c r="AU16" s="54"/>
      <c r="AV16" s="54"/>
      <c r="AW16" s="77">
        <f>SUM(AT16:AV16)</f>
        <v>0</v>
      </c>
      <c r="AX16" s="54"/>
      <c r="AY16" s="54"/>
      <c r="AZ16" s="54"/>
      <c r="BA16" s="77">
        <f>SUM(AX16:AZ16)</f>
        <v>0</v>
      </c>
      <c r="BB16" s="54"/>
      <c r="BC16" s="54"/>
      <c r="BD16" s="51"/>
      <c r="BE16" s="77">
        <f>SUM(BB16:BD16)</f>
        <v>0</v>
      </c>
      <c r="BF16" s="39">
        <f t="shared" si="0"/>
        <v>96.666666666666671</v>
      </c>
      <c r="BG16" s="39">
        <f t="shared" si="0"/>
        <v>87.333333333333329</v>
      </c>
      <c r="BH16" s="39">
        <f t="shared" si="0"/>
        <v>0</v>
      </c>
      <c r="BI16" s="133">
        <f t="shared" si="1"/>
        <v>184</v>
      </c>
    </row>
    <row r="17" spans="1:61" ht="29.25" customHeight="1" x14ac:dyDescent="0.25">
      <c r="A17" s="386"/>
      <c r="B17" s="314"/>
      <c r="C17" s="313"/>
      <c r="D17" s="375"/>
      <c r="E17" s="389"/>
      <c r="F17" s="300"/>
      <c r="G17" s="303"/>
      <c r="H17" s="303"/>
      <c r="I17" s="16" t="s">
        <v>51</v>
      </c>
      <c r="J17" s="40">
        <v>72</v>
      </c>
      <c r="K17" s="40">
        <v>81</v>
      </c>
      <c r="L17" s="40">
        <v>0</v>
      </c>
      <c r="M17" s="77">
        <f>SUM(J17:L17)</f>
        <v>153</v>
      </c>
      <c r="N17" s="116">
        <v>91</v>
      </c>
      <c r="O17" s="40">
        <v>104</v>
      </c>
      <c r="P17" s="117">
        <v>0</v>
      </c>
      <c r="Q17" s="77">
        <f>SUM(N17:P17)</f>
        <v>195</v>
      </c>
      <c r="R17" s="117">
        <v>141</v>
      </c>
      <c r="S17" s="40">
        <v>160</v>
      </c>
      <c r="T17" s="54">
        <v>0</v>
      </c>
      <c r="U17" s="77">
        <f>SUM(R17:T17)</f>
        <v>301</v>
      </c>
      <c r="V17" s="54"/>
      <c r="W17" s="54"/>
      <c r="X17" s="54"/>
      <c r="Y17" s="77">
        <f>SUM(V17:X17)</f>
        <v>0</v>
      </c>
      <c r="Z17" s="54"/>
      <c r="AA17" s="54"/>
      <c r="AB17" s="54"/>
      <c r="AC17" s="77">
        <f>SUM(Z17:AB17)</f>
        <v>0</v>
      </c>
      <c r="AD17" s="54"/>
      <c r="AE17" s="54"/>
      <c r="AF17" s="54"/>
      <c r="AG17" s="77">
        <f>SUM(AD17:AF17)</f>
        <v>0</v>
      </c>
      <c r="AH17" s="54"/>
      <c r="AI17" s="54"/>
      <c r="AJ17" s="54"/>
      <c r="AK17" s="77">
        <f>SUM(AH17:AJ17)</f>
        <v>0</v>
      </c>
      <c r="AL17" s="54"/>
      <c r="AM17" s="54"/>
      <c r="AN17" s="54"/>
      <c r="AO17" s="77">
        <f>SUM(AL17:AN17)</f>
        <v>0</v>
      </c>
      <c r="AP17" s="54"/>
      <c r="AQ17" s="54"/>
      <c r="AR17" s="54"/>
      <c r="AS17" s="77">
        <f>SUM(AP17:AR17)</f>
        <v>0</v>
      </c>
      <c r="AT17" s="54"/>
      <c r="AU17" s="54"/>
      <c r="AV17" s="54"/>
      <c r="AW17" s="77">
        <f>SUM(AT17:AV17)</f>
        <v>0</v>
      </c>
      <c r="AX17" s="54"/>
      <c r="AY17" s="54"/>
      <c r="AZ17" s="54"/>
      <c r="BA17" s="77">
        <f>SUM(AX17:AZ17)</f>
        <v>0</v>
      </c>
      <c r="BB17" s="54"/>
      <c r="BC17" s="54"/>
      <c r="BD17" s="51"/>
      <c r="BE17" s="77">
        <f>SUM(BB17:BD17)</f>
        <v>0</v>
      </c>
      <c r="BF17" s="39">
        <f t="shared" si="0"/>
        <v>101.33333333333333</v>
      </c>
      <c r="BG17" s="39">
        <f t="shared" si="0"/>
        <v>115</v>
      </c>
      <c r="BH17" s="39">
        <f t="shared" si="0"/>
        <v>0</v>
      </c>
      <c r="BI17" s="133">
        <f t="shared" si="1"/>
        <v>216.33333333333331</v>
      </c>
    </row>
    <row r="18" spans="1:61" ht="29.25" customHeight="1" x14ac:dyDescent="0.25">
      <c r="A18" s="386"/>
      <c r="B18" s="314"/>
      <c r="C18" s="313"/>
      <c r="D18" s="375"/>
      <c r="E18" s="389"/>
      <c r="F18" s="300"/>
      <c r="G18" s="303"/>
      <c r="H18" s="303"/>
      <c r="I18" s="16" t="s">
        <v>52</v>
      </c>
      <c r="J18" s="40">
        <v>5</v>
      </c>
      <c r="K18" s="40">
        <v>4</v>
      </c>
      <c r="L18" s="40">
        <v>0</v>
      </c>
      <c r="M18" s="77">
        <f>SUM(J18:L18)</f>
        <v>9</v>
      </c>
      <c r="N18" s="116">
        <v>8</v>
      </c>
      <c r="O18" s="40">
        <v>12</v>
      </c>
      <c r="P18" s="117">
        <v>0</v>
      </c>
      <c r="Q18" s="77">
        <f>SUM(N18:P18)</f>
        <v>20</v>
      </c>
      <c r="R18" s="117">
        <v>11</v>
      </c>
      <c r="S18" s="40">
        <v>14</v>
      </c>
      <c r="T18" s="54">
        <v>0</v>
      </c>
      <c r="U18" s="77">
        <f>SUM(R18:T18)</f>
        <v>25</v>
      </c>
      <c r="V18" s="54"/>
      <c r="W18" s="54"/>
      <c r="X18" s="54"/>
      <c r="Y18" s="77">
        <f>SUM(V18:X18)</f>
        <v>0</v>
      </c>
      <c r="Z18" s="54"/>
      <c r="AA18" s="54"/>
      <c r="AB18" s="54"/>
      <c r="AC18" s="77">
        <f>SUM(Z18:AB18)</f>
        <v>0</v>
      </c>
      <c r="AD18" s="54"/>
      <c r="AE18" s="54"/>
      <c r="AF18" s="54"/>
      <c r="AG18" s="77">
        <f>SUM(AD18:AF18)</f>
        <v>0</v>
      </c>
      <c r="AH18" s="54"/>
      <c r="AI18" s="54"/>
      <c r="AJ18" s="54"/>
      <c r="AK18" s="77">
        <f>SUM(AH18:AJ18)</f>
        <v>0</v>
      </c>
      <c r="AL18" s="54"/>
      <c r="AM18" s="54"/>
      <c r="AN18" s="54"/>
      <c r="AO18" s="77">
        <f>SUM(AL18:AN18)</f>
        <v>0</v>
      </c>
      <c r="AP18" s="54"/>
      <c r="AQ18" s="54"/>
      <c r="AR18" s="54"/>
      <c r="AS18" s="77">
        <f>SUM(AP18:AR18)</f>
        <v>0</v>
      </c>
      <c r="AT18" s="54"/>
      <c r="AU18" s="54"/>
      <c r="AV18" s="54"/>
      <c r="AW18" s="77">
        <f>SUM(AT18:AV18)</f>
        <v>0</v>
      </c>
      <c r="AX18" s="54"/>
      <c r="AY18" s="54"/>
      <c r="AZ18" s="54"/>
      <c r="BA18" s="77">
        <f>SUM(AX18:AZ18)</f>
        <v>0</v>
      </c>
      <c r="BB18" s="54"/>
      <c r="BC18" s="54"/>
      <c r="BD18" s="51"/>
      <c r="BE18" s="77">
        <f>SUM(BB18:BD18)</f>
        <v>0</v>
      </c>
      <c r="BF18" s="39">
        <f t="shared" si="0"/>
        <v>8</v>
      </c>
      <c r="BG18" s="39">
        <f t="shared" si="0"/>
        <v>10</v>
      </c>
      <c r="BH18" s="39">
        <f t="shared" si="0"/>
        <v>0</v>
      </c>
      <c r="BI18" s="133">
        <f t="shared" si="1"/>
        <v>18</v>
      </c>
    </row>
    <row r="19" spans="1:61" ht="29.25" customHeight="1" x14ac:dyDescent="0.25">
      <c r="A19" s="386"/>
      <c r="B19" s="314"/>
      <c r="C19" s="313"/>
      <c r="D19" s="375"/>
      <c r="E19" s="389"/>
      <c r="F19" s="300"/>
      <c r="G19" s="303"/>
      <c r="H19" s="304"/>
      <c r="I19" s="17" t="s">
        <v>53</v>
      </c>
      <c r="J19" s="77">
        <f t="shared" ref="J19:AO19" si="2">SUM(J14:J18)</f>
        <v>244</v>
      </c>
      <c r="K19" s="77">
        <f t="shared" si="2"/>
        <v>229</v>
      </c>
      <c r="L19" s="77">
        <f t="shared" si="2"/>
        <v>0</v>
      </c>
      <c r="M19" s="77">
        <f t="shared" si="2"/>
        <v>473</v>
      </c>
      <c r="N19" s="77">
        <f t="shared" si="2"/>
        <v>340</v>
      </c>
      <c r="O19" s="77">
        <f t="shared" si="2"/>
        <v>339</v>
      </c>
      <c r="P19" s="77">
        <f t="shared" si="2"/>
        <v>0</v>
      </c>
      <c r="Q19" s="77">
        <f t="shared" si="2"/>
        <v>679</v>
      </c>
      <c r="R19" s="77">
        <f t="shared" si="2"/>
        <v>418</v>
      </c>
      <c r="S19" s="77">
        <f t="shared" si="2"/>
        <v>444</v>
      </c>
      <c r="T19" s="77">
        <f t="shared" si="2"/>
        <v>0</v>
      </c>
      <c r="U19" s="77">
        <f t="shared" si="2"/>
        <v>862</v>
      </c>
      <c r="V19" s="77">
        <f t="shared" si="2"/>
        <v>0</v>
      </c>
      <c r="W19" s="77">
        <f t="shared" si="2"/>
        <v>0</v>
      </c>
      <c r="X19" s="77">
        <f t="shared" si="2"/>
        <v>0</v>
      </c>
      <c r="Y19" s="77">
        <f t="shared" si="2"/>
        <v>0</v>
      </c>
      <c r="Z19" s="77">
        <f t="shared" si="2"/>
        <v>0</v>
      </c>
      <c r="AA19" s="77">
        <f t="shared" si="2"/>
        <v>0</v>
      </c>
      <c r="AB19" s="77">
        <f t="shared" si="2"/>
        <v>0</v>
      </c>
      <c r="AC19" s="77">
        <f t="shared" si="2"/>
        <v>0</v>
      </c>
      <c r="AD19" s="77">
        <f t="shared" si="2"/>
        <v>0</v>
      </c>
      <c r="AE19" s="77">
        <f t="shared" si="2"/>
        <v>0</v>
      </c>
      <c r="AF19" s="77">
        <f t="shared" si="2"/>
        <v>0</v>
      </c>
      <c r="AG19" s="77">
        <f t="shared" si="2"/>
        <v>0</v>
      </c>
      <c r="AH19" s="77">
        <f t="shared" si="2"/>
        <v>0</v>
      </c>
      <c r="AI19" s="77">
        <f t="shared" si="2"/>
        <v>0</v>
      </c>
      <c r="AJ19" s="77">
        <f t="shared" si="2"/>
        <v>0</v>
      </c>
      <c r="AK19" s="77">
        <f t="shared" si="2"/>
        <v>0</v>
      </c>
      <c r="AL19" s="77">
        <f t="shared" si="2"/>
        <v>0</v>
      </c>
      <c r="AM19" s="77">
        <f t="shared" si="2"/>
        <v>0</v>
      </c>
      <c r="AN19" s="77">
        <f t="shared" si="2"/>
        <v>0</v>
      </c>
      <c r="AO19" s="77">
        <f t="shared" si="2"/>
        <v>0</v>
      </c>
      <c r="AP19" s="77">
        <f t="shared" ref="AP19:BI19" si="3">SUM(AP14:AP18)</f>
        <v>0</v>
      </c>
      <c r="AQ19" s="77">
        <f t="shared" si="3"/>
        <v>0</v>
      </c>
      <c r="AR19" s="77">
        <f t="shared" si="3"/>
        <v>0</v>
      </c>
      <c r="AS19" s="77">
        <f t="shared" si="3"/>
        <v>0</v>
      </c>
      <c r="AT19" s="77">
        <f t="shared" si="3"/>
        <v>0</v>
      </c>
      <c r="AU19" s="77">
        <f t="shared" si="3"/>
        <v>0</v>
      </c>
      <c r="AV19" s="77">
        <f t="shared" si="3"/>
        <v>0</v>
      </c>
      <c r="AW19" s="77">
        <f t="shared" si="3"/>
        <v>0</v>
      </c>
      <c r="AX19" s="77">
        <f t="shared" si="3"/>
        <v>0</v>
      </c>
      <c r="AY19" s="77">
        <f t="shared" si="3"/>
        <v>0</v>
      </c>
      <c r="AZ19" s="77">
        <f t="shared" si="3"/>
        <v>0</v>
      </c>
      <c r="BA19" s="77">
        <f t="shared" si="3"/>
        <v>0</v>
      </c>
      <c r="BB19" s="77">
        <f t="shared" si="3"/>
        <v>0</v>
      </c>
      <c r="BC19" s="77">
        <f t="shared" si="3"/>
        <v>0</v>
      </c>
      <c r="BD19" s="77">
        <f t="shared" si="3"/>
        <v>0</v>
      </c>
      <c r="BE19" s="77">
        <f t="shared" si="3"/>
        <v>0</v>
      </c>
      <c r="BF19" s="77">
        <f t="shared" si="3"/>
        <v>334</v>
      </c>
      <c r="BG19" s="77">
        <f t="shared" si="3"/>
        <v>337.33333333333331</v>
      </c>
      <c r="BH19" s="77">
        <f t="shared" si="3"/>
        <v>0</v>
      </c>
      <c r="BI19" s="130">
        <f t="shared" si="3"/>
        <v>671.33333333333326</v>
      </c>
    </row>
    <row r="20" spans="1:61" ht="29.25" customHeight="1" x14ac:dyDescent="0.25">
      <c r="A20" s="386"/>
      <c r="B20" s="314"/>
      <c r="C20" s="313"/>
      <c r="D20" s="375"/>
      <c r="E20" s="389"/>
      <c r="F20" s="300"/>
      <c r="G20" s="303"/>
      <c r="H20" s="305" t="s">
        <v>87</v>
      </c>
      <c r="I20" s="16" t="s">
        <v>54</v>
      </c>
      <c r="J20" s="112">
        <v>221</v>
      </c>
      <c r="K20" s="112">
        <v>205</v>
      </c>
      <c r="L20" s="112">
        <v>0</v>
      </c>
      <c r="M20" s="77">
        <f t="shared" ref="M20:M28" si="4">SUM(J20:L20)</f>
        <v>426</v>
      </c>
      <c r="N20" s="116">
        <v>307</v>
      </c>
      <c r="O20" s="40">
        <v>318</v>
      </c>
      <c r="P20" s="117">
        <v>0</v>
      </c>
      <c r="Q20" s="77">
        <f t="shared" ref="Q20:Q28" si="5">SUM(N20:P20)</f>
        <v>625</v>
      </c>
      <c r="R20" s="117">
        <v>370</v>
      </c>
      <c r="S20" s="40">
        <v>393</v>
      </c>
      <c r="T20" s="54">
        <v>0</v>
      </c>
      <c r="U20" s="77">
        <f t="shared" ref="U20:U28" si="6">SUM(R20:T20)</f>
        <v>763</v>
      </c>
      <c r="V20" s="54"/>
      <c r="W20" s="54"/>
      <c r="X20" s="54"/>
      <c r="Y20" s="77">
        <f t="shared" ref="Y20:Y28" si="7">SUM(V20:X20)</f>
        <v>0</v>
      </c>
      <c r="Z20" s="54"/>
      <c r="AA20" s="54"/>
      <c r="AB20" s="54"/>
      <c r="AC20" s="77">
        <f t="shared" ref="AC20:AC28" si="8">SUM(Z20:AB20)</f>
        <v>0</v>
      </c>
      <c r="AD20" s="54"/>
      <c r="AE20" s="54"/>
      <c r="AF20" s="54"/>
      <c r="AG20" s="77">
        <f t="shared" ref="AG20:AG28" si="9">SUM(AD20:AF20)</f>
        <v>0</v>
      </c>
      <c r="AH20" s="54"/>
      <c r="AI20" s="54"/>
      <c r="AJ20" s="54"/>
      <c r="AK20" s="77">
        <f t="shared" ref="AK20:AK28" si="10">SUM(AH20:AJ20)</f>
        <v>0</v>
      </c>
      <c r="AL20" s="54"/>
      <c r="AM20" s="54"/>
      <c r="AN20" s="54"/>
      <c r="AO20" s="77">
        <f t="shared" ref="AO20:AO28" si="11">SUM(AL20:AN20)</f>
        <v>0</v>
      </c>
      <c r="AP20" s="54"/>
      <c r="AQ20" s="54"/>
      <c r="AR20" s="54"/>
      <c r="AS20" s="77">
        <f t="shared" ref="AS20:AS28" si="12">SUM(AP20:AR20)</f>
        <v>0</v>
      </c>
      <c r="AT20" s="54"/>
      <c r="AU20" s="54"/>
      <c r="AV20" s="54"/>
      <c r="AW20" s="77">
        <f t="shared" ref="AW20:AW28" si="13">SUM(AT20:AV20)</f>
        <v>0</v>
      </c>
      <c r="AX20" s="54"/>
      <c r="AY20" s="54"/>
      <c r="AZ20" s="54"/>
      <c r="BA20" s="77">
        <f t="shared" ref="BA20:BA28" si="14">SUM(AX20:AZ20)</f>
        <v>0</v>
      </c>
      <c r="BB20" s="54"/>
      <c r="BC20" s="54"/>
      <c r="BD20" s="51"/>
      <c r="BE20" s="77">
        <f t="shared" ref="BE20:BE28" si="15">SUM(BB20:BD20)</f>
        <v>0</v>
      </c>
      <c r="BF20" s="51">
        <f>AVERAGE(J20,N20,R20,V20,Z20,AD20,AH20,AL20,AP20,AT20,AX20,BB20)</f>
        <v>299.33333333333331</v>
      </c>
      <c r="BG20" s="51">
        <f>AVERAGE(K20,O20,S20,W20,AA20,AE20,AI20,AM20,AQ20,AU20,AY20,BC20)</f>
        <v>305.33333333333331</v>
      </c>
      <c r="BH20" s="51">
        <f>AVERAGE(L20,P20,T20,X20,AB20,AF20,AJ20,AN20,AR20,AV20,AZ20,BD20)</f>
        <v>0</v>
      </c>
      <c r="BI20" s="133">
        <f t="shared" si="1"/>
        <v>604.66666666666663</v>
      </c>
    </row>
    <row r="21" spans="1:61" ht="29.25" customHeight="1" x14ac:dyDescent="0.25">
      <c r="A21" s="386"/>
      <c r="B21" s="314"/>
      <c r="C21" s="313"/>
      <c r="D21" s="375"/>
      <c r="E21" s="389"/>
      <c r="F21" s="300"/>
      <c r="G21" s="303"/>
      <c r="H21" s="304"/>
      <c r="I21" s="16" t="s">
        <v>55</v>
      </c>
      <c r="J21" s="112">
        <v>23</v>
      </c>
      <c r="K21" s="112">
        <v>24</v>
      </c>
      <c r="L21" s="112">
        <v>0</v>
      </c>
      <c r="M21" s="77">
        <f t="shared" si="4"/>
        <v>47</v>
      </c>
      <c r="N21" s="116">
        <v>33</v>
      </c>
      <c r="O21" s="40">
        <v>21</v>
      </c>
      <c r="P21" s="117">
        <v>0</v>
      </c>
      <c r="Q21" s="77">
        <f t="shared" si="5"/>
        <v>54</v>
      </c>
      <c r="R21" s="117">
        <v>48</v>
      </c>
      <c r="S21" s="40">
        <v>51</v>
      </c>
      <c r="T21" s="54">
        <v>0</v>
      </c>
      <c r="U21" s="77">
        <f t="shared" si="6"/>
        <v>99</v>
      </c>
      <c r="V21" s="54"/>
      <c r="W21" s="54"/>
      <c r="X21" s="54"/>
      <c r="Y21" s="77">
        <f t="shared" si="7"/>
        <v>0</v>
      </c>
      <c r="Z21" s="54"/>
      <c r="AA21" s="54"/>
      <c r="AB21" s="54"/>
      <c r="AC21" s="77">
        <f t="shared" si="8"/>
        <v>0</v>
      </c>
      <c r="AD21" s="54"/>
      <c r="AE21" s="54"/>
      <c r="AF21" s="54"/>
      <c r="AG21" s="77">
        <f t="shared" si="9"/>
        <v>0</v>
      </c>
      <c r="AH21" s="54"/>
      <c r="AI21" s="54"/>
      <c r="AJ21" s="54"/>
      <c r="AK21" s="77">
        <f t="shared" si="10"/>
        <v>0</v>
      </c>
      <c r="AL21" s="54"/>
      <c r="AM21" s="54"/>
      <c r="AN21" s="54"/>
      <c r="AO21" s="77">
        <f t="shared" si="11"/>
        <v>0</v>
      </c>
      <c r="AP21" s="54"/>
      <c r="AQ21" s="54"/>
      <c r="AR21" s="54"/>
      <c r="AS21" s="77">
        <f t="shared" si="12"/>
        <v>0</v>
      </c>
      <c r="AT21" s="54"/>
      <c r="AU21" s="54"/>
      <c r="AV21" s="54"/>
      <c r="AW21" s="77">
        <f t="shared" si="13"/>
        <v>0</v>
      </c>
      <c r="AX21" s="54"/>
      <c r="AY21" s="54"/>
      <c r="AZ21" s="54"/>
      <c r="BA21" s="77">
        <f t="shared" si="14"/>
        <v>0</v>
      </c>
      <c r="BB21" s="54"/>
      <c r="BC21" s="54"/>
      <c r="BD21" s="51"/>
      <c r="BE21" s="77">
        <f t="shared" si="15"/>
        <v>0</v>
      </c>
      <c r="BF21" s="51">
        <f t="shared" ref="BF21:BF28" si="16">AVERAGE(J21,N21,R21,V21,Z21,AD21,AH21,AL21,AP21,AT21,AX21,BB21)</f>
        <v>34.666666666666664</v>
      </c>
      <c r="BG21" s="51">
        <f t="shared" ref="BG21:BG28" si="17">AVERAGE(K21,O21,S21,W21,AA21,AE21,AI21,AM21,AQ21,AU21,AY21,BC21)</f>
        <v>32</v>
      </c>
      <c r="BH21" s="51">
        <f t="shared" ref="BH21:BH28" si="18">AVERAGE(L21,P21,T21,X21,AB21,AF21,AJ21,AN21,AR21,AV21,AZ21,BD21)</f>
        <v>0</v>
      </c>
      <c r="BI21" s="133">
        <f t="shared" si="1"/>
        <v>66.666666666666657</v>
      </c>
    </row>
    <row r="22" spans="1:61" ht="29.25" customHeight="1" x14ac:dyDescent="0.25">
      <c r="A22" s="386"/>
      <c r="B22" s="314"/>
      <c r="C22" s="313"/>
      <c r="D22" s="375"/>
      <c r="E22" s="389"/>
      <c r="F22" s="300"/>
      <c r="G22" s="303"/>
      <c r="H22" s="305" t="s">
        <v>60</v>
      </c>
      <c r="I22" s="16" t="s">
        <v>56</v>
      </c>
      <c r="J22" s="112">
        <v>0</v>
      </c>
      <c r="K22" s="112">
        <v>1</v>
      </c>
      <c r="L22" s="112">
        <v>0</v>
      </c>
      <c r="M22" s="77">
        <f t="shared" si="4"/>
        <v>1</v>
      </c>
      <c r="N22" s="116">
        <v>1</v>
      </c>
      <c r="O22" s="40">
        <v>2</v>
      </c>
      <c r="P22" s="117">
        <v>0</v>
      </c>
      <c r="Q22" s="77">
        <f t="shared" si="5"/>
        <v>3</v>
      </c>
      <c r="R22" s="117">
        <v>0</v>
      </c>
      <c r="S22" s="40">
        <v>3</v>
      </c>
      <c r="T22" s="54">
        <v>0</v>
      </c>
      <c r="U22" s="77">
        <f t="shared" si="6"/>
        <v>3</v>
      </c>
      <c r="V22" s="54"/>
      <c r="W22" s="40"/>
      <c r="X22" s="54"/>
      <c r="Y22" s="77">
        <f t="shared" si="7"/>
        <v>0</v>
      </c>
      <c r="Z22" s="54"/>
      <c r="AA22" s="54"/>
      <c r="AB22" s="54"/>
      <c r="AC22" s="77">
        <f t="shared" si="8"/>
        <v>0</v>
      </c>
      <c r="AD22" s="54"/>
      <c r="AE22" s="54"/>
      <c r="AF22" s="54"/>
      <c r="AG22" s="77">
        <f t="shared" si="9"/>
        <v>0</v>
      </c>
      <c r="AH22" s="54"/>
      <c r="AI22" s="54"/>
      <c r="AJ22" s="54"/>
      <c r="AK22" s="77">
        <f t="shared" si="10"/>
        <v>0</v>
      </c>
      <c r="AL22" s="54"/>
      <c r="AM22" s="54"/>
      <c r="AN22" s="54"/>
      <c r="AO22" s="77">
        <f t="shared" si="11"/>
        <v>0</v>
      </c>
      <c r="AP22" s="54"/>
      <c r="AQ22" s="54"/>
      <c r="AR22" s="54"/>
      <c r="AS22" s="77">
        <f t="shared" si="12"/>
        <v>0</v>
      </c>
      <c r="AT22" s="54"/>
      <c r="AU22" s="54"/>
      <c r="AV22" s="54"/>
      <c r="AW22" s="77">
        <f t="shared" si="13"/>
        <v>0</v>
      </c>
      <c r="AX22" s="54"/>
      <c r="AY22" s="54"/>
      <c r="AZ22" s="54"/>
      <c r="BA22" s="77">
        <f t="shared" si="14"/>
        <v>0</v>
      </c>
      <c r="BB22" s="54"/>
      <c r="BC22" s="54"/>
      <c r="BD22" s="51"/>
      <c r="BE22" s="77">
        <f t="shared" si="15"/>
        <v>0</v>
      </c>
      <c r="BF22" s="51">
        <f t="shared" si="16"/>
        <v>0.33333333333333331</v>
      </c>
      <c r="BG22" s="51">
        <f t="shared" si="17"/>
        <v>2</v>
      </c>
      <c r="BH22" s="51">
        <f t="shared" si="18"/>
        <v>0</v>
      </c>
      <c r="BI22" s="133">
        <f t="shared" si="1"/>
        <v>2.3333333333333335</v>
      </c>
    </row>
    <row r="23" spans="1:61" ht="29.25" customHeight="1" thickBot="1" x14ac:dyDescent="0.3">
      <c r="A23" s="386"/>
      <c r="B23" s="314"/>
      <c r="C23" s="313"/>
      <c r="D23" s="375"/>
      <c r="E23" s="390"/>
      <c r="F23" s="340"/>
      <c r="G23" s="308"/>
      <c r="H23" s="308"/>
      <c r="I23" s="24" t="s">
        <v>57</v>
      </c>
      <c r="J23" s="113">
        <v>0</v>
      </c>
      <c r="K23" s="113">
        <v>0</v>
      </c>
      <c r="L23" s="113">
        <v>0</v>
      </c>
      <c r="M23" s="79">
        <f t="shared" si="4"/>
        <v>0</v>
      </c>
      <c r="N23" s="118">
        <v>0</v>
      </c>
      <c r="O23" s="41">
        <v>0</v>
      </c>
      <c r="P23" s="117">
        <v>0</v>
      </c>
      <c r="Q23" s="79">
        <f t="shared" si="5"/>
        <v>0</v>
      </c>
      <c r="R23" s="119">
        <v>0</v>
      </c>
      <c r="S23" s="41">
        <v>0</v>
      </c>
      <c r="T23" s="54">
        <v>0</v>
      </c>
      <c r="U23" s="79">
        <f t="shared" si="6"/>
        <v>0</v>
      </c>
      <c r="V23" s="55"/>
      <c r="W23" s="41"/>
      <c r="X23" s="55"/>
      <c r="Y23" s="79">
        <f t="shared" si="7"/>
        <v>0</v>
      </c>
      <c r="Z23" s="55"/>
      <c r="AA23" s="55"/>
      <c r="AB23" s="55"/>
      <c r="AC23" s="79">
        <f t="shared" si="8"/>
        <v>0</v>
      </c>
      <c r="AD23" s="55"/>
      <c r="AE23" s="55"/>
      <c r="AF23" s="55"/>
      <c r="AG23" s="79">
        <f t="shared" si="9"/>
        <v>0</v>
      </c>
      <c r="AH23" s="55"/>
      <c r="AI23" s="55"/>
      <c r="AJ23" s="55"/>
      <c r="AK23" s="79">
        <f t="shared" si="10"/>
        <v>0</v>
      </c>
      <c r="AL23" s="55"/>
      <c r="AM23" s="55"/>
      <c r="AN23" s="55"/>
      <c r="AO23" s="79">
        <f t="shared" si="11"/>
        <v>0</v>
      </c>
      <c r="AP23" s="55"/>
      <c r="AQ23" s="55"/>
      <c r="AR23" s="55"/>
      <c r="AS23" s="79">
        <f t="shared" si="12"/>
        <v>0</v>
      </c>
      <c r="AT23" s="55"/>
      <c r="AU23" s="55"/>
      <c r="AV23" s="55"/>
      <c r="AW23" s="79">
        <f t="shared" si="13"/>
        <v>0</v>
      </c>
      <c r="AX23" s="55"/>
      <c r="AY23" s="55"/>
      <c r="AZ23" s="55"/>
      <c r="BA23" s="79">
        <f t="shared" si="14"/>
        <v>0</v>
      </c>
      <c r="BB23" s="55"/>
      <c r="BC23" s="55"/>
      <c r="BD23" s="53"/>
      <c r="BE23" s="79">
        <f t="shared" si="15"/>
        <v>0</v>
      </c>
      <c r="BF23" s="51">
        <f t="shared" si="16"/>
        <v>0</v>
      </c>
      <c r="BG23" s="51">
        <f t="shared" si="17"/>
        <v>0</v>
      </c>
      <c r="BH23" s="51">
        <f t="shared" si="18"/>
        <v>0</v>
      </c>
      <c r="BI23" s="79">
        <f t="shared" si="1"/>
        <v>0</v>
      </c>
    </row>
    <row r="24" spans="1:61" ht="29.25" customHeight="1" x14ac:dyDescent="0.25">
      <c r="A24" s="386"/>
      <c r="B24" s="314"/>
      <c r="C24" s="313"/>
      <c r="D24" s="375"/>
      <c r="E24" s="388" t="s">
        <v>135</v>
      </c>
      <c r="F24" s="299" t="s">
        <v>136</v>
      </c>
      <c r="G24" s="302" t="s">
        <v>83</v>
      </c>
      <c r="H24" s="302" t="s">
        <v>58</v>
      </c>
      <c r="I24" s="15" t="s">
        <v>48</v>
      </c>
      <c r="J24" s="56">
        <v>59</v>
      </c>
      <c r="K24" s="56">
        <v>47</v>
      </c>
      <c r="L24" s="56">
        <v>0</v>
      </c>
      <c r="M24" s="78">
        <f t="shared" si="4"/>
        <v>106</v>
      </c>
      <c r="N24" s="122">
        <v>293</v>
      </c>
      <c r="O24" s="56">
        <v>527</v>
      </c>
      <c r="P24" s="123">
        <v>0</v>
      </c>
      <c r="Q24" s="78">
        <f t="shared" si="5"/>
        <v>820</v>
      </c>
      <c r="R24" s="123">
        <v>218</v>
      </c>
      <c r="S24" s="56">
        <v>174</v>
      </c>
      <c r="T24" s="56">
        <v>0</v>
      </c>
      <c r="U24" s="78">
        <f t="shared" si="6"/>
        <v>392</v>
      </c>
      <c r="V24" s="56"/>
      <c r="W24" s="56"/>
      <c r="X24" s="56"/>
      <c r="Y24" s="78">
        <f t="shared" si="7"/>
        <v>0</v>
      </c>
      <c r="Z24" s="56"/>
      <c r="AA24" s="56"/>
      <c r="AB24" s="56"/>
      <c r="AC24" s="78">
        <f t="shared" si="8"/>
        <v>0</v>
      </c>
      <c r="AD24" s="56"/>
      <c r="AE24" s="56"/>
      <c r="AF24" s="56"/>
      <c r="AG24" s="78">
        <f t="shared" si="9"/>
        <v>0</v>
      </c>
      <c r="AH24" s="56"/>
      <c r="AI24" s="56"/>
      <c r="AJ24" s="56"/>
      <c r="AK24" s="78">
        <f t="shared" si="10"/>
        <v>0</v>
      </c>
      <c r="AL24" s="56"/>
      <c r="AM24" s="56"/>
      <c r="AN24" s="56"/>
      <c r="AO24" s="78">
        <f t="shared" si="11"/>
        <v>0</v>
      </c>
      <c r="AP24" s="56"/>
      <c r="AQ24" s="56"/>
      <c r="AR24" s="56"/>
      <c r="AS24" s="78">
        <f t="shared" si="12"/>
        <v>0</v>
      </c>
      <c r="AT24" s="56"/>
      <c r="AU24" s="56"/>
      <c r="AV24" s="56"/>
      <c r="AW24" s="78">
        <f t="shared" si="13"/>
        <v>0</v>
      </c>
      <c r="AX24" s="56"/>
      <c r="AY24" s="56"/>
      <c r="AZ24" s="56"/>
      <c r="BA24" s="78">
        <f t="shared" si="14"/>
        <v>0</v>
      </c>
      <c r="BB24" s="56"/>
      <c r="BC24" s="56"/>
      <c r="BD24" s="67"/>
      <c r="BE24" s="78">
        <f t="shared" si="15"/>
        <v>0</v>
      </c>
      <c r="BF24" s="72">
        <f t="shared" si="16"/>
        <v>190</v>
      </c>
      <c r="BG24" s="72">
        <f t="shared" si="17"/>
        <v>249.33333333333334</v>
      </c>
      <c r="BH24" s="72">
        <f t="shared" si="18"/>
        <v>0</v>
      </c>
      <c r="BI24" s="133">
        <f>SUM(BF24:BH24)</f>
        <v>439.33333333333337</v>
      </c>
    </row>
    <row r="25" spans="1:61" ht="29.25" customHeight="1" x14ac:dyDescent="0.25">
      <c r="A25" s="386"/>
      <c r="B25" s="314"/>
      <c r="C25" s="313"/>
      <c r="D25" s="375"/>
      <c r="E25" s="389"/>
      <c r="F25" s="300"/>
      <c r="G25" s="303"/>
      <c r="H25" s="303"/>
      <c r="I25" s="16" t="s">
        <v>49</v>
      </c>
      <c r="J25" s="57">
        <v>1</v>
      </c>
      <c r="K25" s="57">
        <v>11</v>
      </c>
      <c r="L25" s="57">
        <v>0</v>
      </c>
      <c r="M25" s="77">
        <f t="shared" si="4"/>
        <v>12</v>
      </c>
      <c r="N25" s="58">
        <v>8</v>
      </c>
      <c r="O25" s="57">
        <v>29</v>
      </c>
      <c r="P25" s="124">
        <v>0</v>
      </c>
      <c r="Q25" s="77">
        <f t="shared" si="5"/>
        <v>37</v>
      </c>
      <c r="R25" s="124">
        <v>65</v>
      </c>
      <c r="S25" s="57">
        <v>62</v>
      </c>
      <c r="T25" s="72">
        <v>0</v>
      </c>
      <c r="U25" s="77">
        <f t="shared" si="6"/>
        <v>127</v>
      </c>
      <c r="V25" s="72"/>
      <c r="W25" s="72"/>
      <c r="X25" s="72"/>
      <c r="Y25" s="77">
        <f t="shared" si="7"/>
        <v>0</v>
      </c>
      <c r="Z25" s="72"/>
      <c r="AA25" s="72"/>
      <c r="AB25" s="72"/>
      <c r="AC25" s="77">
        <f t="shared" si="8"/>
        <v>0</v>
      </c>
      <c r="AD25" s="72"/>
      <c r="AE25" s="72"/>
      <c r="AF25" s="72"/>
      <c r="AG25" s="77">
        <f t="shared" si="9"/>
        <v>0</v>
      </c>
      <c r="AH25" s="72"/>
      <c r="AI25" s="72"/>
      <c r="AJ25" s="72"/>
      <c r="AK25" s="77">
        <f t="shared" si="10"/>
        <v>0</v>
      </c>
      <c r="AL25" s="72"/>
      <c r="AM25" s="72"/>
      <c r="AN25" s="72"/>
      <c r="AO25" s="77">
        <f t="shared" si="11"/>
        <v>0</v>
      </c>
      <c r="AP25" s="72"/>
      <c r="AQ25" s="72"/>
      <c r="AR25" s="72"/>
      <c r="AS25" s="77">
        <f t="shared" si="12"/>
        <v>0</v>
      </c>
      <c r="AT25" s="72"/>
      <c r="AU25" s="72"/>
      <c r="AV25" s="72"/>
      <c r="AW25" s="77">
        <f t="shared" si="13"/>
        <v>0</v>
      </c>
      <c r="AX25" s="72"/>
      <c r="AY25" s="72"/>
      <c r="AZ25" s="72"/>
      <c r="BA25" s="77">
        <f t="shared" si="14"/>
        <v>0</v>
      </c>
      <c r="BB25" s="72"/>
      <c r="BC25" s="72"/>
      <c r="BD25" s="69"/>
      <c r="BE25" s="77">
        <f t="shared" si="15"/>
        <v>0</v>
      </c>
      <c r="BF25" s="72">
        <f t="shared" si="16"/>
        <v>24.666666666666668</v>
      </c>
      <c r="BG25" s="72">
        <f t="shared" si="17"/>
        <v>34</v>
      </c>
      <c r="BH25" s="72">
        <f t="shared" si="18"/>
        <v>0</v>
      </c>
      <c r="BI25" s="133">
        <f t="shared" ref="BI25:BI33" si="19">SUM(BF25:BH25)</f>
        <v>58.666666666666671</v>
      </c>
    </row>
    <row r="26" spans="1:61" ht="29.25" customHeight="1" x14ac:dyDescent="0.25">
      <c r="A26" s="386"/>
      <c r="B26" s="314"/>
      <c r="C26" s="313"/>
      <c r="D26" s="375"/>
      <c r="E26" s="389"/>
      <c r="F26" s="300"/>
      <c r="G26" s="303"/>
      <c r="H26" s="303"/>
      <c r="I26" s="16" t="s">
        <v>50</v>
      </c>
      <c r="J26" s="57">
        <v>39</v>
      </c>
      <c r="K26" s="57">
        <v>37</v>
      </c>
      <c r="L26" s="57">
        <v>0</v>
      </c>
      <c r="M26" s="77">
        <f t="shared" si="4"/>
        <v>76</v>
      </c>
      <c r="N26" s="58">
        <v>40</v>
      </c>
      <c r="O26" s="57">
        <v>33</v>
      </c>
      <c r="P26" s="124">
        <v>0</v>
      </c>
      <c r="Q26" s="77">
        <f t="shared" si="5"/>
        <v>73</v>
      </c>
      <c r="R26" s="124">
        <v>40</v>
      </c>
      <c r="S26" s="57">
        <v>25</v>
      </c>
      <c r="T26" s="72">
        <v>0</v>
      </c>
      <c r="U26" s="77">
        <f t="shared" si="6"/>
        <v>65</v>
      </c>
      <c r="V26" s="72"/>
      <c r="W26" s="72"/>
      <c r="X26" s="72"/>
      <c r="Y26" s="77">
        <f t="shared" si="7"/>
        <v>0</v>
      </c>
      <c r="Z26" s="72"/>
      <c r="AA26" s="72"/>
      <c r="AB26" s="72"/>
      <c r="AC26" s="77">
        <f t="shared" si="8"/>
        <v>0</v>
      </c>
      <c r="AD26" s="72"/>
      <c r="AE26" s="72"/>
      <c r="AF26" s="72"/>
      <c r="AG26" s="77">
        <f t="shared" si="9"/>
        <v>0</v>
      </c>
      <c r="AH26" s="72"/>
      <c r="AI26" s="72"/>
      <c r="AJ26" s="72"/>
      <c r="AK26" s="77">
        <f t="shared" si="10"/>
        <v>0</v>
      </c>
      <c r="AL26" s="72"/>
      <c r="AM26" s="72"/>
      <c r="AN26" s="72"/>
      <c r="AO26" s="77">
        <f t="shared" si="11"/>
        <v>0</v>
      </c>
      <c r="AP26" s="72"/>
      <c r="AQ26" s="72"/>
      <c r="AR26" s="72"/>
      <c r="AS26" s="77">
        <f t="shared" si="12"/>
        <v>0</v>
      </c>
      <c r="AT26" s="72"/>
      <c r="AU26" s="72"/>
      <c r="AV26" s="72"/>
      <c r="AW26" s="77">
        <f t="shared" si="13"/>
        <v>0</v>
      </c>
      <c r="AX26" s="72"/>
      <c r="AY26" s="72"/>
      <c r="AZ26" s="72"/>
      <c r="BA26" s="77">
        <f t="shared" si="14"/>
        <v>0</v>
      </c>
      <c r="BB26" s="72"/>
      <c r="BC26" s="72"/>
      <c r="BD26" s="69"/>
      <c r="BE26" s="77">
        <f t="shared" si="15"/>
        <v>0</v>
      </c>
      <c r="BF26" s="72">
        <f t="shared" si="16"/>
        <v>39.666666666666664</v>
      </c>
      <c r="BG26" s="72">
        <f t="shared" si="17"/>
        <v>31.666666666666668</v>
      </c>
      <c r="BH26" s="72">
        <f t="shared" si="18"/>
        <v>0</v>
      </c>
      <c r="BI26" s="133">
        <f t="shared" si="19"/>
        <v>71.333333333333329</v>
      </c>
    </row>
    <row r="27" spans="1:61" ht="29.25" customHeight="1" x14ac:dyDescent="0.25">
      <c r="A27" s="386"/>
      <c r="B27" s="314"/>
      <c r="C27" s="313"/>
      <c r="D27" s="375"/>
      <c r="E27" s="389"/>
      <c r="F27" s="300"/>
      <c r="G27" s="303"/>
      <c r="H27" s="303"/>
      <c r="I27" s="16" t="s">
        <v>51</v>
      </c>
      <c r="J27" s="57">
        <v>63</v>
      </c>
      <c r="K27" s="57">
        <v>49</v>
      </c>
      <c r="L27" s="57">
        <v>0</v>
      </c>
      <c r="M27" s="77">
        <f t="shared" si="4"/>
        <v>112</v>
      </c>
      <c r="N27" s="58">
        <v>76</v>
      </c>
      <c r="O27" s="57">
        <v>78</v>
      </c>
      <c r="P27" s="124">
        <v>0</v>
      </c>
      <c r="Q27" s="77">
        <f t="shared" si="5"/>
        <v>154</v>
      </c>
      <c r="R27" s="124">
        <v>61</v>
      </c>
      <c r="S27" s="57">
        <v>58</v>
      </c>
      <c r="T27" s="72">
        <v>0</v>
      </c>
      <c r="U27" s="77">
        <f t="shared" si="6"/>
        <v>119</v>
      </c>
      <c r="V27" s="72"/>
      <c r="W27" s="72"/>
      <c r="X27" s="72"/>
      <c r="Y27" s="77">
        <f t="shared" si="7"/>
        <v>0</v>
      </c>
      <c r="Z27" s="72"/>
      <c r="AA27" s="72"/>
      <c r="AB27" s="72"/>
      <c r="AC27" s="77">
        <f t="shared" si="8"/>
        <v>0</v>
      </c>
      <c r="AD27" s="72"/>
      <c r="AE27" s="72"/>
      <c r="AF27" s="72"/>
      <c r="AG27" s="77">
        <f t="shared" si="9"/>
        <v>0</v>
      </c>
      <c r="AH27" s="72"/>
      <c r="AI27" s="72"/>
      <c r="AJ27" s="72"/>
      <c r="AK27" s="77">
        <f t="shared" si="10"/>
        <v>0</v>
      </c>
      <c r="AL27" s="72"/>
      <c r="AM27" s="72"/>
      <c r="AN27" s="72"/>
      <c r="AO27" s="77">
        <f t="shared" si="11"/>
        <v>0</v>
      </c>
      <c r="AP27" s="72"/>
      <c r="AQ27" s="72"/>
      <c r="AR27" s="72"/>
      <c r="AS27" s="77">
        <f t="shared" si="12"/>
        <v>0</v>
      </c>
      <c r="AT27" s="72"/>
      <c r="AU27" s="72"/>
      <c r="AV27" s="72"/>
      <c r="AW27" s="77">
        <f t="shared" si="13"/>
        <v>0</v>
      </c>
      <c r="AX27" s="72"/>
      <c r="AY27" s="72"/>
      <c r="AZ27" s="72"/>
      <c r="BA27" s="77">
        <f t="shared" si="14"/>
        <v>0</v>
      </c>
      <c r="BB27" s="72"/>
      <c r="BC27" s="72"/>
      <c r="BD27" s="69"/>
      <c r="BE27" s="77">
        <f t="shared" si="15"/>
        <v>0</v>
      </c>
      <c r="BF27" s="72">
        <f t="shared" si="16"/>
        <v>66.666666666666671</v>
      </c>
      <c r="BG27" s="72">
        <f t="shared" si="17"/>
        <v>61.666666666666664</v>
      </c>
      <c r="BH27" s="72">
        <f t="shared" si="18"/>
        <v>0</v>
      </c>
      <c r="BI27" s="133">
        <f t="shared" si="19"/>
        <v>128.33333333333334</v>
      </c>
    </row>
    <row r="28" spans="1:61" ht="29.25" customHeight="1" x14ac:dyDescent="0.25">
      <c r="A28" s="386"/>
      <c r="B28" s="314"/>
      <c r="C28" s="313"/>
      <c r="D28" s="375"/>
      <c r="E28" s="389"/>
      <c r="F28" s="300"/>
      <c r="G28" s="303"/>
      <c r="H28" s="303"/>
      <c r="I28" s="16" t="s">
        <v>52</v>
      </c>
      <c r="J28" s="57">
        <v>45</v>
      </c>
      <c r="K28" s="57">
        <v>40</v>
      </c>
      <c r="L28" s="57">
        <v>0</v>
      </c>
      <c r="M28" s="77">
        <f t="shared" si="4"/>
        <v>85</v>
      </c>
      <c r="N28" s="58">
        <v>36</v>
      </c>
      <c r="O28" s="57">
        <v>48</v>
      </c>
      <c r="P28" s="124">
        <v>0</v>
      </c>
      <c r="Q28" s="77">
        <f t="shared" si="5"/>
        <v>84</v>
      </c>
      <c r="R28" s="124">
        <v>22</v>
      </c>
      <c r="S28" s="57">
        <v>15</v>
      </c>
      <c r="T28" s="72">
        <v>0</v>
      </c>
      <c r="U28" s="77">
        <f t="shared" si="6"/>
        <v>37</v>
      </c>
      <c r="V28" s="72"/>
      <c r="W28" s="72"/>
      <c r="X28" s="72"/>
      <c r="Y28" s="77">
        <f t="shared" si="7"/>
        <v>0</v>
      </c>
      <c r="Z28" s="72"/>
      <c r="AA28" s="72"/>
      <c r="AB28" s="72"/>
      <c r="AC28" s="77">
        <f t="shared" si="8"/>
        <v>0</v>
      </c>
      <c r="AD28" s="72"/>
      <c r="AE28" s="72"/>
      <c r="AF28" s="72"/>
      <c r="AG28" s="77">
        <f t="shared" si="9"/>
        <v>0</v>
      </c>
      <c r="AH28" s="72"/>
      <c r="AI28" s="72"/>
      <c r="AJ28" s="72"/>
      <c r="AK28" s="77">
        <f t="shared" si="10"/>
        <v>0</v>
      </c>
      <c r="AL28" s="72"/>
      <c r="AM28" s="72"/>
      <c r="AN28" s="72"/>
      <c r="AO28" s="77">
        <f t="shared" si="11"/>
        <v>0</v>
      </c>
      <c r="AP28" s="72"/>
      <c r="AQ28" s="72"/>
      <c r="AR28" s="72"/>
      <c r="AS28" s="77">
        <f t="shared" si="12"/>
        <v>0</v>
      </c>
      <c r="AT28" s="72"/>
      <c r="AU28" s="72"/>
      <c r="AV28" s="72"/>
      <c r="AW28" s="77">
        <f t="shared" si="13"/>
        <v>0</v>
      </c>
      <c r="AX28" s="72"/>
      <c r="AY28" s="72"/>
      <c r="AZ28" s="72"/>
      <c r="BA28" s="77">
        <f t="shared" si="14"/>
        <v>0</v>
      </c>
      <c r="BB28" s="72"/>
      <c r="BC28" s="72"/>
      <c r="BD28" s="69"/>
      <c r="BE28" s="77">
        <f t="shared" si="15"/>
        <v>0</v>
      </c>
      <c r="BF28" s="72">
        <f t="shared" si="16"/>
        <v>34.333333333333336</v>
      </c>
      <c r="BG28" s="72">
        <f t="shared" si="17"/>
        <v>34.333333333333336</v>
      </c>
      <c r="BH28" s="72">
        <f t="shared" si="18"/>
        <v>0</v>
      </c>
      <c r="BI28" s="133">
        <f t="shared" si="19"/>
        <v>68.666666666666671</v>
      </c>
    </row>
    <row r="29" spans="1:61" ht="29.25" customHeight="1" x14ac:dyDescent="0.25">
      <c r="A29" s="386"/>
      <c r="B29" s="314"/>
      <c r="C29" s="313"/>
      <c r="D29" s="375"/>
      <c r="E29" s="389"/>
      <c r="F29" s="300"/>
      <c r="G29" s="303"/>
      <c r="H29" s="304"/>
      <c r="I29" s="17" t="s">
        <v>53</v>
      </c>
      <c r="J29" s="77">
        <f t="shared" ref="J29:AO29" si="20">SUM(J24:J28)</f>
        <v>207</v>
      </c>
      <c r="K29" s="77">
        <f t="shared" si="20"/>
        <v>184</v>
      </c>
      <c r="L29" s="77">
        <f t="shared" si="20"/>
        <v>0</v>
      </c>
      <c r="M29" s="77">
        <f t="shared" si="20"/>
        <v>391</v>
      </c>
      <c r="N29" s="77">
        <f t="shared" si="20"/>
        <v>453</v>
      </c>
      <c r="O29" s="77">
        <f t="shared" si="20"/>
        <v>715</v>
      </c>
      <c r="P29" s="77">
        <f t="shared" si="20"/>
        <v>0</v>
      </c>
      <c r="Q29" s="77">
        <f t="shared" si="20"/>
        <v>1168</v>
      </c>
      <c r="R29" s="77">
        <f t="shared" si="20"/>
        <v>406</v>
      </c>
      <c r="S29" s="77">
        <f t="shared" si="20"/>
        <v>334</v>
      </c>
      <c r="T29" s="77">
        <f t="shared" si="20"/>
        <v>0</v>
      </c>
      <c r="U29" s="77">
        <f t="shared" si="20"/>
        <v>740</v>
      </c>
      <c r="V29" s="77">
        <f t="shared" si="20"/>
        <v>0</v>
      </c>
      <c r="W29" s="77">
        <f t="shared" si="20"/>
        <v>0</v>
      </c>
      <c r="X29" s="77">
        <f t="shared" si="20"/>
        <v>0</v>
      </c>
      <c r="Y29" s="77">
        <f t="shared" si="20"/>
        <v>0</v>
      </c>
      <c r="Z29" s="77">
        <f t="shared" si="20"/>
        <v>0</v>
      </c>
      <c r="AA29" s="77">
        <f t="shared" si="20"/>
        <v>0</v>
      </c>
      <c r="AB29" s="77">
        <f t="shared" si="20"/>
        <v>0</v>
      </c>
      <c r="AC29" s="77">
        <f t="shared" si="20"/>
        <v>0</v>
      </c>
      <c r="AD29" s="77">
        <f t="shared" si="20"/>
        <v>0</v>
      </c>
      <c r="AE29" s="77">
        <f t="shared" si="20"/>
        <v>0</v>
      </c>
      <c r="AF29" s="77">
        <f t="shared" si="20"/>
        <v>0</v>
      </c>
      <c r="AG29" s="77">
        <f t="shared" si="20"/>
        <v>0</v>
      </c>
      <c r="AH29" s="77">
        <f t="shared" si="20"/>
        <v>0</v>
      </c>
      <c r="AI29" s="77">
        <f t="shared" si="20"/>
        <v>0</v>
      </c>
      <c r="AJ29" s="77">
        <f t="shared" si="20"/>
        <v>0</v>
      </c>
      <c r="AK29" s="77">
        <f t="shared" si="20"/>
        <v>0</v>
      </c>
      <c r="AL29" s="77">
        <f t="shared" si="20"/>
        <v>0</v>
      </c>
      <c r="AM29" s="77">
        <f t="shared" si="20"/>
        <v>0</v>
      </c>
      <c r="AN29" s="77">
        <f t="shared" si="20"/>
        <v>0</v>
      </c>
      <c r="AO29" s="77">
        <f t="shared" si="20"/>
        <v>0</v>
      </c>
      <c r="AP29" s="77">
        <f t="shared" ref="AP29:BI29" si="21">SUM(AP24:AP28)</f>
        <v>0</v>
      </c>
      <c r="AQ29" s="77">
        <f t="shared" si="21"/>
        <v>0</v>
      </c>
      <c r="AR29" s="77">
        <f t="shared" si="21"/>
        <v>0</v>
      </c>
      <c r="AS29" s="77">
        <f t="shared" si="21"/>
        <v>0</v>
      </c>
      <c r="AT29" s="77">
        <f t="shared" si="21"/>
        <v>0</v>
      </c>
      <c r="AU29" s="77">
        <f t="shared" si="21"/>
        <v>0</v>
      </c>
      <c r="AV29" s="77">
        <f t="shared" si="21"/>
        <v>0</v>
      </c>
      <c r="AW29" s="77">
        <f t="shared" si="21"/>
        <v>0</v>
      </c>
      <c r="AX29" s="77">
        <f t="shared" si="21"/>
        <v>0</v>
      </c>
      <c r="AY29" s="77">
        <f t="shared" si="21"/>
        <v>0</v>
      </c>
      <c r="AZ29" s="77">
        <f t="shared" si="21"/>
        <v>0</v>
      </c>
      <c r="BA29" s="77">
        <f t="shared" si="21"/>
        <v>0</v>
      </c>
      <c r="BB29" s="77">
        <f t="shared" si="21"/>
        <v>0</v>
      </c>
      <c r="BC29" s="77">
        <f t="shared" si="21"/>
        <v>0</v>
      </c>
      <c r="BD29" s="77">
        <f t="shared" si="21"/>
        <v>0</v>
      </c>
      <c r="BE29" s="77">
        <f t="shared" si="21"/>
        <v>0</v>
      </c>
      <c r="BF29" s="77">
        <f t="shared" si="21"/>
        <v>355.33333333333331</v>
      </c>
      <c r="BG29" s="77">
        <f t="shared" si="21"/>
        <v>411.00000000000006</v>
      </c>
      <c r="BH29" s="77">
        <f t="shared" si="21"/>
        <v>0</v>
      </c>
      <c r="BI29" s="130">
        <f t="shared" si="21"/>
        <v>766.33333333333337</v>
      </c>
    </row>
    <row r="30" spans="1:61" ht="29.25" customHeight="1" x14ac:dyDescent="0.25">
      <c r="A30" s="386"/>
      <c r="B30" s="314"/>
      <c r="C30" s="313"/>
      <c r="D30" s="375"/>
      <c r="E30" s="389"/>
      <c r="F30" s="300"/>
      <c r="G30" s="303"/>
      <c r="H30" s="305" t="s">
        <v>87</v>
      </c>
      <c r="I30" s="16" t="s">
        <v>54</v>
      </c>
      <c r="J30" s="120">
        <v>188</v>
      </c>
      <c r="K30" s="120">
        <v>161</v>
      </c>
      <c r="L30" s="120">
        <v>0</v>
      </c>
      <c r="M30" s="77">
        <f t="shared" ref="M30:M38" si="22">SUM(J30:L30)</f>
        <v>349</v>
      </c>
      <c r="N30" s="58">
        <v>427</v>
      </c>
      <c r="O30" s="57">
        <v>695</v>
      </c>
      <c r="P30" s="124">
        <v>0</v>
      </c>
      <c r="Q30" s="77">
        <f t="shared" ref="Q30:Q38" si="23">SUM(N30:P30)</f>
        <v>1122</v>
      </c>
      <c r="R30" s="124">
        <v>379</v>
      </c>
      <c r="S30" s="57">
        <v>311</v>
      </c>
      <c r="T30" s="72">
        <v>0</v>
      </c>
      <c r="U30" s="77">
        <f t="shared" ref="U30:U38" si="24">SUM(R30:T30)</f>
        <v>690</v>
      </c>
      <c r="V30" s="72"/>
      <c r="W30" s="72"/>
      <c r="X30" s="72"/>
      <c r="Y30" s="77">
        <f t="shared" ref="Y30:Y38" si="25">SUM(V30:X30)</f>
        <v>0</v>
      </c>
      <c r="Z30" s="72"/>
      <c r="AA30" s="72"/>
      <c r="AB30" s="72"/>
      <c r="AC30" s="77">
        <f t="shared" ref="AC30:AC38" si="26">SUM(Z30:AB30)</f>
        <v>0</v>
      </c>
      <c r="AD30" s="72"/>
      <c r="AE30" s="72"/>
      <c r="AF30" s="72"/>
      <c r="AG30" s="77">
        <f t="shared" ref="AG30:AG38" si="27">SUM(AD30:AF30)</f>
        <v>0</v>
      </c>
      <c r="AH30" s="72"/>
      <c r="AI30" s="72"/>
      <c r="AJ30" s="72"/>
      <c r="AK30" s="77">
        <f t="shared" ref="AK30:AK38" si="28">SUM(AH30:AJ30)</f>
        <v>0</v>
      </c>
      <c r="AL30" s="72"/>
      <c r="AM30" s="72"/>
      <c r="AN30" s="72"/>
      <c r="AO30" s="77">
        <f t="shared" ref="AO30:AO38" si="29">SUM(AL30:AN30)</f>
        <v>0</v>
      </c>
      <c r="AP30" s="72"/>
      <c r="AQ30" s="72"/>
      <c r="AR30" s="72"/>
      <c r="AS30" s="77">
        <f t="shared" ref="AS30:AS43" si="30">SUM(AP30:AR30)</f>
        <v>0</v>
      </c>
      <c r="AT30" s="72"/>
      <c r="AU30" s="72"/>
      <c r="AV30" s="72"/>
      <c r="AW30" s="77">
        <f t="shared" ref="AW30:AW38" si="31">SUM(AT30:AV30)</f>
        <v>0</v>
      </c>
      <c r="AX30" s="72"/>
      <c r="AY30" s="72"/>
      <c r="AZ30" s="72"/>
      <c r="BA30" s="77">
        <f t="shared" ref="BA30:BA38" si="32">SUM(AX30:AZ30)</f>
        <v>0</v>
      </c>
      <c r="BB30" s="72"/>
      <c r="BC30" s="72"/>
      <c r="BD30" s="69"/>
      <c r="BE30" s="77">
        <f t="shared" ref="BE30:BE38" si="33">SUM(BB30:BD30)</f>
        <v>0</v>
      </c>
      <c r="BF30" s="72">
        <f>AVERAGE(J30,N30,R30,V30,Z30,AD30,AH30,AL30,AP30,AT30,AX30,BB30)</f>
        <v>331.33333333333331</v>
      </c>
      <c r="BG30" s="72">
        <f t="shared" ref="BG30:BH33" si="34">AVERAGE(K30,O30,S30,W30,AA30,AE30,AI30,AM30,AQ30,AU30,AY30,BC30)</f>
        <v>389</v>
      </c>
      <c r="BH30" s="72">
        <f t="shared" si="34"/>
        <v>0</v>
      </c>
      <c r="BI30" s="133">
        <f t="shared" si="19"/>
        <v>720.33333333333326</v>
      </c>
    </row>
    <row r="31" spans="1:61" ht="29.25" customHeight="1" x14ac:dyDescent="0.25">
      <c r="A31" s="386"/>
      <c r="B31" s="314"/>
      <c r="C31" s="313"/>
      <c r="D31" s="375"/>
      <c r="E31" s="389"/>
      <c r="F31" s="300"/>
      <c r="G31" s="303"/>
      <c r="H31" s="304"/>
      <c r="I31" s="16" t="s">
        <v>55</v>
      </c>
      <c r="J31" s="120">
        <v>19</v>
      </c>
      <c r="K31" s="120">
        <v>23</v>
      </c>
      <c r="L31" s="120">
        <v>0</v>
      </c>
      <c r="M31" s="77">
        <f t="shared" si="22"/>
        <v>42</v>
      </c>
      <c r="N31" s="58">
        <v>26</v>
      </c>
      <c r="O31" s="57">
        <v>20</v>
      </c>
      <c r="P31" s="124">
        <v>0</v>
      </c>
      <c r="Q31" s="77">
        <f t="shared" si="23"/>
        <v>46</v>
      </c>
      <c r="R31" s="124">
        <v>27</v>
      </c>
      <c r="S31" s="57">
        <v>23</v>
      </c>
      <c r="T31" s="72">
        <v>0</v>
      </c>
      <c r="U31" s="77">
        <f t="shared" si="24"/>
        <v>50</v>
      </c>
      <c r="V31" s="72"/>
      <c r="W31" s="72"/>
      <c r="X31" s="72"/>
      <c r="Y31" s="77">
        <f t="shared" si="25"/>
        <v>0</v>
      </c>
      <c r="Z31" s="72"/>
      <c r="AA31" s="72"/>
      <c r="AB31" s="72"/>
      <c r="AC31" s="77">
        <f t="shared" si="26"/>
        <v>0</v>
      </c>
      <c r="AD31" s="72"/>
      <c r="AE31" s="72"/>
      <c r="AF31" s="72"/>
      <c r="AG31" s="77">
        <f t="shared" si="27"/>
        <v>0</v>
      </c>
      <c r="AH31" s="72"/>
      <c r="AI31" s="72"/>
      <c r="AJ31" s="72"/>
      <c r="AK31" s="77">
        <f t="shared" si="28"/>
        <v>0</v>
      </c>
      <c r="AL31" s="72"/>
      <c r="AM31" s="72"/>
      <c r="AN31" s="72"/>
      <c r="AO31" s="77">
        <f t="shared" si="29"/>
        <v>0</v>
      </c>
      <c r="AP31" s="72"/>
      <c r="AQ31" s="72"/>
      <c r="AR31" s="72"/>
      <c r="AS31" s="77">
        <f t="shared" si="30"/>
        <v>0</v>
      </c>
      <c r="AT31" s="72"/>
      <c r="AU31" s="72"/>
      <c r="AV31" s="72"/>
      <c r="AW31" s="77">
        <f t="shared" si="31"/>
        <v>0</v>
      </c>
      <c r="AX31" s="72"/>
      <c r="AY31" s="72"/>
      <c r="AZ31" s="72"/>
      <c r="BA31" s="77">
        <f t="shared" si="32"/>
        <v>0</v>
      </c>
      <c r="BB31" s="72"/>
      <c r="BC31" s="72"/>
      <c r="BD31" s="69"/>
      <c r="BE31" s="77">
        <f t="shared" si="33"/>
        <v>0</v>
      </c>
      <c r="BF31" s="72">
        <f>AVERAGE(J31,N31,R31,V31,Z31,AD31,AH31,AL31,AP31,AT31,AX31,BB31)</f>
        <v>24</v>
      </c>
      <c r="BG31" s="72">
        <f t="shared" si="34"/>
        <v>22</v>
      </c>
      <c r="BH31" s="72">
        <f t="shared" si="34"/>
        <v>0</v>
      </c>
      <c r="BI31" s="133">
        <f t="shared" si="19"/>
        <v>46</v>
      </c>
    </row>
    <row r="32" spans="1:61" ht="29.25" customHeight="1" x14ac:dyDescent="0.25">
      <c r="A32" s="386"/>
      <c r="B32" s="314"/>
      <c r="C32" s="313"/>
      <c r="D32" s="375"/>
      <c r="E32" s="389"/>
      <c r="F32" s="300"/>
      <c r="G32" s="303"/>
      <c r="H32" s="305" t="s">
        <v>60</v>
      </c>
      <c r="I32" s="16" t="s">
        <v>56</v>
      </c>
      <c r="J32" s="120">
        <v>1</v>
      </c>
      <c r="K32" s="120">
        <v>0</v>
      </c>
      <c r="L32" s="120">
        <v>0</v>
      </c>
      <c r="M32" s="77">
        <f t="shared" si="22"/>
        <v>1</v>
      </c>
      <c r="N32" s="58">
        <v>3</v>
      </c>
      <c r="O32" s="57">
        <v>0</v>
      </c>
      <c r="P32" s="124">
        <v>0</v>
      </c>
      <c r="Q32" s="77">
        <f t="shared" si="23"/>
        <v>3</v>
      </c>
      <c r="R32" s="124">
        <v>3</v>
      </c>
      <c r="S32" s="57">
        <v>0</v>
      </c>
      <c r="T32" s="72">
        <v>0</v>
      </c>
      <c r="U32" s="77">
        <f t="shared" si="24"/>
        <v>3</v>
      </c>
      <c r="V32" s="72"/>
      <c r="W32" s="72"/>
      <c r="X32" s="72"/>
      <c r="Y32" s="77">
        <f t="shared" si="25"/>
        <v>0</v>
      </c>
      <c r="Z32" s="72"/>
      <c r="AA32" s="72"/>
      <c r="AB32" s="72"/>
      <c r="AC32" s="77">
        <f t="shared" si="26"/>
        <v>0</v>
      </c>
      <c r="AD32" s="72"/>
      <c r="AE32" s="72"/>
      <c r="AF32" s="72"/>
      <c r="AG32" s="77">
        <f t="shared" si="27"/>
        <v>0</v>
      </c>
      <c r="AH32" s="72"/>
      <c r="AI32" s="72"/>
      <c r="AJ32" s="72"/>
      <c r="AK32" s="77">
        <f t="shared" si="28"/>
        <v>0</v>
      </c>
      <c r="AL32" s="72"/>
      <c r="AM32" s="72"/>
      <c r="AN32" s="72"/>
      <c r="AO32" s="77">
        <f t="shared" si="29"/>
        <v>0</v>
      </c>
      <c r="AP32" s="72"/>
      <c r="AQ32" s="72"/>
      <c r="AR32" s="72"/>
      <c r="AS32" s="77">
        <f t="shared" si="30"/>
        <v>0</v>
      </c>
      <c r="AT32" s="72"/>
      <c r="AU32" s="72"/>
      <c r="AV32" s="72"/>
      <c r="AW32" s="77">
        <f t="shared" si="31"/>
        <v>0</v>
      </c>
      <c r="AX32" s="72"/>
      <c r="AY32" s="72"/>
      <c r="AZ32" s="72"/>
      <c r="BA32" s="77">
        <f t="shared" si="32"/>
        <v>0</v>
      </c>
      <c r="BB32" s="72"/>
      <c r="BC32" s="72"/>
      <c r="BD32" s="69"/>
      <c r="BE32" s="77">
        <f t="shared" si="33"/>
        <v>0</v>
      </c>
      <c r="BF32" s="72">
        <f>AVERAGE(J32,N32,R32,V32,Z32,AD32,AH32,AL32,AP32,AT32,AX32,BB32)</f>
        <v>2.3333333333333335</v>
      </c>
      <c r="BG32" s="72">
        <f t="shared" si="34"/>
        <v>0</v>
      </c>
      <c r="BH32" s="72">
        <f t="shared" si="34"/>
        <v>0</v>
      </c>
      <c r="BI32" s="133">
        <f t="shared" si="19"/>
        <v>2.3333333333333335</v>
      </c>
    </row>
    <row r="33" spans="1:61" ht="29.25" customHeight="1" thickBot="1" x14ac:dyDescent="0.3">
      <c r="A33" s="386"/>
      <c r="B33" s="314"/>
      <c r="C33" s="313"/>
      <c r="D33" s="375"/>
      <c r="E33" s="390"/>
      <c r="F33" s="340"/>
      <c r="G33" s="308"/>
      <c r="H33" s="308"/>
      <c r="I33" s="24" t="s">
        <v>57</v>
      </c>
      <c r="J33" s="121">
        <v>0</v>
      </c>
      <c r="K33" s="121">
        <v>0</v>
      </c>
      <c r="L33" s="121">
        <v>0</v>
      </c>
      <c r="M33" s="79">
        <f t="shared" si="22"/>
        <v>0</v>
      </c>
      <c r="N33" s="125">
        <v>0</v>
      </c>
      <c r="O33" s="59">
        <v>0</v>
      </c>
      <c r="P33" s="124">
        <v>0</v>
      </c>
      <c r="Q33" s="79">
        <f t="shared" si="23"/>
        <v>0</v>
      </c>
      <c r="R33" s="126">
        <v>0</v>
      </c>
      <c r="S33" s="59">
        <v>0</v>
      </c>
      <c r="T33" s="72">
        <v>0</v>
      </c>
      <c r="U33" s="79">
        <f t="shared" si="24"/>
        <v>0</v>
      </c>
      <c r="V33" s="73"/>
      <c r="W33" s="73"/>
      <c r="X33" s="73"/>
      <c r="Y33" s="79">
        <f t="shared" si="25"/>
        <v>0</v>
      </c>
      <c r="Z33" s="73"/>
      <c r="AA33" s="73"/>
      <c r="AB33" s="73"/>
      <c r="AC33" s="79">
        <f t="shared" si="26"/>
        <v>0</v>
      </c>
      <c r="AD33" s="73"/>
      <c r="AE33" s="73"/>
      <c r="AF33" s="73"/>
      <c r="AG33" s="79">
        <f t="shared" si="27"/>
        <v>0</v>
      </c>
      <c r="AH33" s="73"/>
      <c r="AI33" s="73"/>
      <c r="AJ33" s="73"/>
      <c r="AK33" s="79">
        <f t="shared" si="28"/>
        <v>0</v>
      </c>
      <c r="AL33" s="73"/>
      <c r="AM33" s="73"/>
      <c r="AN33" s="73"/>
      <c r="AO33" s="79">
        <f t="shared" si="29"/>
        <v>0</v>
      </c>
      <c r="AP33" s="73"/>
      <c r="AQ33" s="73"/>
      <c r="AR33" s="73"/>
      <c r="AS33" s="79">
        <f t="shared" si="30"/>
        <v>0</v>
      </c>
      <c r="AT33" s="73"/>
      <c r="AU33" s="73"/>
      <c r="AV33" s="73"/>
      <c r="AW33" s="79">
        <f t="shared" si="31"/>
        <v>0</v>
      </c>
      <c r="AX33" s="73"/>
      <c r="AY33" s="73"/>
      <c r="AZ33" s="73"/>
      <c r="BA33" s="79">
        <f t="shared" si="32"/>
        <v>0</v>
      </c>
      <c r="BB33" s="73"/>
      <c r="BC33" s="73"/>
      <c r="BD33" s="71"/>
      <c r="BE33" s="79">
        <f t="shared" si="33"/>
        <v>0</v>
      </c>
      <c r="BF33" s="72">
        <f>AVERAGE(J33,N33,R33,V33,Z33,AD33,AH33,AL33,AP33,AT33,AX33,BB33)</f>
        <v>0</v>
      </c>
      <c r="BG33" s="72">
        <f t="shared" si="34"/>
        <v>0</v>
      </c>
      <c r="BH33" s="72">
        <f t="shared" si="34"/>
        <v>0</v>
      </c>
      <c r="BI33" s="133">
        <f t="shared" si="19"/>
        <v>0</v>
      </c>
    </row>
    <row r="34" spans="1:61" ht="29.25" customHeight="1" x14ac:dyDescent="0.25">
      <c r="A34" s="386"/>
      <c r="B34" s="314"/>
      <c r="C34" s="313"/>
      <c r="D34" s="375"/>
      <c r="E34" s="388" t="s">
        <v>138</v>
      </c>
      <c r="F34" s="299" t="s">
        <v>68</v>
      </c>
      <c r="G34" s="302" t="s">
        <v>82</v>
      </c>
      <c r="H34" s="302" t="s">
        <v>58</v>
      </c>
      <c r="I34" s="15" t="s">
        <v>48</v>
      </c>
      <c r="J34" s="225">
        <v>94</v>
      </c>
      <c r="K34" s="225">
        <v>101</v>
      </c>
      <c r="L34" s="225">
        <v>0</v>
      </c>
      <c r="M34" s="78">
        <f t="shared" si="22"/>
        <v>195</v>
      </c>
      <c r="N34" s="236">
        <v>110</v>
      </c>
      <c r="O34" s="225">
        <v>89</v>
      </c>
      <c r="P34" s="237">
        <v>0</v>
      </c>
      <c r="Q34" s="78">
        <f t="shared" si="23"/>
        <v>199</v>
      </c>
      <c r="R34" s="231">
        <v>136</v>
      </c>
      <c r="S34" s="225">
        <v>121</v>
      </c>
      <c r="T34" s="225">
        <v>0</v>
      </c>
      <c r="U34" s="78">
        <f t="shared" si="24"/>
        <v>257</v>
      </c>
      <c r="V34" s="225"/>
      <c r="W34" s="225"/>
      <c r="X34" s="225"/>
      <c r="Y34" s="78">
        <f t="shared" si="25"/>
        <v>0</v>
      </c>
      <c r="Z34" s="225"/>
      <c r="AA34" s="225"/>
      <c r="AB34" s="225"/>
      <c r="AC34" s="78">
        <f t="shared" si="26"/>
        <v>0</v>
      </c>
      <c r="AD34" s="225"/>
      <c r="AE34" s="225"/>
      <c r="AF34" s="225"/>
      <c r="AG34" s="78">
        <f t="shared" si="27"/>
        <v>0</v>
      </c>
      <c r="AH34" s="225"/>
      <c r="AI34" s="225"/>
      <c r="AJ34" s="225"/>
      <c r="AK34" s="78">
        <f t="shared" si="28"/>
        <v>0</v>
      </c>
      <c r="AL34" s="225"/>
      <c r="AM34" s="225"/>
      <c r="AN34" s="225"/>
      <c r="AO34" s="78">
        <f t="shared" si="29"/>
        <v>0</v>
      </c>
      <c r="AP34" s="225"/>
      <c r="AQ34" s="225"/>
      <c r="AR34" s="225"/>
      <c r="AS34" s="78">
        <f t="shared" si="30"/>
        <v>0</v>
      </c>
      <c r="AT34" s="225"/>
      <c r="AU34" s="225"/>
      <c r="AV34" s="225"/>
      <c r="AW34" s="78">
        <f t="shared" si="31"/>
        <v>0</v>
      </c>
      <c r="AX34" s="225"/>
      <c r="AY34" s="225"/>
      <c r="AZ34" s="225"/>
      <c r="BA34" s="78">
        <f t="shared" si="32"/>
        <v>0</v>
      </c>
      <c r="BB34" s="225"/>
      <c r="BC34" s="225"/>
      <c r="BD34" s="226"/>
      <c r="BE34" s="78">
        <f t="shared" si="33"/>
        <v>0</v>
      </c>
      <c r="BF34" s="226">
        <f t="shared" ref="BF34:BH38" si="35">AVERAGE(J34,N34,R34,V34,Z34,AD34,AH34,AL34,AP34,AT34,AX34,BB34)</f>
        <v>113.33333333333333</v>
      </c>
      <c r="BG34" s="226">
        <f t="shared" si="35"/>
        <v>103.66666666666667</v>
      </c>
      <c r="BH34" s="226">
        <f t="shared" si="35"/>
        <v>0</v>
      </c>
      <c r="BI34" s="78">
        <f>SUM(BF34:BH34)</f>
        <v>217</v>
      </c>
    </row>
    <row r="35" spans="1:61" ht="29.25" customHeight="1" x14ac:dyDescent="0.25">
      <c r="A35" s="386"/>
      <c r="B35" s="314"/>
      <c r="C35" s="313"/>
      <c r="D35" s="375"/>
      <c r="E35" s="389"/>
      <c r="F35" s="300"/>
      <c r="G35" s="303"/>
      <c r="H35" s="303"/>
      <c r="I35" s="16" t="s">
        <v>49</v>
      </c>
      <c r="J35" s="233">
        <v>32</v>
      </c>
      <c r="K35" s="233">
        <v>52</v>
      </c>
      <c r="L35" s="233">
        <v>0</v>
      </c>
      <c r="M35" s="77">
        <f t="shared" si="22"/>
        <v>84</v>
      </c>
      <c r="N35" s="238">
        <v>29</v>
      </c>
      <c r="O35" s="233">
        <v>64</v>
      </c>
      <c r="P35" s="239">
        <v>0</v>
      </c>
      <c r="Q35" s="77">
        <f t="shared" si="23"/>
        <v>93</v>
      </c>
      <c r="R35" s="232">
        <v>31</v>
      </c>
      <c r="S35" s="233">
        <v>76</v>
      </c>
      <c r="T35" s="227">
        <v>0</v>
      </c>
      <c r="U35" s="77">
        <f t="shared" si="24"/>
        <v>107</v>
      </c>
      <c r="V35" s="227"/>
      <c r="W35" s="227"/>
      <c r="X35" s="227"/>
      <c r="Y35" s="77">
        <f t="shared" si="25"/>
        <v>0</v>
      </c>
      <c r="Z35" s="227"/>
      <c r="AA35" s="227"/>
      <c r="AB35" s="227"/>
      <c r="AC35" s="77">
        <f t="shared" si="26"/>
        <v>0</v>
      </c>
      <c r="AD35" s="227"/>
      <c r="AE35" s="227"/>
      <c r="AF35" s="227"/>
      <c r="AG35" s="77">
        <f t="shared" si="27"/>
        <v>0</v>
      </c>
      <c r="AH35" s="227"/>
      <c r="AI35" s="227"/>
      <c r="AJ35" s="227"/>
      <c r="AK35" s="77">
        <f t="shared" si="28"/>
        <v>0</v>
      </c>
      <c r="AL35" s="227"/>
      <c r="AM35" s="227"/>
      <c r="AN35" s="227"/>
      <c r="AO35" s="77">
        <f t="shared" si="29"/>
        <v>0</v>
      </c>
      <c r="AP35" s="227"/>
      <c r="AQ35" s="227"/>
      <c r="AR35" s="227"/>
      <c r="AS35" s="77">
        <f t="shared" si="30"/>
        <v>0</v>
      </c>
      <c r="AT35" s="227"/>
      <c r="AU35" s="227"/>
      <c r="AV35" s="227"/>
      <c r="AW35" s="77">
        <f t="shared" si="31"/>
        <v>0</v>
      </c>
      <c r="AX35" s="227"/>
      <c r="AY35" s="227"/>
      <c r="AZ35" s="227"/>
      <c r="BA35" s="77">
        <f t="shared" si="32"/>
        <v>0</v>
      </c>
      <c r="BB35" s="227"/>
      <c r="BC35" s="227"/>
      <c r="BD35" s="228"/>
      <c r="BE35" s="77">
        <f t="shared" si="33"/>
        <v>0</v>
      </c>
      <c r="BF35" s="228">
        <f t="shared" si="35"/>
        <v>30.666666666666668</v>
      </c>
      <c r="BG35" s="228">
        <f t="shared" si="35"/>
        <v>64</v>
      </c>
      <c r="BH35" s="228">
        <f t="shared" si="35"/>
        <v>0</v>
      </c>
      <c r="BI35" s="77">
        <f>SUM(BF35:BH35)</f>
        <v>94.666666666666671</v>
      </c>
    </row>
    <row r="36" spans="1:61" ht="29.25" customHeight="1" x14ac:dyDescent="0.25">
      <c r="A36" s="386"/>
      <c r="B36" s="314"/>
      <c r="C36" s="313"/>
      <c r="D36" s="375"/>
      <c r="E36" s="389"/>
      <c r="F36" s="300"/>
      <c r="G36" s="303"/>
      <c r="H36" s="303"/>
      <c r="I36" s="16" t="s">
        <v>50</v>
      </c>
      <c r="J36" s="233">
        <v>99</v>
      </c>
      <c r="K36" s="233">
        <v>69</v>
      </c>
      <c r="L36" s="233">
        <v>0</v>
      </c>
      <c r="M36" s="77">
        <f t="shared" si="22"/>
        <v>168</v>
      </c>
      <c r="N36" s="238">
        <v>88</v>
      </c>
      <c r="O36" s="233">
        <v>72</v>
      </c>
      <c r="P36" s="239">
        <v>0</v>
      </c>
      <c r="Q36" s="77">
        <f t="shared" si="23"/>
        <v>160</v>
      </c>
      <c r="R36" s="232">
        <v>127</v>
      </c>
      <c r="S36" s="233">
        <v>124</v>
      </c>
      <c r="T36" s="227">
        <v>0</v>
      </c>
      <c r="U36" s="77">
        <f t="shared" si="24"/>
        <v>251</v>
      </c>
      <c r="V36" s="227"/>
      <c r="W36" s="227"/>
      <c r="X36" s="227"/>
      <c r="Y36" s="77">
        <f t="shared" si="25"/>
        <v>0</v>
      </c>
      <c r="Z36" s="227"/>
      <c r="AA36" s="227"/>
      <c r="AB36" s="227"/>
      <c r="AC36" s="77">
        <f t="shared" si="26"/>
        <v>0</v>
      </c>
      <c r="AD36" s="227"/>
      <c r="AE36" s="227"/>
      <c r="AF36" s="227"/>
      <c r="AG36" s="77">
        <f t="shared" si="27"/>
        <v>0</v>
      </c>
      <c r="AH36" s="227"/>
      <c r="AI36" s="227"/>
      <c r="AJ36" s="227"/>
      <c r="AK36" s="77">
        <f t="shared" si="28"/>
        <v>0</v>
      </c>
      <c r="AL36" s="227"/>
      <c r="AM36" s="227"/>
      <c r="AN36" s="227"/>
      <c r="AO36" s="77">
        <f t="shared" si="29"/>
        <v>0</v>
      </c>
      <c r="AP36" s="227"/>
      <c r="AQ36" s="227"/>
      <c r="AR36" s="227"/>
      <c r="AS36" s="77">
        <f t="shared" si="30"/>
        <v>0</v>
      </c>
      <c r="AT36" s="227"/>
      <c r="AU36" s="227"/>
      <c r="AV36" s="227"/>
      <c r="AW36" s="77">
        <f t="shared" si="31"/>
        <v>0</v>
      </c>
      <c r="AX36" s="227"/>
      <c r="AY36" s="227"/>
      <c r="AZ36" s="227"/>
      <c r="BA36" s="77">
        <f t="shared" si="32"/>
        <v>0</v>
      </c>
      <c r="BB36" s="227"/>
      <c r="BC36" s="227"/>
      <c r="BD36" s="228"/>
      <c r="BE36" s="77">
        <f t="shared" si="33"/>
        <v>0</v>
      </c>
      <c r="BF36" s="228">
        <f t="shared" si="35"/>
        <v>104.66666666666667</v>
      </c>
      <c r="BG36" s="228">
        <f t="shared" si="35"/>
        <v>88.333333333333329</v>
      </c>
      <c r="BH36" s="228">
        <f t="shared" si="35"/>
        <v>0</v>
      </c>
      <c r="BI36" s="77">
        <f>SUM(BF36:BH36)</f>
        <v>193</v>
      </c>
    </row>
    <row r="37" spans="1:61" ht="29.25" customHeight="1" x14ac:dyDescent="0.25">
      <c r="A37" s="386"/>
      <c r="B37" s="314"/>
      <c r="C37" s="313"/>
      <c r="D37" s="375"/>
      <c r="E37" s="389"/>
      <c r="F37" s="300"/>
      <c r="G37" s="303"/>
      <c r="H37" s="303"/>
      <c r="I37" s="16" t="s">
        <v>51</v>
      </c>
      <c r="J37" s="233">
        <v>101</v>
      </c>
      <c r="K37" s="233">
        <v>125</v>
      </c>
      <c r="L37" s="233">
        <v>0</v>
      </c>
      <c r="M37" s="77">
        <f t="shared" si="22"/>
        <v>226</v>
      </c>
      <c r="N37" s="238">
        <v>118</v>
      </c>
      <c r="O37" s="233">
        <v>145</v>
      </c>
      <c r="P37" s="239">
        <v>0</v>
      </c>
      <c r="Q37" s="77">
        <f t="shared" si="23"/>
        <v>263</v>
      </c>
      <c r="R37" s="232">
        <v>123</v>
      </c>
      <c r="S37" s="233">
        <v>151</v>
      </c>
      <c r="T37" s="227">
        <v>0</v>
      </c>
      <c r="U37" s="77">
        <f t="shared" si="24"/>
        <v>274</v>
      </c>
      <c r="V37" s="227"/>
      <c r="W37" s="227"/>
      <c r="X37" s="227"/>
      <c r="Y37" s="77">
        <f t="shared" si="25"/>
        <v>0</v>
      </c>
      <c r="Z37" s="227"/>
      <c r="AA37" s="227"/>
      <c r="AB37" s="227"/>
      <c r="AC37" s="77">
        <f t="shared" si="26"/>
        <v>0</v>
      </c>
      <c r="AD37" s="227"/>
      <c r="AE37" s="227"/>
      <c r="AF37" s="227"/>
      <c r="AG37" s="77">
        <f t="shared" si="27"/>
        <v>0</v>
      </c>
      <c r="AH37" s="227"/>
      <c r="AI37" s="227"/>
      <c r="AJ37" s="227"/>
      <c r="AK37" s="77">
        <f t="shared" si="28"/>
        <v>0</v>
      </c>
      <c r="AL37" s="227"/>
      <c r="AM37" s="227"/>
      <c r="AN37" s="227"/>
      <c r="AO37" s="77">
        <f t="shared" si="29"/>
        <v>0</v>
      </c>
      <c r="AP37" s="227"/>
      <c r="AQ37" s="227"/>
      <c r="AR37" s="227"/>
      <c r="AS37" s="77">
        <f t="shared" si="30"/>
        <v>0</v>
      </c>
      <c r="AT37" s="227"/>
      <c r="AU37" s="227"/>
      <c r="AV37" s="227"/>
      <c r="AW37" s="77">
        <f t="shared" si="31"/>
        <v>0</v>
      </c>
      <c r="AX37" s="227"/>
      <c r="AY37" s="227"/>
      <c r="AZ37" s="227"/>
      <c r="BA37" s="77">
        <f t="shared" si="32"/>
        <v>0</v>
      </c>
      <c r="BB37" s="227"/>
      <c r="BC37" s="227"/>
      <c r="BD37" s="228"/>
      <c r="BE37" s="77">
        <f t="shared" si="33"/>
        <v>0</v>
      </c>
      <c r="BF37" s="228">
        <f t="shared" si="35"/>
        <v>114</v>
      </c>
      <c r="BG37" s="228">
        <f t="shared" si="35"/>
        <v>140.33333333333334</v>
      </c>
      <c r="BH37" s="228">
        <f t="shared" si="35"/>
        <v>0</v>
      </c>
      <c r="BI37" s="77">
        <f>SUM(BF37:BH37)</f>
        <v>254.33333333333334</v>
      </c>
    </row>
    <row r="38" spans="1:61" ht="29.25" customHeight="1" x14ac:dyDescent="0.25">
      <c r="A38" s="386"/>
      <c r="B38" s="314"/>
      <c r="C38" s="313"/>
      <c r="D38" s="375"/>
      <c r="E38" s="389"/>
      <c r="F38" s="300"/>
      <c r="G38" s="303"/>
      <c r="H38" s="303"/>
      <c r="I38" s="16" t="s">
        <v>52</v>
      </c>
      <c r="J38" s="233">
        <v>3</v>
      </c>
      <c r="K38" s="233">
        <v>0</v>
      </c>
      <c r="L38" s="233">
        <v>0</v>
      </c>
      <c r="M38" s="77">
        <f t="shared" si="22"/>
        <v>3</v>
      </c>
      <c r="N38" s="238">
        <v>1</v>
      </c>
      <c r="O38" s="233">
        <v>0</v>
      </c>
      <c r="P38" s="239">
        <v>0</v>
      </c>
      <c r="Q38" s="77">
        <f t="shared" si="23"/>
        <v>1</v>
      </c>
      <c r="R38" s="232">
        <v>4</v>
      </c>
      <c r="S38" s="233">
        <v>0</v>
      </c>
      <c r="T38" s="227">
        <v>0</v>
      </c>
      <c r="U38" s="77">
        <f t="shared" si="24"/>
        <v>4</v>
      </c>
      <c r="V38" s="227"/>
      <c r="W38" s="227"/>
      <c r="X38" s="227"/>
      <c r="Y38" s="77">
        <f t="shared" si="25"/>
        <v>0</v>
      </c>
      <c r="Z38" s="227"/>
      <c r="AA38" s="227"/>
      <c r="AB38" s="227"/>
      <c r="AC38" s="77">
        <f t="shared" si="26"/>
        <v>0</v>
      </c>
      <c r="AD38" s="227"/>
      <c r="AE38" s="227"/>
      <c r="AF38" s="227"/>
      <c r="AG38" s="77">
        <f t="shared" si="27"/>
        <v>0</v>
      </c>
      <c r="AH38" s="227"/>
      <c r="AI38" s="227"/>
      <c r="AJ38" s="227"/>
      <c r="AK38" s="77">
        <f t="shared" si="28"/>
        <v>0</v>
      </c>
      <c r="AL38" s="227"/>
      <c r="AM38" s="227"/>
      <c r="AN38" s="227"/>
      <c r="AO38" s="77">
        <f t="shared" si="29"/>
        <v>0</v>
      </c>
      <c r="AP38" s="227"/>
      <c r="AQ38" s="227"/>
      <c r="AR38" s="227"/>
      <c r="AS38" s="77">
        <f t="shared" si="30"/>
        <v>0</v>
      </c>
      <c r="AT38" s="227"/>
      <c r="AU38" s="227"/>
      <c r="AV38" s="227"/>
      <c r="AW38" s="77">
        <f t="shared" si="31"/>
        <v>0</v>
      </c>
      <c r="AX38" s="227"/>
      <c r="AY38" s="227"/>
      <c r="AZ38" s="227"/>
      <c r="BA38" s="77">
        <f t="shared" si="32"/>
        <v>0</v>
      </c>
      <c r="BB38" s="227"/>
      <c r="BC38" s="227"/>
      <c r="BD38" s="228"/>
      <c r="BE38" s="77">
        <f t="shared" si="33"/>
        <v>0</v>
      </c>
      <c r="BF38" s="228">
        <f t="shared" si="35"/>
        <v>2.6666666666666665</v>
      </c>
      <c r="BG38" s="228">
        <f t="shared" si="35"/>
        <v>0</v>
      </c>
      <c r="BH38" s="228">
        <f t="shared" si="35"/>
        <v>0</v>
      </c>
      <c r="BI38" s="77">
        <f>SUM(BF38:BH38)</f>
        <v>2.6666666666666665</v>
      </c>
    </row>
    <row r="39" spans="1:61" ht="29.25" customHeight="1" x14ac:dyDescent="0.25">
      <c r="A39" s="386"/>
      <c r="B39" s="314"/>
      <c r="C39" s="313"/>
      <c r="D39" s="375"/>
      <c r="E39" s="389"/>
      <c r="F39" s="300"/>
      <c r="G39" s="303"/>
      <c r="H39" s="304"/>
      <c r="I39" s="17" t="s">
        <v>53</v>
      </c>
      <c r="J39" s="77">
        <f t="shared" ref="J39:AR39" si="36">SUM(J34:J38)</f>
        <v>329</v>
      </c>
      <c r="K39" s="77">
        <f t="shared" si="36"/>
        <v>347</v>
      </c>
      <c r="L39" s="77">
        <f t="shared" si="36"/>
        <v>0</v>
      </c>
      <c r="M39" s="77">
        <f t="shared" si="36"/>
        <v>676</v>
      </c>
      <c r="N39" s="77">
        <f t="shared" si="36"/>
        <v>346</v>
      </c>
      <c r="O39" s="77">
        <f t="shared" si="36"/>
        <v>370</v>
      </c>
      <c r="P39" s="77">
        <f t="shared" si="36"/>
        <v>0</v>
      </c>
      <c r="Q39" s="77">
        <f t="shared" si="36"/>
        <v>716</v>
      </c>
      <c r="R39" s="77">
        <f t="shared" si="36"/>
        <v>421</v>
      </c>
      <c r="S39" s="77">
        <f t="shared" si="36"/>
        <v>472</v>
      </c>
      <c r="T39" s="77">
        <f t="shared" si="36"/>
        <v>0</v>
      </c>
      <c r="U39" s="77">
        <f t="shared" si="36"/>
        <v>893</v>
      </c>
      <c r="V39" s="77">
        <f t="shared" si="36"/>
        <v>0</v>
      </c>
      <c r="W39" s="77">
        <f t="shared" si="36"/>
        <v>0</v>
      </c>
      <c r="X39" s="77">
        <f t="shared" si="36"/>
        <v>0</v>
      </c>
      <c r="Y39" s="77">
        <f t="shared" si="36"/>
        <v>0</v>
      </c>
      <c r="Z39" s="77">
        <f t="shared" si="36"/>
        <v>0</v>
      </c>
      <c r="AA39" s="77">
        <f t="shared" si="36"/>
        <v>0</v>
      </c>
      <c r="AB39" s="77">
        <f t="shared" si="36"/>
        <v>0</v>
      </c>
      <c r="AC39" s="77">
        <f t="shared" si="36"/>
        <v>0</v>
      </c>
      <c r="AD39" s="77">
        <f t="shared" si="36"/>
        <v>0</v>
      </c>
      <c r="AE39" s="77">
        <f t="shared" si="36"/>
        <v>0</v>
      </c>
      <c r="AF39" s="77">
        <f t="shared" si="36"/>
        <v>0</v>
      </c>
      <c r="AG39" s="77">
        <f t="shared" si="36"/>
        <v>0</v>
      </c>
      <c r="AH39" s="77">
        <f t="shared" si="36"/>
        <v>0</v>
      </c>
      <c r="AI39" s="77">
        <f t="shared" si="36"/>
        <v>0</v>
      </c>
      <c r="AJ39" s="77">
        <f t="shared" si="36"/>
        <v>0</v>
      </c>
      <c r="AK39" s="77">
        <f t="shared" si="36"/>
        <v>0</v>
      </c>
      <c r="AL39" s="77">
        <f t="shared" si="36"/>
        <v>0</v>
      </c>
      <c r="AM39" s="77">
        <f t="shared" si="36"/>
        <v>0</v>
      </c>
      <c r="AN39" s="77">
        <f t="shared" si="36"/>
        <v>0</v>
      </c>
      <c r="AO39" s="77">
        <f t="shared" si="36"/>
        <v>0</v>
      </c>
      <c r="AP39" s="77">
        <f t="shared" si="36"/>
        <v>0</v>
      </c>
      <c r="AQ39" s="77">
        <f t="shared" si="36"/>
        <v>0</v>
      </c>
      <c r="AR39" s="77">
        <f t="shared" si="36"/>
        <v>0</v>
      </c>
      <c r="AS39" s="77">
        <f t="shared" si="30"/>
        <v>0</v>
      </c>
      <c r="AT39" s="77">
        <f t="shared" ref="AT39:BI39" si="37">SUM(AT34:AT38)</f>
        <v>0</v>
      </c>
      <c r="AU39" s="77">
        <f t="shared" si="37"/>
        <v>0</v>
      </c>
      <c r="AV39" s="77">
        <f t="shared" si="37"/>
        <v>0</v>
      </c>
      <c r="AW39" s="77">
        <f t="shared" si="37"/>
        <v>0</v>
      </c>
      <c r="AX39" s="77">
        <f t="shared" si="37"/>
        <v>0</v>
      </c>
      <c r="AY39" s="77">
        <f t="shared" si="37"/>
        <v>0</v>
      </c>
      <c r="AZ39" s="77">
        <f t="shared" si="37"/>
        <v>0</v>
      </c>
      <c r="BA39" s="77">
        <f t="shared" si="37"/>
        <v>0</v>
      </c>
      <c r="BB39" s="77">
        <f t="shared" si="37"/>
        <v>0</v>
      </c>
      <c r="BC39" s="77">
        <f t="shared" si="37"/>
        <v>0</v>
      </c>
      <c r="BD39" s="77">
        <f t="shared" si="37"/>
        <v>0</v>
      </c>
      <c r="BE39" s="77">
        <f t="shared" si="37"/>
        <v>0</v>
      </c>
      <c r="BF39" s="77">
        <f t="shared" si="37"/>
        <v>365.33333333333337</v>
      </c>
      <c r="BG39" s="77">
        <f t="shared" si="37"/>
        <v>396.33333333333337</v>
      </c>
      <c r="BH39" s="77">
        <f t="shared" si="37"/>
        <v>0</v>
      </c>
      <c r="BI39" s="77">
        <f t="shared" si="37"/>
        <v>761.66666666666663</v>
      </c>
    </row>
    <row r="40" spans="1:61" ht="29.25" customHeight="1" x14ac:dyDescent="0.25">
      <c r="A40" s="386"/>
      <c r="B40" s="314"/>
      <c r="C40" s="313"/>
      <c r="D40" s="375"/>
      <c r="E40" s="389"/>
      <c r="F40" s="300"/>
      <c r="G40" s="303"/>
      <c r="H40" s="305" t="s">
        <v>87</v>
      </c>
      <c r="I40" s="16" t="s">
        <v>54</v>
      </c>
      <c r="J40" s="241">
        <v>307</v>
      </c>
      <c r="K40" s="241">
        <v>329</v>
      </c>
      <c r="L40" s="241">
        <v>0</v>
      </c>
      <c r="M40" s="77">
        <f>SUM(J40:L40)</f>
        <v>636</v>
      </c>
      <c r="N40" s="238">
        <v>334</v>
      </c>
      <c r="O40" s="233">
        <v>358</v>
      </c>
      <c r="P40" s="239">
        <v>0</v>
      </c>
      <c r="Q40" s="77">
        <f>SUM(N40:P40)</f>
        <v>692</v>
      </c>
      <c r="R40" s="232">
        <v>402</v>
      </c>
      <c r="S40" s="233">
        <v>444</v>
      </c>
      <c r="T40" s="227">
        <v>0</v>
      </c>
      <c r="U40" s="77">
        <f>SUM(R40:T40)</f>
        <v>846</v>
      </c>
      <c r="V40" s="227"/>
      <c r="W40" s="227"/>
      <c r="X40" s="227"/>
      <c r="Y40" s="77">
        <f>SUM(V40:X40)</f>
        <v>0</v>
      </c>
      <c r="Z40" s="227"/>
      <c r="AA40" s="227"/>
      <c r="AB40" s="227"/>
      <c r="AC40" s="77">
        <f>SUM(Z40:AB40)</f>
        <v>0</v>
      </c>
      <c r="AD40" s="227"/>
      <c r="AE40" s="227"/>
      <c r="AF40" s="227"/>
      <c r="AG40" s="77">
        <f>SUM(AD40:AF40)</f>
        <v>0</v>
      </c>
      <c r="AH40" s="227"/>
      <c r="AI40" s="227"/>
      <c r="AJ40" s="227"/>
      <c r="AK40" s="77">
        <f>SUM(AH40:AJ40)</f>
        <v>0</v>
      </c>
      <c r="AL40" s="227"/>
      <c r="AM40" s="227"/>
      <c r="AN40" s="227"/>
      <c r="AO40" s="77">
        <f>SUM(AL40:AN40)</f>
        <v>0</v>
      </c>
      <c r="AP40" s="227"/>
      <c r="AQ40" s="227"/>
      <c r="AR40" s="227"/>
      <c r="AS40" s="77">
        <f t="shared" si="30"/>
        <v>0</v>
      </c>
      <c r="AT40" s="227"/>
      <c r="AU40" s="227"/>
      <c r="AV40" s="227"/>
      <c r="AW40" s="77">
        <f>SUM(AT40:AV40)</f>
        <v>0</v>
      </c>
      <c r="AX40" s="227"/>
      <c r="AY40" s="227"/>
      <c r="AZ40" s="227"/>
      <c r="BA40" s="77">
        <f>SUM(AX40:AZ40)</f>
        <v>0</v>
      </c>
      <c r="BB40" s="227"/>
      <c r="BC40" s="227"/>
      <c r="BD40" s="228"/>
      <c r="BE40" s="77">
        <f>SUM(BB40:BD40)</f>
        <v>0</v>
      </c>
      <c r="BF40" s="228">
        <f t="shared" ref="BF40:BH43" si="38">AVERAGE(J40,N40,R40,V40,Z40,AD40,AH40,AL40,AP40,AT40,AX40,BB40)</f>
        <v>347.66666666666669</v>
      </c>
      <c r="BG40" s="228">
        <f t="shared" si="38"/>
        <v>377</v>
      </c>
      <c r="BH40" s="228">
        <f t="shared" si="38"/>
        <v>0</v>
      </c>
      <c r="BI40" s="77">
        <f>SUM(BF40:BH40)</f>
        <v>724.66666666666674</v>
      </c>
    </row>
    <row r="41" spans="1:61" ht="29.25" customHeight="1" x14ac:dyDescent="0.25">
      <c r="A41" s="386"/>
      <c r="B41" s="314"/>
      <c r="C41" s="313"/>
      <c r="D41" s="375"/>
      <c r="E41" s="389"/>
      <c r="F41" s="300"/>
      <c r="G41" s="303"/>
      <c r="H41" s="304"/>
      <c r="I41" s="16" t="s">
        <v>55</v>
      </c>
      <c r="J41" s="241">
        <v>22</v>
      </c>
      <c r="K41" s="241">
        <v>18</v>
      </c>
      <c r="L41" s="241">
        <v>0</v>
      </c>
      <c r="M41" s="77">
        <f>SUM(J41:L41)</f>
        <v>40</v>
      </c>
      <c r="N41" s="238">
        <v>12</v>
      </c>
      <c r="O41" s="233">
        <v>12</v>
      </c>
      <c r="P41" s="239">
        <v>0</v>
      </c>
      <c r="Q41" s="77">
        <f>SUM(N41:P41)</f>
        <v>24</v>
      </c>
      <c r="R41" s="232">
        <v>19</v>
      </c>
      <c r="S41" s="233">
        <v>28</v>
      </c>
      <c r="T41" s="227">
        <v>0</v>
      </c>
      <c r="U41" s="77">
        <f>SUM(R41:T41)</f>
        <v>47</v>
      </c>
      <c r="V41" s="227"/>
      <c r="W41" s="227"/>
      <c r="X41" s="227"/>
      <c r="Y41" s="77">
        <f>SUM(V41:X41)</f>
        <v>0</v>
      </c>
      <c r="Z41" s="227"/>
      <c r="AA41" s="227"/>
      <c r="AB41" s="227"/>
      <c r="AC41" s="77">
        <f>SUM(Z41:AB41)</f>
        <v>0</v>
      </c>
      <c r="AD41" s="227"/>
      <c r="AE41" s="227"/>
      <c r="AF41" s="227"/>
      <c r="AG41" s="77">
        <f>SUM(AD41:AF41)</f>
        <v>0</v>
      </c>
      <c r="AH41" s="227"/>
      <c r="AI41" s="227"/>
      <c r="AJ41" s="227"/>
      <c r="AK41" s="77">
        <f>SUM(AH41:AJ41)</f>
        <v>0</v>
      </c>
      <c r="AL41" s="227"/>
      <c r="AM41" s="227"/>
      <c r="AN41" s="227"/>
      <c r="AO41" s="77">
        <f>SUM(AL41:AN41)</f>
        <v>0</v>
      </c>
      <c r="AP41" s="227"/>
      <c r="AQ41" s="227"/>
      <c r="AR41" s="227"/>
      <c r="AS41" s="77">
        <f t="shared" si="30"/>
        <v>0</v>
      </c>
      <c r="AT41" s="227"/>
      <c r="AU41" s="227"/>
      <c r="AV41" s="227"/>
      <c r="AW41" s="77">
        <f>SUM(AT41:AV41)</f>
        <v>0</v>
      </c>
      <c r="AX41" s="227"/>
      <c r="AY41" s="227"/>
      <c r="AZ41" s="227"/>
      <c r="BA41" s="77">
        <f>SUM(AX41:AZ41)</f>
        <v>0</v>
      </c>
      <c r="BB41" s="227"/>
      <c r="BC41" s="227"/>
      <c r="BD41" s="228"/>
      <c r="BE41" s="77">
        <f>SUM(BB41:BD41)</f>
        <v>0</v>
      </c>
      <c r="BF41" s="228">
        <f t="shared" si="38"/>
        <v>17.666666666666668</v>
      </c>
      <c r="BG41" s="228">
        <f t="shared" si="38"/>
        <v>19.333333333333332</v>
      </c>
      <c r="BH41" s="228">
        <f t="shared" si="38"/>
        <v>0</v>
      </c>
      <c r="BI41" s="77">
        <f>SUM(BF41:BH41)</f>
        <v>37</v>
      </c>
    </row>
    <row r="42" spans="1:61" ht="29.25" customHeight="1" x14ac:dyDescent="0.25">
      <c r="A42" s="386"/>
      <c r="B42" s="314"/>
      <c r="C42" s="313"/>
      <c r="D42" s="375"/>
      <c r="E42" s="389"/>
      <c r="F42" s="300"/>
      <c r="G42" s="303"/>
      <c r="H42" s="305" t="s">
        <v>60</v>
      </c>
      <c r="I42" s="16" t="s">
        <v>56</v>
      </c>
      <c r="J42" s="241">
        <v>2</v>
      </c>
      <c r="K42" s="241">
        <v>4</v>
      </c>
      <c r="L42" s="241">
        <v>0</v>
      </c>
      <c r="M42" s="77">
        <f>SUM(J42:L42)</f>
        <v>6</v>
      </c>
      <c r="N42" s="238">
        <v>3</v>
      </c>
      <c r="O42" s="233">
        <v>2</v>
      </c>
      <c r="P42" s="239">
        <v>0</v>
      </c>
      <c r="Q42" s="77">
        <f>SUM(N42:P42)</f>
        <v>5</v>
      </c>
      <c r="R42" s="232">
        <v>2</v>
      </c>
      <c r="S42" s="233">
        <v>4</v>
      </c>
      <c r="T42" s="227">
        <v>0</v>
      </c>
      <c r="U42" s="77">
        <f>SUM(R42:T42)</f>
        <v>6</v>
      </c>
      <c r="V42" s="227"/>
      <c r="W42" s="227"/>
      <c r="X42" s="227"/>
      <c r="Y42" s="77">
        <f>SUM(V42:X42)</f>
        <v>0</v>
      </c>
      <c r="Z42" s="227"/>
      <c r="AA42" s="227"/>
      <c r="AB42" s="227"/>
      <c r="AC42" s="77">
        <f>SUM(Z42:AB42)</f>
        <v>0</v>
      </c>
      <c r="AD42" s="227"/>
      <c r="AE42" s="227"/>
      <c r="AF42" s="227"/>
      <c r="AG42" s="77">
        <f>SUM(AD42:AF42)</f>
        <v>0</v>
      </c>
      <c r="AH42" s="227"/>
      <c r="AI42" s="227"/>
      <c r="AJ42" s="227"/>
      <c r="AK42" s="77">
        <f>SUM(AH42:AJ42)</f>
        <v>0</v>
      </c>
      <c r="AL42" s="227"/>
      <c r="AM42" s="227"/>
      <c r="AN42" s="227"/>
      <c r="AO42" s="77">
        <f>SUM(AL42:AN42)</f>
        <v>0</v>
      </c>
      <c r="AP42" s="227"/>
      <c r="AQ42" s="227"/>
      <c r="AR42" s="227"/>
      <c r="AS42" s="77">
        <f t="shared" si="30"/>
        <v>0</v>
      </c>
      <c r="AT42" s="227"/>
      <c r="AU42" s="227"/>
      <c r="AV42" s="227"/>
      <c r="AW42" s="77">
        <f>SUM(AT42:AV42)</f>
        <v>0</v>
      </c>
      <c r="AX42" s="227"/>
      <c r="AY42" s="227"/>
      <c r="AZ42" s="227"/>
      <c r="BA42" s="77">
        <f>SUM(AX42:AZ42)</f>
        <v>0</v>
      </c>
      <c r="BB42" s="227"/>
      <c r="BC42" s="227"/>
      <c r="BD42" s="228"/>
      <c r="BE42" s="77">
        <f>SUM(BB42:BD42)</f>
        <v>0</v>
      </c>
      <c r="BF42" s="228">
        <f t="shared" si="38"/>
        <v>2.3333333333333335</v>
      </c>
      <c r="BG42" s="228">
        <f t="shared" si="38"/>
        <v>3.3333333333333335</v>
      </c>
      <c r="BH42" s="228">
        <f t="shared" si="38"/>
        <v>0</v>
      </c>
      <c r="BI42" s="77">
        <f>SUM(BF42:BH42)</f>
        <v>5.666666666666667</v>
      </c>
    </row>
    <row r="43" spans="1:61" ht="29.25" customHeight="1" thickBot="1" x14ac:dyDescent="0.3">
      <c r="A43" s="387"/>
      <c r="B43" s="384"/>
      <c r="C43" s="392"/>
      <c r="D43" s="376"/>
      <c r="E43" s="390"/>
      <c r="F43" s="340"/>
      <c r="G43" s="308"/>
      <c r="H43" s="308"/>
      <c r="I43" s="24" t="s">
        <v>57</v>
      </c>
      <c r="J43" s="242">
        <v>0</v>
      </c>
      <c r="K43" s="242">
        <v>0</v>
      </c>
      <c r="L43" s="242">
        <v>0</v>
      </c>
      <c r="M43" s="79">
        <f>SUM(J43:L43)</f>
        <v>0</v>
      </c>
      <c r="N43" s="240">
        <v>0</v>
      </c>
      <c r="O43" s="235">
        <v>0</v>
      </c>
      <c r="P43" s="239">
        <v>0</v>
      </c>
      <c r="Q43" s="79">
        <f>SUM(N43:P43)</f>
        <v>0</v>
      </c>
      <c r="R43" s="234">
        <v>0</v>
      </c>
      <c r="S43" s="235">
        <v>0</v>
      </c>
      <c r="T43" s="227">
        <v>0</v>
      </c>
      <c r="U43" s="79">
        <f>SUM(R43:T43)</f>
        <v>0</v>
      </c>
      <c r="V43" s="230"/>
      <c r="W43" s="230"/>
      <c r="X43" s="230"/>
      <c r="Y43" s="79">
        <f>SUM(V43:X43)</f>
        <v>0</v>
      </c>
      <c r="Z43" s="230"/>
      <c r="AA43" s="230"/>
      <c r="AB43" s="230"/>
      <c r="AC43" s="79">
        <f>SUM(Z43:AB43)</f>
        <v>0</v>
      </c>
      <c r="AD43" s="230"/>
      <c r="AE43" s="230"/>
      <c r="AF43" s="230"/>
      <c r="AG43" s="79">
        <f>SUM(AD43:AF43)</f>
        <v>0</v>
      </c>
      <c r="AH43" s="230"/>
      <c r="AI43" s="230"/>
      <c r="AJ43" s="230"/>
      <c r="AK43" s="79">
        <f>SUM(AH43:AJ43)</f>
        <v>0</v>
      </c>
      <c r="AL43" s="230"/>
      <c r="AM43" s="230"/>
      <c r="AN43" s="230"/>
      <c r="AO43" s="79">
        <f>SUM(AL43:AN43)</f>
        <v>0</v>
      </c>
      <c r="AP43" s="230"/>
      <c r="AQ43" s="230"/>
      <c r="AR43" s="230"/>
      <c r="AS43" s="79">
        <f t="shared" si="30"/>
        <v>0</v>
      </c>
      <c r="AT43" s="230"/>
      <c r="AU43" s="230"/>
      <c r="AV43" s="230"/>
      <c r="AW43" s="79">
        <f>SUM(AT43:AV43)</f>
        <v>0</v>
      </c>
      <c r="AX43" s="230"/>
      <c r="AY43" s="230"/>
      <c r="AZ43" s="230"/>
      <c r="BA43" s="79">
        <f>SUM(AX43:AZ43)</f>
        <v>0</v>
      </c>
      <c r="BB43" s="230"/>
      <c r="BC43" s="230"/>
      <c r="BD43" s="229"/>
      <c r="BE43" s="79">
        <f>SUM(BB43:BD43)</f>
        <v>0</v>
      </c>
      <c r="BF43" s="229">
        <f t="shared" si="38"/>
        <v>0</v>
      </c>
      <c r="BG43" s="229">
        <f t="shared" si="38"/>
        <v>0</v>
      </c>
      <c r="BH43" s="229">
        <f t="shared" si="38"/>
        <v>0</v>
      </c>
      <c r="BI43" s="79">
        <f>SUM(BF43:BH43)</f>
        <v>0</v>
      </c>
    </row>
    <row r="110" spans="13:61" x14ac:dyDescent="0.25">
      <c r="M110" s="167">
        <f>SUM(M20:M21)</f>
        <v>473</v>
      </c>
      <c r="Q110" s="167">
        <f>SUM(Q20:Q21)</f>
        <v>679</v>
      </c>
      <c r="U110" s="167">
        <f>SUM(U20:U21)</f>
        <v>862</v>
      </c>
      <c r="Y110" s="167">
        <f>SUM(Y20:Y21)</f>
        <v>0</v>
      </c>
      <c r="AC110" s="167">
        <f>SUM(AC20:AC21)</f>
        <v>0</v>
      </c>
      <c r="AG110" s="167">
        <f>SUM(AG20:AG21)</f>
        <v>0</v>
      </c>
      <c r="AK110" s="167">
        <f>SUM(AK20:AK21)</f>
        <v>0</v>
      </c>
      <c r="AO110" s="167">
        <f>SUM(AO20:AO21)</f>
        <v>0</v>
      </c>
      <c r="AS110" s="167">
        <f>SUM(AS20:AS21)</f>
        <v>0</v>
      </c>
      <c r="AW110" s="167">
        <f>SUM(AW20:AW21)</f>
        <v>0</v>
      </c>
      <c r="BA110" s="167">
        <f>SUM(BA20:BA21)</f>
        <v>0</v>
      </c>
      <c r="BE110" s="167">
        <f>SUM(BE20:BE21)</f>
        <v>0</v>
      </c>
      <c r="BI110" s="167">
        <f>SUM(BI20:BI21)</f>
        <v>671.33333333333326</v>
      </c>
    </row>
    <row r="111" spans="13:61" x14ac:dyDescent="0.25">
      <c r="M111" s="167">
        <f>SUM(M30:M31)</f>
        <v>391</v>
      </c>
      <c r="Q111" s="167">
        <f>SUM(Q30:Q31)</f>
        <v>1168</v>
      </c>
      <c r="U111" s="167">
        <f>SUM(U30:U31)</f>
        <v>740</v>
      </c>
      <c r="Y111" s="167">
        <f>SUM(Y30:Y31)</f>
        <v>0</v>
      </c>
      <c r="AC111" s="167">
        <f>SUM(AC30:AC31)</f>
        <v>0</v>
      </c>
      <c r="AG111" s="167">
        <f>SUM(AG30:AG31)</f>
        <v>0</v>
      </c>
      <c r="AK111" s="167">
        <f>SUM(AK30:AK31)</f>
        <v>0</v>
      </c>
      <c r="AO111" s="167">
        <f>SUM(AO30:AO31)</f>
        <v>0</v>
      </c>
      <c r="AS111" s="167">
        <f>SUM(AS30:AS31)</f>
        <v>0</v>
      </c>
      <c r="AW111" s="167">
        <f>SUM(AW30:AW31)</f>
        <v>0</v>
      </c>
      <c r="BA111" s="167">
        <f>SUM(BA30:BA31)</f>
        <v>0</v>
      </c>
      <c r="BE111" s="167">
        <f>SUM(BE30:BE31)</f>
        <v>0</v>
      </c>
      <c r="BI111" s="167">
        <f>SUM(BI30:BI31)</f>
        <v>766.33333333333326</v>
      </c>
    </row>
    <row r="112" spans="13:61" x14ac:dyDescent="0.25">
      <c r="M112" s="167">
        <f>SUM(M40:M41)</f>
        <v>676</v>
      </c>
      <c r="Q112" s="167">
        <f>SUM(Q40:Q41)</f>
        <v>716</v>
      </c>
      <c r="U112" s="167">
        <f>SUM(U40:U41)</f>
        <v>893</v>
      </c>
      <c r="Y112" s="167">
        <f>SUM(Y40:Y41)</f>
        <v>0</v>
      </c>
      <c r="AC112" s="167">
        <f>SUM(AC40:AC41)</f>
        <v>0</v>
      </c>
      <c r="AG112" s="167">
        <f>SUM(AG40:AG41)</f>
        <v>0</v>
      </c>
      <c r="AK112" s="167">
        <f>SUM(AK40:AK41)</f>
        <v>0</v>
      </c>
      <c r="AO112" s="167">
        <f>SUM(AO40:AO41)</f>
        <v>0</v>
      </c>
      <c r="AS112" s="167">
        <f>SUM(AS40:AS41)</f>
        <v>0</v>
      </c>
      <c r="AW112" s="167">
        <f>SUM(AW40:AW41)</f>
        <v>0</v>
      </c>
      <c r="BA112" s="167">
        <f>SUM(BA40:BA41)</f>
        <v>0</v>
      </c>
      <c r="BE112" s="167">
        <f>SUM(BE40:BE41)</f>
        <v>0</v>
      </c>
      <c r="BI112" s="167">
        <f>SUM(BI40:BI41)</f>
        <v>761.66666666666674</v>
      </c>
    </row>
  </sheetData>
  <sheetProtection formatCells="0" formatColumns="0" formatRows="0"/>
  <protectedRanges>
    <protectedRange sqref="AP14:AR18 AP20:AR28 AP30:AR38 AP40:AR43" name="Rango1"/>
  </protectedRanges>
  <mergeCells count="65">
    <mergeCell ref="BF11:BI11"/>
    <mergeCell ref="BF12:BI12"/>
    <mergeCell ref="B14:B43"/>
    <mergeCell ref="A14:A43"/>
    <mergeCell ref="E14:E23"/>
    <mergeCell ref="E24:E33"/>
    <mergeCell ref="C14:C43"/>
    <mergeCell ref="E34:E43"/>
    <mergeCell ref="F14:F23"/>
    <mergeCell ref="AT12:AW12"/>
    <mergeCell ref="AX12:BA12"/>
    <mergeCell ref="BB12:BE12"/>
    <mergeCell ref="G14:G23"/>
    <mergeCell ref="H14:H19"/>
    <mergeCell ref="H20:H21"/>
    <mergeCell ref="H22:H23"/>
    <mergeCell ref="BB11:BE11"/>
    <mergeCell ref="J12:M12"/>
    <mergeCell ref="N12:Q12"/>
    <mergeCell ref="R12:U12"/>
    <mergeCell ref="V12:Y12"/>
    <mergeCell ref="Z12:AC12"/>
    <mergeCell ref="AD12:AG12"/>
    <mergeCell ref="AH12:AK12"/>
    <mergeCell ref="Z11:AC11"/>
    <mergeCell ref="AD11:AG11"/>
    <mergeCell ref="AH11:AK11"/>
    <mergeCell ref="AL11:AO11"/>
    <mergeCell ref="AP11:AS11"/>
    <mergeCell ref="AT11:AW11"/>
    <mergeCell ref="AL12:AO12"/>
    <mergeCell ref="AP12:AS12"/>
    <mergeCell ref="V11:Y11"/>
    <mergeCell ref="U9:BE9"/>
    <mergeCell ref="A10:BE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AX11:BA11"/>
    <mergeCell ref="B8:C8"/>
    <mergeCell ref="A1:BE1"/>
    <mergeCell ref="A2:BE2"/>
    <mergeCell ref="A3:BE3"/>
    <mergeCell ref="A6:D6"/>
    <mergeCell ref="B7:C7"/>
    <mergeCell ref="D14:D43"/>
    <mergeCell ref="F34:F43"/>
    <mergeCell ref="G34:G43"/>
    <mergeCell ref="H34:H39"/>
    <mergeCell ref="H40:H41"/>
    <mergeCell ref="H42:H43"/>
    <mergeCell ref="G24:G33"/>
    <mergeCell ref="H24:H29"/>
    <mergeCell ref="H30:H31"/>
    <mergeCell ref="H32:H33"/>
    <mergeCell ref="F24:F33"/>
  </mergeCells>
  <conditionalFormatting sqref="M19">
    <cfRule type="cellIs" dxfId="136" priority="66" operator="notEqual">
      <formula>$M$110</formula>
    </cfRule>
  </conditionalFormatting>
  <conditionalFormatting sqref="M29">
    <cfRule type="cellIs" dxfId="135" priority="65" operator="notEqual">
      <formula>$M$111</formula>
    </cfRule>
  </conditionalFormatting>
  <conditionalFormatting sqref="M39">
    <cfRule type="cellIs" dxfId="134" priority="63" operator="notEqual">
      <formula>$M$112</formula>
    </cfRule>
  </conditionalFormatting>
  <conditionalFormatting sqref="Q19">
    <cfRule type="cellIs" dxfId="133" priority="62" operator="notEqual">
      <formula>$Q$110</formula>
    </cfRule>
  </conditionalFormatting>
  <conditionalFormatting sqref="Q29">
    <cfRule type="cellIs" dxfId="132" priority="61" operator="notEqual">
      <formula>$Q$111</formula>
    </cfRule>
  </conditionalFormatting>
  <conditionalFormatting sqref="Q39">
    <cfRule type="cellIs" dxfId="131" priority="59" operator="notEqual">
      <formula>$Q$112</formula>
    </cfRule>
  </conditionalFormatting>
  <conditionalFormatting sqref="U19">
    <cfRule type="cellIs" dxfId="130" priority="58" operator="notEqual">
      <formula>$U$110</formula>
    </cfRule>
  </conditionalFormatting>
  <conditionalFormatting sqref="U29">
    <cfRule type="cellIs" dxfId="129" priority="57" operator="notEqual">
      <formula>$U$111</formula>
    </cfRule>
  </conditionalFormatting>
  <conditionalFormatting sqref="U39">
    <cfRule type="cellIs" dxfId="128" priority="55" operator="notEqual">
      <formula>$U$112</formula>
    </cfRule>
  </conditionalFormatting>
  <conditionalFormatting sqref="Y19">
    <cfRule type="cellIs" dxfId="127" priority="54" operator="notEqual">
      <formula>$Y$110</formula>
    </cfRule>
  </conditionalFormatting>
  <conditionalFormatting sqref="Y29">
    <cfRule type="cellIs" dxfId="126" priority="53" operator="notEqual">
      <formula>$Y$111</formula>
    </cfRule>
  </conditionalFormatting>
  <conditionalFormatting sqref="Y39">
    <cfRule type="cellIs" dxfId="125" priority="50" operator="notEqual">
      <formula>$Y$112</formula>
    </cfRule>
  </conditionalFormatting>
  <conditionalFormatting sqref="AC19">
    <cfRule type="cellIs" dxfId="124" priority="49" operator="notEqual">
      <formula>$AC$110</formula>
    </cfRule>
  </conditionalFormatting>
  <conditionalFormatting sqref="AC29">
    <cfRule type="cellIs" dxfId="123" priority="48" operator="notEqual">
      <formula>$AC$111</formula>
    </cfRule>
  </conditionalFormatting>
  <conditionalFormatting sqref="AC39">
    <cfRule type="cellIs" dxfId="122" priority="46" operator="notEqual">
      <formula>$AC$112</formula>
    </cfRule>
  </conditionalFormatting>
  <conditionalFormatting sqref="AG19">
    <cfRule type="cellIs" dxfId="121" priority="45" operator="notEqual">
      <formula>$AG$110</formula>
    </cfRule>
  </conditionalFormatting>
  <conditionalFormatting sqref="AG29">
    <cfRule type="cellIs" dxfId="120" priority="44" operator="notEqual">
      <formula>$AG$111</formula>
    </cfRule>
  </conditionalFormatting>
  <conditionalFormatting sqref="AG39">
    <cfRule type="cellIs" dxfId="119" priority="42" operator="notEqual">
      <formula>$AG$112</formula>
    </cfRule>
  </conditionalFormatting>
  <conditionalFormatting sqref="AK19">
    <cfRule type="cellIs" dxfId="118" priority="41" operator="notEqual">
      <formula>$AK$110</formula>
    </cfRule>
  </conditionalFormatting>
  <conditionalFormatting sqref="AK29">
    <cfRule type="cellIs" dxfId="117" priority="40" operator="notEqual">
      <formula>$AK$111</formula>
    </cfRule>
  </conditionalFormatting>
  <conditionalFormatting sqref="AK39">
    <cfRule type="cellIs" dxfId="116" priority="38" operator="notEqual">
      <formula>$AK$112</formula>
    </cfRule>
  </conditionalFormatting>
  <conditionalFormatting sqref="AO19">
    <cfRule type="cellIs" dxfId="115" priority="37" operator="notEqual">
      <formula>$AO$110</formula>
    </cfRule>
  </conditionalFormatting>
  <conditionalFormatting sqref="AO29">
    <cfRule type="cellIs" dxfId="114" priority="36" operator="notEqual">
      <formula>$AO$111</formula>
    </cfRule>
  </conditionalFormatting>
  <conditionalFormatting sqref="AO39">
    <cfRule type="cellIs" dxfId="113" priority="34" operator="notEqual">
      <formula>$AO$112</formula>
    </cfRule>
  </conditionalFormatting>
  <conditionalFormatting sqref="AW19">
    <cfRule type="cellIs" dxfId="112" priority="29" operator="notEqual">
      <formula>$AW$110</formula>
    </cfRule>
  </conditionalFormatting>
  <conditionalFormatting sqref="AW29">
    <cfRule type="cellIs" dxfId="111" priority="28" operator="notEqual">
      <formula>$AW$111</formula>
    </cfRule>
  </conditionalFormatting>
  <conditionalFormatting sqref="AW39">
    <cfRule type="cellIs" dxfId="110" priority="26" operator="notEqual">
      <formula>$AW$112</formula>
    </cfRule>
  </conditionalFormatting>
  <conditionalFormatting sqref="BA19">
    <cfRule type="cellIs" dxfId="109" priority="25" operator="notEqual">
      <formula>$BA$110</formula>
    </cfRule>
  </conditionalFormatting>
  <conditionalFormatting sqref="BA29">
    <cfRule type="cellIs" dxfId="108" priority="24" operator="notEqual">
      <formula>$BA$111</formula>
    </cfRule>
  </conditionalFormatting>
  <conditionalFormatting sqref="BA39">
    <cfRule type="cellIs" dxfId="107" priority="22" operator="notEqual">
      <formula>$BA$112</formula>
    </cfRule>
  </conditionalFormatting>
  <conditionalFormatting sqref="BE19">
    <cfRule type="cellIs" dxfId="106" priority="21" operator="notEqual">
      <formula>$BE$110</formula>
    </cfRule>
  </conditionalFormatting>
  <conditionalFormatting sqref="BE39">
    <cfRule type="cellIs" dxfId="105" priority="19" operator="notEqual">
      <formula>$BE$112</formula>
    </cfRule>
  </conditionalFormatting>
  <conditionalFormatting sqref="BI19">
    <cfRule type="cellIs" dxfId="104" priority="18" operator="notEqual">
      <formula>$BI$110</formula>
    </cfRule>
  </conditionalFormatting>
  <conditionalFormatting sqref="BI29">
    <cfRule type="cellIs" dxfId="103" priority="17" operator="notEqual">
      <formula>$BI$111</formula>
    </cfRule>
  </conditionalFormatting>
  <conditionalFormatting sqref="BI39">
    <cfRule type="cellIs" dxfId="102" priority="16" operator="notEqual">
      <formula>$BI$112</formula>
    </cfRule>
  </conditionalFormatting>
  <conditionalFormatting sqref="BE29">
    <cfRule type="cellIs" dxfId="101" priority="14" operator="notEqual">
      <formula>$BE$111</formula>
    </cfRule>
  </conditionalFormatting>
  <conditionalFormatting sqref="AS39">
    <cfRule type="cellIs" dxfId="100" priority="121" operator="notEqual">
      <formula>$AS$112</formula>
    </cfRule>
  </conditionalFormatting>
  <conditionalFormatting sqref="AS19">
    <cfRule type="cellIs" dxfId="99" priority="122" operator="notEqual">
      <formula>$AS$110</formula>
    </cfRule>
  </conditionalFormatting>
  <conditionalFormatting sqref="AS29">
    <cfRule type="cellIs" dxfId="98" priority="123" operator="notEqual">
      <formula>$AS$111</formula>
    </cfRule>
  </conditionalFormatting>
  <pageMargins left="0.7" right="0.7" top="0.75" bottom="0.75" header="0.3" footer="0.3"/>
  <pageSetup paperSize="5" scale="16" fitToHeight="0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E38B"/>
  </sheetPr>
  <dimension ref="A1:M413"/>
  <sheetViews>
    <sheetView topLeftCell="A199" workbookViewId="0">
      <selection activeCell="G239" sqref="G239"/>
    </sheetView>
  </sheetViews>
  <sheetFormatPr baseColWidth="10" defaultRowHeight="15" x14ac:dyDescent="0.25"/>
  <sheetData>
    <row r="1" spans="1:13" x14ac:dyDescent="0.25">
      <c r="A1" s="306" t="s">
        <v>134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x14ac:dyDescent="0.2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40" spans="10:10" x14ac:dyDescent="0.25">
      <c r="J40" s="167">
        <f>(JURÍDICO!BI19-JURÍDICO!BI22)</f>
        <v>668.99999999999989</v>
      </c>
    </row>
    <row r="41" spans="10:10" x14ac:dyDescent="0.25">
      <c r="J41" s="1">
        <f>SUM(JURÍDICO!BF22:BH22)</f>
        <v>2.3333333333333335</v>
      </c>
    </row>
    <row r="58" spans="3:3" x14ac:dyDescent="0.25">
      <c r="C58" s="167">
        <f>(JURÍDICO!BI19-JURÍDICO!BI23)</f>
        <v>671.33333333333326</v>
      </c>
    </row>
    <row r="59" spans="3:3" x14ac:dyDescent="0.25">
      <c r="C59" s="1">
        <f>SUM(JURÍDICO!BF23:BH23)</f>
        <v>0</v>
      </c>
    </row>
    <row r="90" spans="1:13" x14ac:dyDescent="0.25">
      <c r="A90" s="306" t="s">
        <v>136</v>
      </c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x14ac:dyDescent="0.25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</row>
    <row r="129" spans="10:10" x14ac:dyDescent="0.25">
      <c r="J129" s="167"/>
    </row>
    <row r="130" spans="10:10" x14ac:dyDescent="0.25">
      <c r="J130" s="1"/>
    </row>
    <row r="145" spans="3:3" x14ac:dyDescent="0.25">
      <c r="C145" s="167">
        <f>(JURÍDICO!BI29-JURÍDICO!BI33)</f>
        <v>766.33333333333337</v>
      </c>
    </row>
    <row r="146" spans="3:3" x14ac:dyDescent="0.25">
      <c r="C146" s="1">
        <f>SUM(JURÍDICO!BF33:BH33)</f>
        <v>0</v>
      </c>
    </row>
    <row r="179" spans="1:13" x14ac:dyDescent="0.25">
      <c r="A179" s="306" t="s">
        <v>68</v>
      </c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</row>
    <row r="180" spans="1:13" x14ac:dyDescent="0.25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</row>
    <row r="218" spans="10:10" x14ac:dyDescent="0.25">
      <c r="J218" s="167"/>
    </row>
    <row r="219" spans="10:10" x14ac:dyDescent="0.25">
      <c r="J219" s="1"/>
    </row>
    <row r="235" spans="3:3" x14ac:dyDescent="0.25">
      <c r="C235" s="167"/>
    </row>
    <row r="236" spans="3:3" x14ac:dyDescent="0.25">
      <c r="C236" s="1"/>
    </row>
    <row r="268" spans="1:13" x14ac:dyDescent="0.25">
      <c r="A268" s="306"/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</row>
    <row r="269" spans="1:13" x14ac:dyDescent="0.25">
      <c r="A269" s="306"/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</row>
    <row r="307" spans="10:10" x14ac:dyDescent="0.25">
      <c r="J307" s="167"/>
    </row>
    <row r="308" spans="10:10" x14ac:dyDescent="0.25">
      <c r="J308" s="1"/>
    </row>
    <row r="324" spans="3:3" x14ac:dyDescent="0.25">
      <c r="C324" s="167"/>
    </row>
    <row r="325" spans="3:3" x14ac:dyDescent="0.25">
      <c r="C325" s="1"/>
    </row>
    <row r="355" spans="1:13" x14ac:dyDescent="0.25">
      <c r="A355" s="243"/>
      <c r="B355" s="243"/>
      <c r="C355" s="243"/>
      <c r="D355" s="243"/>
      <c r="E355" s="243"/>
      <c r="F355" s="243"/>
      <c r="G355" s="243"/>
      <c r="H355" s="243"/>
      <c r="I355" s="243"/>
      <c r="J355" s="243"/>
      <c r="K355" s="243"/>
      <c r="L355" s="243"/>
      <c r="M355" s="243"/>
    </row>
    <row r="356" spans="1:13" x14ac:dyDescent="0.25">
      <c r="A356" s="243"/>
      <c r="B356" s="243"/>
      <c r="C356" s="243"/>
      <c r="D356" s="243"/>
      <c r="E356" s="243"/>
      <c r="F356" s="243"/>
      <c r="G356" s="243"/>
      <c r="H356" s="243"/>
      <c r="I356" s="243"/>
      <c r="J356" s="243"/>
      <c r="K356" s="243"/>
      <c r="L356" s="243"/>
      <c r="M356" s="243"/>
    </row>
    <row r="392" spans="9:9" x14ac:dyDescent="0.25">
      <c r="I392" s="174"/>
    </row>
    <row r="393" spans="9:9" x14ac:dyDescent="0.25">
      <c r="I393" s="174"/>
    </row>
    <row r="412" spans="2:2" x14ac:dyDescent="0.25">
      <c r="B412" s="174"/>
    </row>
    <row r="413" spans="2:2" x14ac:dyDescent="0.25">
      <c r="B413" s="174"/>
    </row>
  </sheetData>
  <sheetProtection algorithmName="SHA-512" hashValue="q+0Mlr7hnk6n4vciR0evYmklDOjijNen0VvWN9bxKE+xdY3i68omlDCn4wrY3mGxXMNli7F4la7nPWxBqdD3zA==" saltValue="TMkUuzqh2AcUHFo5QxqTvA==" spinCount="100000" sheet="1" objects="1" scenarios="1"/>
  <mergeCells count="4">
    <mergeCell ref="A1:M2"/>
    <mergeCell ref="A90:M91"/>
    <mergeCell ref="A179:M180"/>
    <mergeCell ref="A268:M26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BI134"/>
  <sheetViews>
    <sheetView topLeftCell="G31" zoomScale="60" zoomScaleNormal="60" workbookViewId="0">
      <selection activeCell="BF14" sqref="BF14"/>
    </sheetView>
  </sheetViews>
  <sheetFormatPr baseColWidth="10" defaultRowHeight="15" x14ac:dyDescent="0.25"/>
  <cols>
    <col min="1" max="1" width="41.140625" style="1" customWidth="1"/>
    <col min="2" max="2" width="17.140625" style="1" customWidth="1"/>
    <col min="3" max="3" width="36.28515625" style="1" customWidth="1"/>
    <col min="4" max="4" width="76.5703125" style="1" customWidth="1"/>
    <col min="5" max="5" width="23.140625" style="1" customWidth="1"/>
    <col min="6" max="6" width="21.5703125" style="1" bestFit="1" customWidth="1"/>
    <col min="7" max="8" width="21.5703125" style="1" customWidth="1"/>
    <col min="9" max="9" width="24" style="1" customWidth="1"/>
    <col min="10" max="21" width="13.28515625" style="1" customWidth="1"/>
    <col min="22" max="57" width="13.28515625" style="1" hidden="1" customWidth="1"/>
    <col min="58" max="61" width="13.28515625" style="1" customWidth="1"/>
    <col min="62" max="65" width="20.85546875" style="1" customWidth="1"/>
    <col min="66" max="293" width="11.42578125" style="1"/>
    <col min="294" max="294" width="41.140625" style="1" customWidth="1"/>
    <col min="295" max="295" width="17.140625" style="1" customWidth="1"/>
    <col min="296" max="296" width="36.28515625" style="1" customWidth="1"/>
    <col min="297" max="297" width="76.5703125" style="1" customWidth="1"/>
    <col min="298" max="298" width="23.140625" style="1" customWidth="1"/>
    <col min="299" max="299" width="20.42578125" style="1" customWidth="1"/>
    <col min="300" max="300" width="21.5703125" style="1" bestFit="1" customWidth="1"/>
    <col min="301" max="303" width="18" style="1" customWidth="1"/>
    <col min="304" max="304" width="16.5703125" style="1" customWidth="1"/>
    <col min="305" max="305" width="16.140625" style="1" customWidth="1"/>
    <col min="306" max="306" width="17.42578125" style="1" bestFit="1" customWidth="1"/>
    <col min="307" max="307" width="15.42578125" style="1" bestFit="1" customWidth="1"/>
    <col min="308" max="308" width="14.5703125" style="1" bestFit="1" customWidth="1"/>
    <col min="309" max="309" width="15.42578125" style="1" bestFit="1" customWidth="1"/>
    <col min="310" max="310" width="15.85546875" style="1" customWidth="1"/>
    <col min="311" max="311" width="13.7109375" style="1" customWidth="1"/>
    <col min="312" max="312" width="13.42578125" style="1" customWidth="1"/>
    <col min="313" max="313" width="22.7109375" style="1" customWidth="1"/>
    <col min="314" max="321" width="20.85546875" style="1" customWidth="1"/>
    <col min="322" max="549" width="11.42578125" style="1"/>
    <col min="550" max="550" width="41.140625" style="1" customWidth="1"/>
    <col min="551" max="551" width="17.140625" style="1" customWidth="1"/>
    <col min="552" max="552" width="36.28515625" style="1" customWidth="1"/>
    <col min="553" max="553" width="76.5703125" style="1" customWidth="1"/>
    <col min="554" max="554" width="23.140625" style="1" customWidth="1"/>
    <col min="555" max="555" width="20.42578125" style="1" customWidth="1"/>
    <col min="556" max="556" width="21.5703125" style="1" bestFit="1" customWidth="1"/>
    <col min="557" max="559" width="18" style="1" customWidth="1"/>
    <col min="560" max="560" width="16.5703125" style="1" customWidth="1"/>
    <col min="561" max="561" width="16.140625" style="1" customWidth="1"/>
    <col min="562" max="562" width="17.42578125" style="1" bestFit="1" customWidth="1"/>
    <col min="563" max="563" width="15.42578125" style="1" bestFit="1" customWidth="1"/>
    <col min="564" max="564" width="14.5703125" style="1" bestFit="1" customWidth="1"/>
    <col min="565" max="565" width="15.42578125" style="1" bestFit="1" customWidth="1"/>
    <col min="566" max="566" width="15.85546875" style="1" customWidth="1"/>
    <col min="567" max="567" width="13.7109375" style="1" customWidth="1"/>
    <col min="568" max="568" width="13.42578125" style="1" customWidth="1"/>
    <col min="569" max="569" width="22.7109375" style="1" customWidth="1"/>
    <col min="570" max="577" width="20.85546875" style="1" customWidth="1"/>
    <col min="578" max="805" width="11.42578125" style="1"/>
    <col min="806" max="806" width="41.140625" style="1" customWidth="1"/>
    <col min="807" max="807" width="17.140625" style="1" customWidth="1"/>
    <col min="808" max="808" width="36.28515625" style="1" customWidth="1"/>
    <col min="809" max="809" width="76.5703125" style="1" customWidth="1"/>
    <col min="810" max="810" width="23.140625" style="1" customWidth="1"/>
    <col min="811" max="811" width="20.42578125" style="1" customWidth="1"/>
    <col min="812" max="812" width="21.5703125" style="1" bestFit="1" customWidth="1"/>
    <col min="813" max="815" width="18" style="1" customWidth="1"/>
    <col min="816" max="816" width="16.5703125" style="1" customWidth="1"/>
    <col min="817" max="817" width="16.140625" style="1" customWidth="1"/>
    <col min="818" max="818" width="17.42578125" style="1" bestFit="1" customWidth="1"/>
    <col min="819" max="819" width="15.42578125" style="1" bestFit="1" customWidth="1"/>
    <col min="820" max="820" width="14.5703125" style="1" bestFit="1" customWidth="1"/>
    <col min="821" max="821" width="15.42578125" style="1" bestFit="1" customWidth="1"/>
    <col min="822" max="822" width="15.85546875" style="1" customWidth="1"/>
    <col min="823" max="823" width="13.7109375" style="1" customWidth="1"/>
    <col min="824" max="824" width="13.42578125" style="1" customWidth="1"/>
    <col min="825" max="825" width="22.7109375" style="1" customWidth="1"/>
    <col min="826" max="833" width="20.85546875" style="1" customWidth="1"/>
    <col min="834" max="1061" width="11.42578125" style="1"/>
    <col min="1062" max="1062" width="41.140625" style="1" customWidth="1"/>
    <col min="1063" max="1063" width="17.140625" style="1" customWidth="1"/>
    <col min="1064" max="1064" width="36.28515625" style="1" customWidth="1"/>
    <col min="1065" max="1065" width="76.5703125" style="1" customWidth="1"/>
    <col min="1066" max="1066" width="23.140625" style="1" customWidth="1"/>
    <col min="1067" max="1067" width="20.42578125" style="1" customWidth="1"/>
    <col min="1068" max="1068" width="21.5703125" style="1" bestFit="1" customWidth="1"/>
    <col min="1069" max="1071" width="18" style="1" customWidth="1"/>
    <col min="1072" max="1072" width="16.5703125" style="1" customWidth="1"/>
    <col min="1073" max="1073" width="16.140625" style="1" customWidth="1"/>
    <col min="1074" max="1074" width="17.42578125" style="1" bestFit="1" customWidth="1"/>
    <col min="1075" max="1075" width="15.42578125" style="1" bestFit="1" customWidth="1"/>
    <col min="1076" max="1076" width="14.5703125" style="1" bestFit="1" customWidth="1"/>
    <col min="1077" max="1077" width="15.42578125" style="1" bestFit="1" customWidth="1"/>
    <col min="1078" max="1078" width="15.85546875" style="1" customWidth="1"/>
    <col min="1079" max="1079" width="13.7109375" style="1" customWidth="1"/>
    <col min="1080" max="1080" width="13.42578125" style="1" customWidth="1"/>
    <col min="1081" max="1081" width="22.7109375" style="1" customWidth="1"/>
    <col min="1082" max="1089" width="20.85546875" style="1" customWidth="1"/>
    <col min="1090" max="1317" width="11.42578125" style="1"/>
    <col min="1318" max="1318" width="41.140625" style="1" customWidth="1"/>
    <col min="1319" max="1319" width="17.140625" style="1" customWidth="1"/>
    <col min="1320" max="1320" width="36.28515625" style="1" customWidth="1"/>
    <col min="1321" max="1321" width="76.5703125" style="1" customWidth="1"/>
    <col min="1322" max="1322" width="23.140625" style="1" customWidth="1"/>
    <col min="1323" max="1323" width="20.42578125" style="1" customWidth="1"/>
    <col min="1324" max="1324" width="21.5703125" style="1" bestFit="1" customWidth="1"/>
    <col min="1325" max="1327" width="18" style="1" customWidth="1"/>
    <col min="1328" max="1328" width="16.5703125" style="1" customWidth="1"/>
    <col min="1329" max="1329" width="16.140625" style="1" customWidth="1"/>
    <col min="1330" max="1330" width="17.42578125" style="1" bestFit="1" customWidth="1"/>
    <col min="1331" max="1331" width="15.42578125" style="1" bestFit="1" customWidth="1"/>
    <col min="1332" max="1332" width="14.5703125" style="1" bestFit="1" customWidth="1"/>
    <col min="1333" max="1333" width="15.42578125" style="1" bestFit="1" customWidth="1"/>
    <col min="1334" max="1334" width="15.85546875" style="1" customWidth="1"/>
    <col min="1335" max="1335" width="13.7109375" style="1" customWidth="1"/>
    <col min="1336" max="1336" width="13.42578125" style="1" customWidth="1"/>
    <col min="1337" max="1337" width="22.7109375" style="1" customWidth="1"/>
    <col min="1338" max="1345" width="20.85546875" style="1" customWidth="1"/>
    <col min="1346" max="1573" width="11.42578125" style="1"/>
    <col min="1574" max="1574" width="41.140625" style="1" customWidth="1"/>
    <col min="1575" max="1575" width="17.140625" style="1" customWidth="1"/>
    <col min="1576" max="1576" width="36.28515625" style="1" customWidth="1"/>
    <col min="1577" max="1577" width="76.5703125" style="1" customWidth="1"/>
    <col min="1578" max="1578" width="23.140625" style="1" customWidth="1"/>
    <col min="1579" max="1579" width="20.42578125" style="1" customWidth="1"/>
    <col min="1580" max="1580" width="21.5703125" style="1" bestFit="1" customWidth="1"/>
    <col min="1581" max="1583" width="18" style="1" customWidth="1"/>
    <col min="1584" max="1584" width="16.5703125" style="1" customWidth="1"/>
    <col min="1585" max="1585" width="16.140625" style="1" customWidth="1"/>
    <col min="1586" max="1586" width="17.42578125" style="1" bestFit="1" customWidth="1"/>
    <col min="1587" max="1587" width="15.42578125" style="1" bestFit="1" customWidth="1"/>
    <col min="1588" max="1588" width="14.5703125" style="1" bestFit="1" customWidth="1"/>
    <col min="1589" max="1589" width="15.42578125" style="1" bestFit="1" customWidth="1"/>
    <col min="1590" max="1590" width="15.85546875" style="1" customWidth="1"/>
    <col min="1591" max="1591" width="13.7109375" style="1" customWidth="1"/>
    <col min="1592" max="1592" width="13.42578125" style="1" customWidth="1"/>
    <col min="1593" max="1593" width="22.7109375" style="1" customWidth="1"/>
    <col min="1594" max="1601" width="20.85546875" style="1" customWidth="1"/>
    <col min="1602" max="1829" width="11.42578125" style="1"/>
    <col min="1830" max="1830" width="41.140625" style="1" customWidth="1"/>
    <col min="1831" max="1831" width="17.140625" style="1" customWidth="1"/>
    <col min="1832" max="1832" width="36.28515625" style="1" customWidth="1"/>
    <col min="1833" max="1833" width="76.5703125" style="1" customWidth="1"/>
    <col min="1834" max="1834" width="23.140625" style="1" customWidth="1"/>
    <col min="1835" max="1835" width="20.42578125" style="1" customWidth="1"/>
    <col min="1836" max="1836" width="21.5703125" style="1" bestFit="1" customWidth="1"/>
    <col min="1837" max="1839" width="18" style="1" customWidth="1"/>
    <col min="1840" max="1840" width="16.5703125" style="1" customWidth="1"/>
    <col min="1841" max="1841" width="16.140625" style="1" customWidth="1"/>
    <col min="1842" max="1842" width="17.42578125" style="1" bestFit="1" customWidth="1"/>
    <col min="1843" max="1843" width="15.42578125" style="1" bestFit="1" customWidth="1"/>
    <col min="1844" max="1844" width="14.5703125" style="1" bestFit="1" customWidth="1"/>
    <col min="1845" max="1845" width="15.42578125" style="1" bestFit="1" customWidth="1"/>
    <col min="1846" max="1846" width="15.85546875" style="1" customWidth="1"/>
    <col min="1847" max="1847" width="13.7109375" style="1" customWidth="1"/>
    <col min="1848" max="1848" width="13.42578125" style="1" customWidth="1"/>
    <col min="1849" max="1849" width="22.7109375" style="1" customWidth="1"/>
    <col min="1850" max="1857" width="20.85546875" style="1" customWidth="1"/>
    <col min="1858" max="2085" width="11.42578125" style="1"/>
    <col min="2086" max="2086" width="41.140625" style="1" customWidth="1"/>
    <col min="2087" max="2087" width="17.140625" style="1" customWidth="1"/>
    <col min="2088" max="2088" width="36.28515625" style="1" customWidth="1"/>
    <col min="2089" max="2089" width="76.5703125" style="1" customWidth="1"/>
    <col min="2090" max="2090" width="23.140625" style="1" customWidth="1"/>
    <col min="2091" max="2091" width="20.42578125" style="1" customWidth="1"/>
    <col min="2092" max="2092" width="21.5703125" style="1" bestFit="1" customWidth="1"/>
    <col min="2093" max="2095" width="18" style="1" customWidth="1"/>
    <col min="2096" max="2096" width="16.5703125" style="1" customWidth="1"/>
    <col min="2097" max="2097" width="16.140625" style="1" customWidth="1"/>
    <col min="2098" max="2098" width="17.42578125" style="1" bestFit="1" customWidth="1"/>
    <col min="2099" max="2099" width="15.42578125" style="1" bestFit="1" customWidth="1"/>
    <col min="2100" max="2100" width="14.5703125" style="1" bestFit="1" customWidth="1"/>
    <col min="2101" max="2101" width="15.42578125" style="1" bestFit="1" customWidth="1"/>
    <col min="2102" max="2102" width="15.85546875" style="1" customWidth="1"/>
    <col min="2103" max="2103" width="13.7109375" style="1" customWidth="1"/>
    <col min="2104" max="2104" width="13.42578125" style="1" customWidth="1"/>
    <col min="2105" max="2105" width="22.7109375" style="1" customWidth="1"/>
    <col min="2106" max="2113" width="20.85546875" style="1" customWidth="1"/>
    <col min="2114" max="2341" width="11.42578125" style="1"/>
    <col min="2342" max="2342" width="41.140625" style="1" customWidth="1"/>
    <col min="2343" max="2343" width="17.140625" style="1" customWidth="1"/>
    <col min="2344" max="2344" width="36.28515625" style="1" customWidth="1"/>
    <col min="2345" max="2345" width="76.5703125" style="1" customWidth="1"/>
    <col min="2346" max="2346" width="23.140625" style="1" customWidth="1"/>
    <col min="2347" max="2347" width="20.42578125" style="1" customWidth="1"/>
    <col min="2348" max="2348" width="21.5703125" style="1" bestFit="1" customWidth="1"/>
    <col min="2349" max="2351" width="18" style="1" customWidth="1"/>
    <col min="2352" max="2352" width="16.5703125" style="1" customWidth="1"/>
    <col min="2353" max="2353" width="16.140625" style="1" customWidth="1"/>
    <col min="2354" max="2354" width="17.42578125" style="1" bestFit="1" customWidth="1"/>
    <col min="2355" max="2355" width="15.42578125" style="1" bestFit="1" customWidth="1"/>
    <col min="2356" max="2356" width="14.5703125" style="1" bestFit="1" customWidth="1"/>
    <col min="2357" max="2357" width="15.42578125" style="1" bestFit="1" customWidth="1"/>
    <col min="2358" max="2358" width="15.85546875" style="1" customWidth="1"/>
    <col min="2359" max="2359" width="13.7109375" style="1" customWidth="1"/>
    <col min="2360" max="2360" width="13.42578125" style="1" customWidth="1"/>
    <col min="2361" max="2361" width="22.7109375" style="1" customWidth="1"/>
    <col min="2362" max="2369" width="20.85546875" style="1" customWidth="1"/>
    <col min="2370" max="2597" width="11.42578125" style="1"/>
    <col min="2598" max="2598" width="41.140625" style="1" customWidth="1"/>
    <col min="2599" max="2599" width="17.140625" style="1" customWidth="1"/>
    <col min="2600" max="2600" width="36.28515625" style="1" customWidth="1"/>
    <col min="2601" max="2601" width="76.5703125" style="1" customWidth="1"/>
    <col min="2602" max="2602" width="23.140625" style="1" customWidth="1"/>
    <col min="2603" max="2603" width="20.42578125" style="1" customWidth="1"/>
    <col min="2604" max="2604" width="21.5703125" style="1" bestFit="1" customWidth="1"/>
    <col min="2605" max="2607" width="18" style="1" customWidth="1"/>
    <col min="2608" max="2608" width="16.5703125" style="1" customWidth="1"/>
    <col min="2609" max="2609" width="16.140625" style="1" customWidth="1"/>
    <col min="2610" max="2610" width="17.42578125" style="1" bestFit="1" customWidth="1"/>
    <col min="2611" max="2611" width="15.42578125" style="1" bestFit="1" customWidth="1"/>
    <col min="2612" max="2612" width="14.5703125" style="1" bestFit="1" customWidth="1"/>
    <col min="2613" max="2613" width="15.42578125" style="1" bestFit="1" customWidth="1"/>
    <col min="2614" max="2614" width="15.85546875" style="1" customWidth="1"/>
    <col min="2615" max="2615" width="13.7109375" style="1" customWidth="1"/>
    <col min="2616" max="2616" width="13.42578125" style="1" customWidth="1"/>
    <col min="2617" max="2617" width="22.7109375" style="1" customWidth="1"/>
    <col min="2618" max="2625" width="20.85546875" style="1" customWidth="1"/>
    <col min="2626" max="2853" width="11.42578125" style="1"/>
    <col min="2854" max="2854" width="41.140625" style="1" customWidth="1"/>
    <col min="2855" max="2855" width="17.140625" style="1" customWidth="1"/>
    <col min="2856" max="2856" width="36.28515625" style="1" customWidth="1"/>
    <col min="2857" max="2857" width="76.5703125" style="1" customWidth="1"/>
    <col min="2858" max="2858" width="23.140625" style="1" customWidth="1"/>
    <col min="2859" max="2859" width="20.42578125" style="1" customWidth="1"/>
    <col min="2860" max="2860" width="21.5703125" style="1" bestFit="1" customWidth="1"/>
    <col min="2861" max="2863" width="18" style="1" customWidth="1"/>
    <col min="2864" max="2864" width="16.5703125" style="1" customWidth="1"/>
    <col min="2865" max="2865" width="16.140625" style="1" customWidth="1"/>
    <col min="2866" max="2866" width="17.42578125" style="1" bestFit="1" customWidth="1"/>
    <col min="2867" max="2867" width="15.42578125" style="1" bestFit="1" customWidth="1"/>
    <col min="2868" max="2868" width="14.5703125" style="1" bestFit="1" customWidth="1"/>
    <col min="2869" max="2869" width="15.42578125" style="1" bestFit="1" customWidth="1"/>
    <col min="2870" max="2870" width="15.85546875" style="1" customWidth="1"/>
    <col min="2871" max="2871" width="13.7109375" style="1" customWidth="1"/>
    <col min="2872" max="2872" width="13.42578125" style="1" customWidth="1"/>
    <col min="2873" max="2873" width="22.7109375" style="1" customWidth="1"/>
    <col min="2874" max="2881" width="20.85546875" style="1" customWidth="1"/>
    <col min="2882" max="3109" width="11.42578125" style="1"/>
    <col min="3110" max="3110" width="41.140625" style="1" customWidth="1"/>
    <col min="3111" max="3111" width="17.140625" style="1" customWidth="1"/>
    <col min="3112" max="3112" width="36.28515625" style="1" customWidth="1"/>
    <col min="3113" max="3113" width="76.5703125" style="1" customWidth="1"/>
    <col min="3114" max="3114" width="23.140625" style="1" customWidth="1"/>
    <col min="3115" max="3115" width="20.42578125" style="1" customWidth="1"/>
    <col min="3116" max="3116" width="21.5703125" style="1" bestFit="1" customWidth="1"/>
    <col min="3117" max="3119" width="18" style="1" customWidth="1"/>
    <col min="3120" max="3120" width="16.5703125" style="1" customWidth="1"/>
    <col min="3121" max="3121" width="16.140625" style="1" customWidth="1"/>
    <col min="3122" max="3122" width="17.42578125" style="1" bestFit="1" customWidth="1"/>
    <col min="3123" max="3123" width="15.42578125" style="1" bestFit="1" customWidth="1"/>
    <col min="3124" max="3124" width="14.5703125" style="1" bestFit="1" customWidth="1"/>
    <col min="3125" max="3125" width="15.42578125" style="1" bestFit="1" customWidth="1"/>
    <col min="3126" max="3126" width="15.85546875" style="1" customWidth="1"/>
    <col min="3127" max="3127" width="13.7109375" style="1" customWidth="1"/>
    <col min="3128" max="3128" width="13.42578125" style="1" customWidth="1"/>
    <col min="3129" max="3129" width="22.7109375" style="1" customWidth="1"/>
    <col min="3130" max="3137" width="20.85546875" style="1" customWidth="1"/>
    <col min="3138" max="3365" width="11.42578125" style="1"/>
    <col min="3366" max="3366" width="41.140625" style="1" customWidth="1"/>
    <col min="3367" max="3367" width="17.140625" style="1" customWidth="1"/>
    <col min="3368" max="3368" width="36.28515625" style="1" customWidth="1"/>
    <col min="3369" max="3369" width="76.5703125" style="1" customWidth="1"/>
    <col min="3370" max="3370" width="23.140625" style="1" customWidth="1"/>
    <col min="3371" max="3371" width="20.42578125" style="1" customWidth="1"/>
    <col min="3372" max="3372" width="21.5703125" style="1" bestFit="1" customWidth="1"/>
    <col min="3373" max="3375" width="18" style="1" customWidth="1"/>
    <col min="3376" max="3376" width="16.5703125" style="1" customWidth="1"/>
    <col min="3377" max="3377" width="16.140625" style="1" customWidth="1"/>
    <col min="3378" max="3378" width="17.42578125" style="1" bestFit="1" customWidth="1"/>
    <col min="3379" max="3379" width="15.42578125" style="1" bestFit="1" customWidth="1"/>
    <col min="3380" max="3380" width="14.5703125" style="1" bestFit="1" customWidth="1"/>
    <col min="3381" max="3381" width="15.42578125" style="1" bestFit="1" customWidth="1"/>
    <col min="3382" max="3382" width="15.85546875" style="1" customWidth="1"/>
    <col min="3383" max="3383" width="13.7109375" style="1" customWidth="1"/>
    <col min="3384" max="3384" width="13.42578125" style="1" customWidth="1"/>
    <col min="3385" max="3385" width="22.7109375" style="1" customWidth="1"/>
    <col min="3386" max="3393" width="20.85546875" style="1" customWidth="1"/>
    <col min="3394" max="3621" width="11.42578125" style="1"/>
    <col min="3622" max="3622" width="41.140625" style="1" customWidth="1"/>
    <col min="3623" max="3623" width="17.140625" style="1" customWidth="1"/>
    <col min="3624" max="3624" width="36.28515625" style="1" customWidth="1"/>
    <col min="3625" max="3625" width="76.5703125" style="1" customWidth="1"/>
    <col min="3626" max="3626" width="23.140625" style="1" customWidth="1"/>
    <col min="3627" max="3627" width="20.42578125" style="1" customWidth="1"/>
    <col min="3628" max="3628" width="21.5703125" style="1" bestFit="1" customWidth="1"/>
    <col min="3629" max="3631" width="18" style="1" customWidth="1"/>
    <col min="3632" max="3632" width="16.5703125" style="1" customWidth="1"/>
    <col min="3633" max="3633" width="16.140625" style="1" customWidth="1"/>
    <col min="3634" max="3634" width="17.42578125" style="1" bestFit="1" customWidth="1"/>
    <col min="3635" max="3635" width="15.42578125" style="1" bestFit="1" customWidth="1"/>
    <col min="3636" max="3636" width="14.5703125" style="1" bestFit="1" customWidth="1"/>
    <col min="3637" max="3637" width="15.42578125" style="1" bestFit="1" customWidth="1"/>
    <col min="3638" max="3638" width="15.85546875" style="1" customWidth="1"/>
    <col min="3639" max="3639" width="13.7109375" style="1" customWidth="1"/>
    <col min="3640" max="3640" width="13.42578125" style="1" customWidth="1"/>
    <col min="3641" max="3641" width="22.7109375" style="1" customWidth="1"/>
    <col min="3642" max="3649" width="20.85546875" style="1" customWidth="1"/>
    <col min="3650" max="3877" width="11.42578125" style="1"/>
    <col min="3878" max="3878" width="41.140625" style="1" customWidth="1"/>
    <col min="3879" max="3879" width="17.140625" style="1" customWidth="1"/>
    <col min="3880" max="3880" width="36.28515625" style="1" customWidth="1"/>
    <col min="3881" max="3881" width="76.5703125" style="1" customWidth="1"/>
    <col min="3882" max="3882" width="23.140625" style="1" customWidth="1"/>
    <col min="3883" max="3883" width="20.42578125" style="1" customWidth="1"/>
    <col min="3884" max="3884" width="21.5703125" style="1" bestFit="1" customWidth="1"/>
    <col min="3885" max="3887" width="18" style="1" customWidth="1"/>
    <col min="3888" max="3888" width="16.5703125" style="1" customWidth="1"/>
    <col min="3889" max="3889" width="16.140625" style="1" customWidth="1"/>
    <col min="3890" max="3890" width="17.42578125" style="1" bestFit="1" customWidth="1"/>
    <col min="3891" max="3891" width="15.42578125" style="1" bestFit="1" customWidth="1"/>
    <col min="3892" max="3892" width="14.5703125" style="1" bestFit="1" customWidth="1"/>
    <col min="3893" max="3893" width="15.42578125" style="1" bestFit="1" customWidth="1"/>
    <col min="3894" max="3894" width="15.85546875" style="1" customWidth="1"/>
    <col min="3895" max="3895" width="13.7109375" style="1" customWidth="1"/>
    <col min="3896" max="3896" width="13.42578125" style="1" customWidth="1"/>
    <col min="3897" max="3897" width="22.7109375" style="1" customWidth="1"/>
    <col min="3898" max="3905" width="20.85546875" style="1" customWidth="1"/>
    <col min="3906" max="4133" width="11.42578125" style="1"/>
    <col min="4134" max="4134" width="41.140625" style="1" customWidth="1"/>
    <col min="4135" max="4135" width="17.140625" style="1" customWidth="1"/>
    <col min="4136" max="4136" width="36.28515625" style="1" customWidth="1"/>
    <col min="4137" max="4137" width="76.5703125" style="1" customWidth="1"/>
    <col min="4138" max="4138" width="23.140625" style="1" customWidth="1"/>
    <col min="4139" max="4139" width="20.42578125" style="1" customWidth="1"/>
    <col min="4140" max="4140" width="21.5703125" style="1" bestFit="1" customWidth="1"/>
    <col min="4141" max="4143" width="18" style="1" customWidth="1"/>
    <col min="4144" max="4144" width="16.5703125" style="1" customWidth="1"/>
    <col min="4145" max="4145" width="16.140625" style="1" customWidth="1"/>
    <col min="4146" max="4146" width="17.42578125" style="1" bestFit="1" customWidth="1"/>
    <col min="4147" max="4147" width="15.42578125" style="1" bestFit="1" customWidth="1"/>
    <col min="4148" max="4148" width="14.5703125" style="1" bestFit="1" customWidth="1"/>
    <col min="4149" max="4149" width="15.42578125" style="1" bestFit="1" customWidth="1"/>
    <col min="4150" max="4150" width="15.85546875" style="1" customWidth="1"/>
    <col min="4151" max="4151" width="13.7109375" style="1" customWidth="1"/>
    <col min="4152" max="4152" width="13.42578125" style="1" customWidth="1"/>
    <col min="4153" max="4153" width="22.7109375" style="1" customWidth="1"/>
    <col min="4154" max="4161" width="20.85546875" style="1" customWidth="1"/>
    <col min="4162" max="4389" width="11.42578125" style="1"/>
    <col min="4390" max="4390" width="41.140625" style="1" customWidth="1"/>
    <col min="4391" max="4391" width="17.140625" style="1" customWidth="1"/>
    <col min="4392" max="4392" width="36.28515625" style="1" customWidth="1"/>
    <col min="4393" max="4393" width="76.5703125" style="1" customWidth="1"/>
    <col min="4394" max="4394" width="23.140625" style="1" customWidth="1"/>
    <col min="4395" max="4395" width="20.42578125" style="1" customWidth="1"/>
    <col min="4396" max="4396" width="21.5703125" style="1" bestFit="1" customWidth="1"/>
    <col min="4397" max="4399" width="18" style="1" customWidth="1"/>
    <col min="4400" max="4400" width="16.5703125" style="1" customWidth="1"/>
    <col min="4401" max="4401" width="16.140625" style="1" customWidth="1"/>
    <col min="4402" max="4402" width="17.42578125" style="1" bestFit="1" customWidth="1"/>
    <col min="4403" max="4403" width="15.42578125" style="1" bestFit="1" customWidth="1"/>
    <col min="4404" max="4404" width="14.5703125" style="1" bestFit="1" customWidth="1"/>
    <col min="4405" max="4405" width="15.42578125" style="1" bestFit="1" customWidth="1"/>
    <col min="4406" max="4406" width="15.85546875" style="1" customWidth="1"/>
    <col min="4407" max="4407" width="13.7109375" style="1" customWidth="1"/>
    <col min="4408" max="4408" width="13.42578125" style="1" customWidth="1"/>
    <col min="4409" max="4409" width="22.7109375" style="1" customWidth="1"/>
    <col min="4410" max="4417" width="20.85546875" style="1" customWidth="1"/>
    <col min="4418" max="4645" width="11.42578125" style="1"/>
    <col min="4646" max="4646" width="41.140625" style="1" customWidth="1"/>
    <col min="4647" max="4647" width="17.140625" style="1" customWidth="1"/>
    <col min="4648" max="4648" width="36.28515625" style="1" customWidth="1"/>
    <col min="4649" max="4649" width="76.5703125" style="1" customWidth="1"/>
    <col min="4650" max="4650" width="23.140625" style="1" customWidth="1"/>
    <col min="4651" max="4651" width="20.42578125" style="1" customWidth="1"/>
    <col min="4652" max="4652" width="21.5703125" style="1" bestFit="1" customWidth="1"/>
    <col min="4653" max="4655" width="18" style="1" customWidth="1"/>
    <col min="4656" max="4656" width="16.5703125" style="1" customWidth="1"/>
    <col min="4657" max="4657" width="16.140625" style="1" customWidth="1"/>
    <col min="4658" max="4658" width="17.42578125" style="1" bestFit="1" customWidth="1"/>
    <col min="4659" max="4659" width="15.42578125" style="1" bestFit="1" customWidth="1"/>
    <col min="4660" max="4660" width="14.5703125" style="1" bestFit="1" customWidth="1"/>
    <col min="4661" max="4661" width="15.42578125" style="1" bestFit="1" customWidth="1"/>
    <col min="4662" max="4662" width="15.85546875" style="1" customWidth="1"/>
    <col min="4663" max="4663" width="13.7109375" style="1" customWidth="1"/>
    <col min="4664" max="4664" width="13.42578125" style="1" customWidth="1"/>
    <col min="4665" max="4665" width="22.7109375" style="1" customWidth="1"/>
    <col min="4666" max="4673" width="20.85546875" style="1" customWidth="1"/>
    <col min="4674" max="4901" width="11.42578125" style="1"/>
    <col min="4902" max="4902" width="41.140625" style="1" customWidth="1"/>
    <col min="4903" max="4903" width="17.140625" style="1" customWidth="1"/>
    <col min="4904" max="4904" width="36.28515625" style="1" customWidth="1"/>
    <col min="4905" max="4905" width="76.5703125" style="1" customWidth="1"/>
    <col min="4906" max="4906" width="23.140625" style="1" customWidth="1"/>
    <col min="4907" max="4907" width="20.42578125" style="1" customWidth="1"/>
    <col min="4908" max="4908" width="21.5703125" style="1" bestFit="1" customWidth="1"/>
    <col min="4909" max="4911" width="18" style="1" customWidth="1"/>
    <col min="4912" max="4912" width="16.5703125" style="1" customWidth="1"/>
    <col min="4913" max="4913" width="16.140625" style="1" customWidth="1"/>
    <col min="4914" max="4914" width="17.42578125" style="1" bestFit="1" customWidth="1"/>
    <col min="4915" max="4915" width="15.42578125" style="1" bestFit="1" customWidth="1"/>
    <col min="4916" max="4916" width="14.5703125" style="1" bestFit="1" customWidth="1"/>
    <col min="4917" max="4917" width="15.42578125" style="1" bestFit="1" customWidth="1"/>
    <col min="4918" max="4918" width="15.85546875" style="1" customWidth="1"/>
    <col min="4919" max="4919" width="13.7109375" style="1" customWidth="1"/>
    <col min="4920" max="4920" width="13.42578125" style="1" customWidth="1"/>
    <col min="4921" max="4921" width="22.7109375" style="1" customWidth="1"/>
    <col min="4922" max="4929" width="20.85546875" style="1" customWidth="1"/>
    <col min="4930" max="5157" width="11.42578125" style="1"/>
    <col min="5158" max="5158" width="41.140625" style="1" customWidth="1"/>
    <col min="5159" max="5159" width="17.140625" style="1" customWidth="1"/>
    <col min="5160" max="5160" width="36.28515625" style="1" customWidth="1"/>
    <col min="5161" max="5161" width="76.5703125" style="1" customWidth="1"/>
    <col min="5162" max="5162" width="23.140625" style="1" customWidth="1"/>
    <col min="5163" max="5163" width="20.42578125" style="1" customWidth="1"/>
    <col min="5164" max="5164" width="21.5703125" style="1" bestFit="1" customWidth="1"/>
    <col min="5165" max="5167" width="18" style="1" customWidth="1"/>
    <col min="5168" max="5168" width="16.5703125" style="1" customWidth="1"/>
    <col min="5169" max="5169" width="16.140625" style="1" customWidth="1"/>
    <col min="5170" max="5170" width="17.42578125" style="1" bestFit="1" customWidth="1"/>
    <col min="5171" max="5171" width="15.42578125" style="1" bestFit="1" customWidth="1"/>
    <col min="5172" max="5172" width="14.5703125" style="1" bestFit="1" customWidth="1"/>
    <col min="5173" max="5173" width="15.42578125" style="1" bestFit="1" customWidth="1"/>
    <col min="5174" max="5174" width="15.85546875" style="1" customWidth="1"/>
    <col min="5175" max="5175" width="13.7109375" style="1" customWidth="1"/>
    <col min="5176" max="5176" width="13.42578125" style="1" customWidth="1"/>
    <col min="5177" max="5177" width="22.7109375" style="1" customWidth="1"/>
    <col min="5178" max="5185" width="20.85546875" style="1" customWidth="1"/>
    <col min="5186" max="5413" width="11.42578125" style="1"/>
    <col min="5414" max="5414" width="41.140625" style="1" customWidth="1"/>
    <col min="5415" max="5415" width="17.140625" style="1" customWidth="1"/>
    <col min="5416" max="5416" width="36.28515625" style="1" customWidth="1"/>
    <col min="5417" max="5417" width="76.5703125" style="1" customWidth="1"/>
    <col min="5418" max="5418" width="23.140625" style="1" customWidth="1"/>
    <col min="5419" max="5419" width="20.42578125" style="1" customWidth="1"/>
    <col min="5420" max="5420" width="21.5703125" style="1" bestFit="1" customWidth="1"/>
    <col min="5421" max="5423" width="18" style="1" customWidth="1"/>
    <col min="5424" max="5424" width="16.5703125" style="1" customWidth="1"/>
    <col min="5425" max="5425" width="16.140625" style="1" customWidth="1"/>
    <col min="5426" max="5426" width="17.42578125" style="1" bestFit="1" customWidth="1"/>
    <col min="5427" max="5427" width="15.42578125" style="1" bestFit="1" customWidth="1"/>
    <col min="5428" max="5428" width="14.5703125" style="1" bestFit="1" customWidth="1"/>
    <col min="5429" max="5429" width="15.42578125" style="1" bestFit="1" customWidth="1"/>
    <col min="5430" max="5430" width="15.85546875" style="1" customWidth="1"/>
    <col min="5431" max="5431" width="13.7109375" style="1" customWidth="1"/>
    <col min="5432" max="5432" width="13.42578125" style="1" customWidth="1"/>
    <col min="5433" max="5433" width="22.7109375" style="1" customWidth="1"/>
    <col min="5434" max="5441" width="20.85546875" style="1" customWidth="1"/>
    <col min="5442" max="5669" width="11.42578125" style="1"/>
    <col min="5670" max="5670" width="41.140625" style="1" customWidth="1"/>
    <col min="5671" max="5671" width="17.140625" style="1" customWidth="1"/>
    <col min="5672" max="5672" width="36.28515625" style="1" customWidth="1"/>
    <col min="5673" max="5673" width="76.5703125" style="1" customWidth="1"/>
    <col min="5674" max="5674" width="23.140625" style="1" customWidth="1"/>
    <col min="5675" max="5675" width="20.42578125" style="1" customWidth="1"/>
    <col min="5676" max="5676" width="21.5703125" style="1" bestFit="1" customWidth="1"/>
    <col min="5677" max="5679" width="18" style="1" customWidth="1"/>
    <col min="5680" max="5680" width="16.5703125" style="1" customWidth="1"/>
    <col min="5681" max="5681" width="16.140625" style="1" customWidth="1"/>
    <col min="5682" max="5682" width="17.42578125" style="1" bestFit="1" customWidth="1"/>
    <col min="5683" max="5683" width="15.42578125" style="1" bestFit="1" customWidth="1"/>
    <col min="5684" max="5684" width="14.5703125" style="1" bestFit="1" customWidth="1"/>
    <col min="5685" max="5685" width="15.42578125" style="1" bestFit="1" customWidth="1"/>
    <col min="5686" max="5686" width="15.85546875" style="1" customWidth="1"/>
    <col min="5687" max="5687" width="13.7109375" style="1" customWidth="1"/>
    <col min="5688" max="5688" width="13.42578125" style="1" customWidth="1"/>
    <col min="5689" max="5689" width="22.7109375" style="1" customWidth="1"/>
    <col min="5690" max="5697" width="20.85546875" style="1" customWidth="1"/>
    <col min="5698" max="5925" width="11.42578125" style="1"/>
    <col min="5926" max="5926" width="41.140625" style="1" customWidth="1"/>
    <col min="5927" max="5927" width="17.140625" style="1" customWidth="1"/>
    <col min="5928" max="5928" width="36.28515625" style="1" customWidth="1"/>
    <col min="5929" max="5929" width="76.5703125" style="1" customWidth="1"/>
    <col min="5930" max="5930" width="23.140625" style="1" customWidth="1"/>
    <col min="5931" max="5931" width="20.42578125" style="1" customWidth="1"/>
    <col min="5932" max="5932" width="21.5703125" style="1" bestFit="1" customWidth="1"/>
    <col min="5933" max="5935" width="18" style="1" customWidth="1"/>
    <col min="5936" max="5936" width="16.5703125" style="1" customWidth="1"/>
    <col min="5937" max="5937" width="16.140625" style="1" customWidth="1"/>
    <col min="5938" max="5938" width="17.42578125" style="1" bestFit="1" customWidth="1"/>
    <col min="5939" max="5939" width="15.42578125" style="1" bestFit="1" customWidth="1"/>
    <col min="5940" max="5940" width="14.5703125" style="1" bestFit="1" customWidth="1"/>
    <col min="5941" max="5941" width="15.42578125" style="1" bestFit="1" customWidth="1"/>
    <col min="5942" max="5942" width="15.85546875" style="1" customWidth="1"/>
    <col min="5943" max="5943" width="13.7109375" style="1" customWidth="1"/>
    <col min="5944" max="5944" width="13.42578125" style="1" customWidth="1"/>
    <col min="5945" max="5945" width="22.7109375" style="1" customWidth="1"/>
    <col min="5946" max="5953" width="20.85546875" style="1" customWidth="1"/>
    <col min="5954" max="6181" width="11.42578125" style="1"/>
    <col min="6182" max="6182" width="41.140625" style="1" customWidth="1"/>
    <col min="6183" max="6183" width="17.140625" style="1" customWidth="1"/>
    <col min="6184" max="6184" width="36.28515625" style="1" customWidth="1"/>
    <col min="6185" max="6185" width="76.5703125" style="1" customWidth="1"/>
    <col min="6186" max="6186" width="23.140625" style="1" customWidth="1"/>
    <col min="6187" max="6187" width="20.42578125" style="1" customWidth="1"/>
    <col min="6188" max="6188" width="21.5703125" style="1" bestFit="1" customWidth="1"/>
    <col min="6189" max="6191" width="18" style="1" customWidth="1"/>
    <col min="6192" max="6192" width="16.5703125" style="1" customWidth="1"/>
    <col min="6193" max="6193" width="16.140625" style="1" customWidth="1"/>
    <col min="6194" max="6194" width="17.42578125" style="1" bestFit="1" customWidth="1"/>
    <col min="6195" max="6195" width="15.42578125" style="1" bestFit="1" customWidth="1"/>
    <col min="6196" max="6196" width="14.5703125" style="1" bestFit="1" customWidth="1"/>
    <col min="6197" max="6197" width="15.42578125" style="1" bestFit="1" customWidth="1"/>
    <col min="6198" max="6198" width="15.85546875" style="1" customWidth="1"/>
    <col min="6199" max="6199" width="13.7109375" style="1" customWidth="1"/>
    <col min="6200" max="6200" width="13.42578125" style="1" customWidth="1"/>
    <col min="6201" max="6201" width="22.7109375" style="1" customWidth="1"/>
    <col min="6202" max="6209" width="20.85546875" style="1" customWidth="1"/>
    <col min="6210" max="6437" width="11.42578125" style="1"/>
    <col min="6438" max="6438" width="41.140625" style="1" customWidth="1"/>
    <col min="6439" max="6439" width="17.140625" style="1" customWidth="1"/>
    <col min="6440" max="6440" width="36.28515625" style="1" customWidth="1"/>
    <col min="6441" max="6441" width="76.5703125" style="1" customWidth="1"/>
    <col min="6442" max="6442" width="23.140625" style="1" customWidth="1"/>
    <col min="6443" max="6443" width="20.42578125" style="1" customWidth="1"/>
    <col min="6444" max="6444" width="21.5703125" style="1" bestFit="1" customWidth="1"/>
    <col min="6445" max="6447" width="18" style="1" customWidth="1"/>
    <col min="6448" max="6448" width="16.5703125" style="1" customWidth="1"/>
    <col min="6449" max="6449" width="16.140625" style="1" customWidth="1"/>
    <col min="6450" max="6450" width="17.42578125" style="1" bestFit="1" customWidth="1"/>
    <col min="6451" max="6451" width="15.42578125" style="1" bestFit="1" customWidth="1"/>
    <col min="6452" max="6452" width="14.5703125" style="1" bestFit="1" customWidth="1"/>
    <col min="6453" max="6453" width="15.42578125" style="1" bestFit="1" customWidth="1"/>
    <col min="6454" max="6454" width="15.85546875" style="1" customWidth="1"/>
    <col min="6455" max="6455" width="13.7109375" style="1" customWidth="1"/>
    <col min="6456" max="6456" width="13.42578125" style="1" customWidth="1"/>
    <col min="6457" max="6457" width="22.7109375" style="1" customWidth="1"/>
    <col min="6458" max="6465" width="20.85546875" style="1" customWidth="1"/>
    <col min="6466" max="6693" width="11.42578125" style="1"/>
    <col min="6694" max="6694" width="41.140625" style="1" customWidth="1"/>
    <col min="6695" max="6695" width="17.140625" style="1" customWidth="1"/>
    <col min="6696" max="6696" width="36.28515625" style="1" customWidth="1"/>
    <col min="6697" max="6697" width="76.5703125" style="1" customWidth="1"/>
    <col min="6698" max="6698" width="23.140625" style="1" customWidth="1"/>
    <col min="6699" max="6699" width="20.42578125" style="1" customWidth="1"/>
    <col min="6700" max="6700" width="21.5703125" style="1" bestFit="1" customWidth="1"/>
    <col min="6701" max="6703" width="18" style="1" customWidth="1"/>
    <col min="6704" max="6704" width="16.5703125" style="1" customWidth="1"/>
    <col min="6705" max="6705" width="16.140625" style="1" customWidth="1"/>
    <col min="6706" max="6706" width="17.42578125" style="1" bestFit="1" customWidth="1"/>
    <col min="6707" max="6707" width="15.42578125" style="1" bestFit="1" customWidth="1"/>
    <col min="6708" max="6708" width="14.5703125" style="1" bestFit="1" customWidth="1"/>
    <col min="6709" max="6709" width="15.42578125" style="1" bestFit="1" customWidth="1"/>
    <col min="6710" max="6710" width="15.85546875" style="1" customWidth="1"/>
    <col min="6711" max="6711" width="13.7109375" style="1" customWidth="1"/>
    <col min="6712" max="6712" width="13.42578125" style="1" customWidth="1"/>
    <col min="6713" max="6713" width="22.7109375" style="1" customWidth="1"/>
    <col min="6714" max="6721" width="20.85546875" style="1" customWidth="1"/>
    <col min="6722" max="6949" width="11.42578125" style="1"/>
    <col min="6950" max="6950" width="41.140625" style="1" customWidth="1"/>
    <col min="6951" max="6951" width="17.140625" style="1" customWidth="1"/>
    <col min="6952" max="6952" width="36.28515625" style="1" customWidth="1"/>
    <col min="6953" max="6953" width="76.5703125" style="1" customWidth="1"/>
    <col min="6954" max="6954" width="23.140625" style="1" customWidth="1"/>
    <col min="6955" max="6955" width="20.42578125" style="1" customWidth="1"/>
    <col min="6956" max="6956" width="21.5703125" style="1" bestFit="1" customWidth="1"/>
    <col min="6957" max="6959" width="18" style="1" customWidth="1"/>
    <col min="6960" max="6960" width="16.5703125" style="1" customWidth="1"/>
    <col min="6961" max="6961" width="16.140625" style="1" customWidth="1"/>
    <col min="6962" max="6962" width="17.42578125" style="1" bestFit="1" customWidth="1"/>
    <col min="6963" max="6963" width="15.42578125" style="1" bestFit="1" customWidth="1"/>
    <col min="6964" max="6964" width="14.5703125" style="1" bestFit="1" customWidth="1"/>
    <col min="6965" max="6965" width="15.42578125" style="1" bestFit="1" customWidth="1"/>
    <col min="6966" max="6966" width="15.85546875" style="1" customWidth="1"/>
    <col min="6967" max="6967" width="13.7109375" style="1" customWidth="1"/>
    <col min="6968" max="6968" width="13.42578125" style="1" customWidth="1"/>
    <col min="6969" max="6969" width="22.7109375" style="1" customWidth="1"/>
    <col min="6970" max="6977" width="20.85546875" style="1" customWidth="1"/>
    <col min="6978" max="7205" width="11.42578125" style="1"/>
    <col min="7206" max="7206" width="41.140625" style="1" customWidth="1"/>
    <col min="7207" max="7207" width="17.140625" style="1" customWidth="1"/>
    <col min="7208" max="7208" width="36.28515625" style="1" customWidth="1"/>
    <col min="7209" max="7209" width="76.5703125" style="1" customWidth="1"/>
    <col min="7210" max="7210" width="23.140625" style="1" customWidth="1"/>
    <col min="7211" max="7211" width="20.42578125" style="1" customWidth="1"/>
    <col min="7212" max="7212" width="21.5703125" style="1" bestFit="1" customWidth="1"/>
    <col min="7213" max="7215" width="18" style="1" customWidth="1"/>
    <col min="7216" max="7216" width="16.5703125" style="1" customWidth="1"/>
    <col min="7217" max="7217" width="16.140625" style="1" customWidth="1"/>
    <col min="7218" max="7218" width="17.42578125" style="1" bestFit="1" customWidth="1"/>
    <col min="7219" max="7219" width="15.42578125" style="1" bestFit="1" customWidth="1"/>
    <col min="7220" max="7220" width="14.5703125" style="1" bestFit="1" customWidth="1"/>
    <col min="7221" max="7221" width="15.42578125" style="1" bestFit="1" customWidth="1"/>
    <col min="7222" max="7222" width="15.85546875" style="1" customWidth="1"/>
    <col min="7223" max="7223" width="13.7109375" style="1" customWidth="1"/>
    <col min="7224" max="7224" width="13.42578125" style="1" customWidth="1"/>
    <col min="7225" max="7225" width="22.7109375" style="1" customWidth="1"/>
    <col min="7226" max="7233" width="20.85546875" style="1" customWidth="1"/>
    <col min="7234" max="7461" width="11.42578125" style="1"/>
    <col min="7462" max="7462" width="41.140625" style="1" customWidth="1"/>
    <col min="7463" max="7463" width="17.140625" style="1" customWidth="1"/>
    <col min="7464" max="7464" width="36.28515625" style="1" customWidth="1"/>
    <col min="7465" max="7465" width="76.5703125" style="1" customWidth="1"/>
    <col min="7466" max="7466" width="23.140625" style="1" customWidth="1"/>
    <col min="7467" max="7467" width="20.42578125" style="1" customWidth="1"/>
    <col min="7468" max="7468" width="21.5703125" style="1" bestFit="1" customWidth="1"/>
    <col min="7469" max="7471" width="18" style="1" customWidth="1"/>
    <col min="7472" max="7472" width="16.5703125" style="1" customWidth="1"/>
    <col min="7473" max="7473" width="16.140625" style="1" customWidth="1"/>
    <col min="7474" max="7474" width="17.42578125" style="1" bestFit="1" customWidth="1"/>
    <col min="7475" max="7475" width="15.42578125" style="1" bestFit="1" customWidth="1"/>
    <col min="7476" max="7476" width="14.5703125" style="1" bestFit="1" customWidth="1"/>
    <col min="7477" max="7477" width="15.42578125" style="1" bestFit="1" customWidth="1"/>
    <col min="7478" max="7478" width="15.85546875" style="1" customWidth="1"/>
    <col min="7479" max="7479" width="13.7109375" style="1" customWidth="1"/>
    <col min="7480" max="7480" width="13.42578125" style="1" customWidth="1"/>
    <col min="7481" max="7481" width="22.7109375" style="1" customWidth="1"/>
    <col min="7482" max="7489" width="20.85546875" style="1" customWidth="1"/>
    <col min="7490" max="7717" width="11.42578125" style="1"/>
    <col min="7718" max="7718" width="41.140625" style="1" customWidth="1"/>
    <col min="7719" max="7719" width="17.140625" style="1" customWidth="1"/>
    <col min="7720" max="7720" width="36.28515625" style="1" customWidth="1"/>
    <col min="7721" max="7721" width="76.5703125" style="1" customWidth="1"/>
    <col min="7722" max="7722" width="23.140625" style="1" customWidth="1"/>
    <col min="7723" max="7723" width="20.42578125" style="1" customWidth="1"/>
    <col min="7724" max="7724" width="21.5703125" style="1" bestFit="1" customWidth="1"/>
    <col min="7725" max="7727" width="18" style="1" customWidth="1"/>
    <col min="7728" max="7728" width="16.5703125" style="1" customWidth="1"/>
    <col min="7729" max="7729" width="16.140625" style="1" customWidth="1"/>
    <col min="7730" max="7730" width="17.42578125" style="1" bestFit="1" customWidth="1"/>
    <col min="7731" max="7731" width="15.42578125" style="1" bestFit="1" customWidth="1"/>
    <col min="7732" max="7732" width="14.5703125" style="1" bestFit="1" customWidth="1"/>
    <col min="7733" max="7733" width="15.42578125" style="1" bestFit="1" customWidth="1"/>
    <col min="7734" max="7734" width="15.85546875" style="1" customWidth="1"/>
    <col min="7735" max="7735" width="13.7109375" style="1" customWidth="1"/>
    <col min="7736" max="7736" width="13.42578125" style="1" customWidth="1"/>
    <col min="7737" max="7737" width="22.7109375" style="1" customWidth="1"/>
    <col min="7738" max="7745" width="20.85546875" style="1" customWidth="1"/>
    <col min="7746" max="7973" width="11.42578125" style="1"/>
    <col min="7974" max="7974" width="41.140625" style="1" customWidth="1"/>
    <col min="7975" max="7975" width="17.140625" style="1" customWidth="1"/>
    <col min="7976" max="7976" width="36.28515625" style="1" customWidth="1"/>
    <col min="7977" max="7977" width="76.5703125" style="1" customWidth="1"/>
    <col min="7978" max="7978" width="23.140625" style="1" customWidth="1"/>
    <col min="7979" max="7979" width="20.42578125" style="1" customWidth="1"/>
    <col min="7980" max="7980" width="21.5703125" style="1" bestFit="1" customWidth="1"/>
    <col min="7981" max="7983" width="18" style="1" customWidth="1"/>
    <col min="7984" max="7984" width="16.5703125" style="1" customWidth="1"/>
    <col min="7985" max="7985" width="16.140625" style="1" customWidth="1"/>
    <col min="7986" max="7986" width="17.42578125" style="1" bestFit="1" customWidth="1"/>
    <col min="7987" max="7987" width="15.42578125" style="1" bestFit="1" customWidth="1"/>
    <col min="7988" max="7988" width="14.5703125" style="1" bestFit="1" customWidth="1"/>
    <col min="7989" max="7989" width="15.42578125" style="1" bestFit="1" customWidth="1"/>
    <col min="7990" max="7990" width="15.85546875" style="1" customWidth="1"/>
    <col min="7991" max="7991" width="13.7109375" style="1" customWidth="1"/>
    <col min="7992" max="7992" width="13.42578125" style="1" customWidth="1"/>
    <col min="7993" max="7993" width="22.7109375" style="1" customWidth="1"/>
    <col min="7994" max="8001" width="20.85546875" style="1" customWidth="1"/>
    <col min="8002" max="8229" width="11.42578125" style="1"/>
    <col min="8230" max="8230" width="41.140625" style="1" customWidth="1"/>
    <col min="8231" max="8231" width="17.140625" style="1" customWidth="1"/>
    <col min="8232" max="8232" width="36.28515625" style="1" customWidth="1"/>
    <col min="8233" max="8233" width="76.5703125" style="1" customWidth="1"/>
    <col min="8234" max="8234" width="23.140625" style="1" customWidth="1"/>
    <col min="8235" max="8235" width="20.42578125" style="1" customWidth="1"/>
    <col min="8236" max="8236" width="21.5703125" style="1" bestFit="1" customWidth="1"/>
    <col min="8237" max="8239" width="18" style="1" customWidth="1"/>
    <col min="8240" max="8240" width="16.5703125" style="1" customWidth="1"/>
    <col min="8241" max="8241" width="16.140625" style="1" customWidth="1"/>
    <col min="8242" max="8242" width="17.42578125" style="1" bestFit="1" customWidth="1"/>
    <col min="8243" max="8243" width="15.42578125" style="1" bestFit="1" customWidth="1"/>
    <col min="8244" max="8244" width="14.5703125" style="1" bestFit="1" customWidth="1"/>
    <col min="8245" max="8245" width="15.42578125" style="1" bestFit="1" customWidth="1"/>
    <col min="8246" max="8246" width="15.85546875" style="1" customWidth="1"/>
    <col min="8247" max="8247" width="13.7109375" style="1" customWidth="1"/>
    <col min="8248" max="8248" width="13.42578125" style="1" customWidth="1"/>
    <col min="8249" max="8249" width="22.7109375" style="1" customWidth="1"/>
    <col min="8250" max="8257" width="20.85546875" style="1" customWidth="1"/>
    <col min="8258" max="8485" width="11.42578125" style="1"/>
    <col min="8486" max="8486" width="41.140625" style="1" customWidth="1"/>
    <col min="8487" max="8487" width="17.140625" style="1" customWidth="1"/>
    <col min="8488" max="8488" width="36.28515625" style="1" customWidth="1"/>
    <col min="8489" max="8489" width="76.5703125" style="1" customWidth="1"/>
    <col min="8490" max="8490" width="23.140625" style="1" customWidth="1"/>
    <col min="8491" max="8491" width="20.42578125" style="1" customWidth="1"/>
    <col min="8492" max="8492" width="21.5703125" style="1" bestFit="1" customWidth="1"/>
    <col min="8493" max="8495" width="18" style="1" customWidth="1"/>
    <col min="8496" max="8496" width="16.5703125" style="1" customWidth="1"/>
    <col min="8497" max="8497" width="16.140625" style="1" customWidth="1"/>
    <col min="8498" max="8498" width="17.42578125" style="1" bestFit="1" customWidth="1"/>
    <col min="8499" max="8499" width="15.42578125" style="1" bestFit="1" customWidth="1"/>
    <col min="8500" max="8500" width="14.5703125" style="1" bestFit="1" customWidth="1"/>
    <col min="8501" max="8501" width="15.42578125" style="1" bestFit="1" customWidth="1"/>
    <col min="8502" max="8502" width="15.85546875" style="1" customWidth="1"/>
    <col min="8503" max="8503" width="13.7109375" style="1" customWidth="1"/>
    <col min="8504" max="8504" width="13.42578125" style="1" customWidth="1"/>
    <col min="8505" max="8505" width="22.7109375" style="1" customWidth="1"/>
    <col min="8506" max="8513" width="20.85546875" style="1" customWidth="1"/>
    <col min="8514" max="8741" width="11.42578125" style="1"/>
    <col min="8742" max="8742" width="41.140625" style="1" customWidth="1"/>
    <col min="8743" max="8743" width="17.140625" style="1" customWidth="1"/>
    <col min="8744" max="8744" width="36.28515625" style="1" customWidth="1"/>
    <col min="8745" max="8745" width="76.5703125" style="1" customWidth="1"/>
    <col min="8746" max="8746" width="23.140625" style="1" customWidth="1"/>
    <col min="8747" max="8747" width="20.42578125" style="1" customWidth="1"/>
    <col min="8748" max="8748" width="21.5703125" style="1" bestFit="1" customWidth="1"/>
    <col min="8749" max="8751" width="18" style="1" customWidth="1"/>
    <col min="8752" max="8752" width="16.5703125" style="1" customWidth="1"/>
    <col min="8753" max="8753" width="16.140625" style="1" customWidth="1"/>
    <col min="8754" max="8754" width="17.42578125" style="1" bestFit="1" customWidth="1"/>
    <col min="8755" max="8755" width="15.42578125" style="1" bestFit="1" customWidth="1"/>
    <col min="8756" max="8756" width="14.5703125" style="1" bestFit="1" customWidth="1"/>
    <col min="8757" max="8757" width="15.42578125" style="1" bestFit="1" customWidth="1"/>
    <col min="8758" max="8758" width="15.85546875" style="1" customWidth="1"/>
    <col min="8759" max="8759" width="13.7109375" style="1" customWidth="1"/>
    <col min="8760" max="8760" width="13.42578125" style="1" customWidth="1"/>
    <col min="8761" max="8761" width="22.7109375" style="1" customWidth="1"/>
    <col min="8762" max="8769" width="20.85546875" style="1" customWidth="1"/>
    <col min="8770" max="8997" width="11.42578125" style="1"/>
    <col min="8998" max="8998" width="41.140625" style="1" customWidth="1"/>
    <col min="8999" max="8999" width="17.140625" style="1" customWidth="1"/>
    <col min="9000" max="9000" width="36.28515625" style="1" customWidth="1"/>
    <col min="9001" max="9001" width="76.5703125" style="1" customWidth="1"/>
    <col min="9002" max="9002" width="23.140625" style="1" customWidth="1"/>
    <col min="9003" max="9003" width="20.42578125" style="1" customWidth="1"/>
    <col min="9004" max="9004" width="21.5703125" style="1" bestFit="1" customWidth="1"/>
    <col min="9005" max="9007" width="18" style="1" customWidth="1"/>
    <col min="9008" max="9008" width="16.5703125" style="1" customWidth="1"/>
    <col min="9009" max="9009" width="16.140625" style="1" customWidth="1"/>
    <col min="9010" max="9010" width="17.42578125" style="1" bestFit="1" customWidth="1"/>
    <col min="9011" max="9011" width="15.42578125" style="1" bestFit="1" customWidth="1"/>
    <col min="9012" max="9012" width="14.5703125" style="1" bestFit="1" customWidth="1"/>
    <col min="9013" max="9013" width="15.42578125" style="1" bestFit="1" customWidth="1"/>
    <col min="9014" max="9014" width="15.85546875" style="1" customWidth="1"/>
    <col min="9015" max="9015" width="13.7109375" style="1" customWidth="1"/>
    <col min="9016" max="9016" width="13.42578125" style="1" customWidth="1"/>
    <col min="9017" max="9017" width="22.7109375" style="1" customWidth="1"/>
    <col min="9018" max="9025" width="20.85546875" style="1" customWidth="1"/>
    <col min="9026" max="9253" width="11.42578125" style="1"/>
    <col min="9254" max="9254" width="41.140625" style="1" customWidth="1"/>
    <col min="9255" max="9255" width="17.140625" style="1" customWidth="1"/>
    <col min="9256" max="9256" width="36.28515625" style="1" customWidth="1"/>
    <col min="9257" max="9257" width="76.5703125" style="1" customWidth="1"/>
    <col min="9258" max="9258" width="23.140625" style="1" customWidth="1"/>
    <col min="9259" max="9259" width="20.42578125" style="1" customWidth="1"/>
    <col min="9260" max="9260" width="21.5703125" style="1" bestFit="1" customWidth="1"/>
    <col min="9261" max="9263" width="18" style="1" customWidth="1"/>
    <col min="9264" max="9264" width="16.5703125" style="1" customWidth="1"/>
    <col min="9265" max="9265" width="16.140625" style="1" customWidth="1"/>
    <col min="9266" max="9266" width="17.42578125" style="1" bestFit="1" customWidth="1"/>
    <col min="9267" max="9267" width="15.42578125" style="1" bestFit="1" customWidth="1"/>
    <col min="9268" max="9268" width="14.5703125" style="1" bestFit="1" customWidth="1"/>
    <col min="9269" max="9269" width="15.42578125" style="1" bestFit="1" customWidth="1"/>
    <col min="9270" max="9270" width="15.85546875" style="1" customWidth="1"/>
    <col min="9271" max="9271" width="13.7109375" style="1" customWidth="1"/>
    <col min="9272" max="9272" width="13.42578125" style="1" customWidth="1"/>
    <col min="9273" max="9273" width="22.7109375" style="1" customWidth="1"/>
    <col min="9274" max="9281" width="20.85546875" style="1" customWidth="1"/>
    <col min="9282" max="9509" width="11.42578125" style="1"/>
    <col min="9510" max="9510" width="41.140625" style="1" customWidth="1"/>
    <col min="9511" max="9511" width="17.140625" style="1" customWidth="1"/>
    <col min="9512" max="9512" width="36.28515625" style="1" customWidth="1"/>
    <col min="9513" max="9513" width="76.5703125" style="1" customWidth="1"/>
    <col min="9514" max="9514" width="23.140625" style="1" customWidth="1"/>
    <col min="9515" max="9515" width="20.42578125" style="1" customWidth="1"/>
    <col min="9516" max="9516" width="21.5703125" style="1" bestFit="1" customWidth="1"/>
    <col min="9517" max="9519" width="18" style="1" customWidth="1"/>
    <col min="9520" max="9520" width="16.5703125" style="1" customWidth="1"/>
    <col min="9521" max="9521" width="16.140625" style="1" customWidth="1"/>
    <col min="9522" max="9522" width="17.42578125" style="1" bestFit="1" customWidth="1"/>
    <col min="9523" max="9523" width="15.42578125" style="1" bestFit="1" customWidth="1"/>
    <col min="9524" max="9524" width="14.5703125" style="1" bestFit="1" customWidth="1"/>
    <col min="9525" max="9525" width="15.42578125" style="1" bestFit="1" customWidth="1"/>
    <col min="9526" max="9526" width="15.85546875" style="1" customWidth="1"/>
    <col min="9527" max="9527" width="13.7109375" style="1" customWidth="1"/>
    <col min="9528" max="9528" width="13.42578125" style="1" customWidth="1"/>
    <col min="9529" max="9529" width="22.7109375" style="1" customWidth="1"/>
    <col min="9530" max="9537" width="20.85546875" style="1" customWidth="1"/>
    <col min="9538" max="9765" width="11.42578125" style="1"/>
    <col min="9766" max="9766" width="41.140625" style="1" customWidth="1"/>
    <col min="9767" max="9767" width="17.140625" style="1" customWidth="1"/>
    <col min="9768" max="9768" width="36.28515625" style="1" customWidth="1"/>
    <col min="9769" max="9769" width="76.5703125" style="1" customWidth="1"/>
    <col min="9770" max="9770" width="23.140625" style="1" customWidth="1"/>
    <col min="9771" max="9771" width="20.42578125" style="1" customWidth="1"/>
    <col min="9772" max="9772" width="21.5703125" style="1" bestFit="1" customWidth="1"/>
    <col min="9773" max="9775" width="18" style="1" customWidth="1"/>
    <col min="9776" max="9776" width="16.5703125" style="1" customWidth="1"/>
    <col min="9777" max="9777" width="16.140625" style="1" customWidth="1"/>
    <col min="9778" max="9778" width="17.42578125" style="1" bestFit="1" customWidth="1"/>
    <col min="9779" max="9779" width="15.42578125" style="1" bestFit="1" customWidth="1"/>
    <col min="9780" max="9780" width="14.5703125" style="1" bestFit="1" customWidth="1"/>
    <col min="9781" max="9781" width="15.42578125" style="1" bestFit="1" customWidth="1"/>
    <col min="9782" max="9782" width="15.85546875" style="1" customWidth="1"/>
    <col min="9783" max="9783" width="13.7109375" style="1" customWidth="1"/>
    <col min="9784" max="9784" width="13.42578125" style="1" customWidth="1"/>
    <col min="9785" max="9785" width="22.7109375" style="1" customWidth="1"/>
    <col min="9786" max="9793" width="20.85546875" style="1" customWidth="1"/>
    <col min="9794" max="10021" width="11.42578125" style="1"/>
    <col min="10022" max="10022" width="41.140625" style="1" customWidth="1"/>
    <col min="10023" max="10023" width="17.140625" style="1" customWidth="1"/>
    <col min="10024" max="10024" width="36.28515625" style="1" customWidth="1"/>
    <col min="10025" max="10025" width="76.5703125" style="1" customWidth="1"/>
    <col min="10026" max="10026" width="23.140625" style="1" customWidth="1"/>
    <col min="10027" max="10027" width="20.42578125" style="1" customWidth="1"/>
    <col min="10028" max="10028" width="21.5703125" style="1" bestFit="1" customWidth="1"/>
    <col min="10029" max="10031" width="18" style="1" customWidth="1"/>
    <col min="10032" max="10032" width="16.5703125" style="1" customWidth="1"/>
    <col min="10033" max="10033" width="16.140625" style="1" customWidth="1"/>
    <col min="10034" max="10034" width="17.42578125" style="1" bestFit="1" customWidth="1"/>
    <col min="10035" max="10035" width="15.42578125" style="1" bestFit="1" customWidth="1"/>
    <col min="10036" max="10036" width="14.5703125" style="1" bestFit="1" customWidth="1"/>
    <col min="10037" max="10037" width="15.42578125" style="1" bestFit="1" customWidth="1"/>
    <col min="10038" max="10038" width="15.85546875" style="1" customWidth="1"/>
    <col min="10039" max="10039" width="13.7109375" style="1" customWidth="1"/>
    <col min="10040" max="10040" width="13.42578125" style="1" customWidth="1"/>
    <col min="10041" max="10041" width="22.7109375" style="1" customWidth="1"/>
    <col min="10042" max="10049" width="20.85546875" style="1" customWidth="1"/>
    <col min="10050" max="10277" width="11.42578125" style="1"/>
    <col min="10278" max="10278" width="41.140625" style="1" customWidth="1"/>
    <col min="10279" max="10279" width="17.140625" style="1" customWidth="1"/>
    <col min="10280" max="10280" width="36.28515625" style="1" customWidth="1"/>
    <col min="10281" max="10281" width="76.5703125" style="1" customWidth="1"/>
    <col min="10282" max="10282" width="23.140625" style="1" customWidth="1"/>
    <col min="10283" max="10283" width="20.42578125" style="1" customWidth="1"/>
    <col min="10284" max="10284" width="21.5703125" style="1" bestFit="1" customWidth="1"/>
    <col min="10285" max="10287" width="18" style="1" customWidth="1"/>
    <col min="10288" max="10288" width="16.5703125" style="1" customWidth="1"/>
    <col min="10289" max="10289" width="16.140625" style="1" customWidth="1"/>
    <col min="10290" max="10290" width="17.42578125" style="1" bestFit="1" customWidth="1"/>
    <col min="10291" max="10291" width="15.42578125" style="1" bestFit="1" customWidth="1"/>
    <col min="10292" max="10292" width="14.5703125" style="1" bestFit="1" customWidth="1"/>
    <col min="10293" max="10293" width="15.42578125" style="1" bestFit="1" customWidth="1"/>
    <col min="10294" max="10294" width="15.85546875" style="1" customWidth="1"/>
    <col min="10295" max="10295" width="13.7109375" style="1" customWidth="1"/>
    <col min="10296" max="10296" width="13.42578125" style="1" customWidth="1"/>
    <col min="10297" max="10297" width="22.7109375" style="1" customWidth="1"/>
    <col min="10298" max="10305" width="20.85546875" style="1" customWidth="1"/>
    <col min="10306" max="10533" width="11.42578125" style="1"/>
    <col min="10534" max="10534" width="41.140625" style="1" customWidth="1"/>
    <col min="10535" max="10535" width="17.140625" style="1" customWidth="1"/>
    <col min="10536" max="10536" width="36.28515625" style="1" customWidth="1"/>
    <col min="10537" max="10537" width="76.5703125" style="1" customWidth="1"/>
    <col min="10538" max="10538" width="23.140625" style="1" customWidth="1"/>
    <col min="10539" max="10539" width="20.42578125" style="1" customWidth="1"/>
    <col min="10540" max="10540" width="21.5703125" style="1" bestFit="1" customWidth="1"/>
    <col min="10541" max="10543" width="18" style="1" customWidth="1"/>
    <col min="10544" max="10544" width="16.5703125" style="1" customWidth="1"/>
    <col min="10545" max="10545" width="16.140625" style="1" customWidth="1"/>
    <col min="10546" max="10546" width="17.42578125" style="1" bestFit="1" customWidth="1"/>
    <col min="10547" max="10547" width="15.42578125" style="1" bestFit="1" customWidth="1"/>
    <col min="10548" max="10548" width="14.5703125" style="1" bestFit="1" customWidth="1"/>
    <col min="10549" max="10549" width="15.42578125" style="1" bestFit="1" customWidth="1"/>
    <col min="10550" max="10550" width="15.85546875" style="1" customWidth="1"/>
    <col min="10551" max="10551" width="13.7109375" style="1" customWidth="1"/>
    <col min="10552" max="10552" width="13.42578125" style="1" customWidth="1"/>
    <col min="10553" max="10553" width="22.7109375" style="1" customWidth="1"/>
    <col min="10554" max="10561" width="20.85546875" style="1" customWidth="1"/>
    <col min="10562" max="10789" width="11.42578125" style="1"/>
    <col min="10790" max="10790" width="41.140625" style="1" customWidth="1"/>
    <col min="10791" max="10791" width="17.140625" style="1" customWidth="1"/>
    <col min="10792" max="10792" width="36.28515625" style="1" customWidth="1"/>
    <col min="10793" max="10793" width="76.5703125" style="1" customWidth="1"/>
    <col min="10794" max="10794" width="23.140625" style="1" customWidth="1"/>
    <col min="10795" max="10795" width="20.42578125" style="1" customWidth="1"/>
    <col min="10796" max="10796" width="21.5703125" style="1" bestFit="1" customWidth="1"/>
    <col min="10797" max="10799" width="18" style="1" customWidth="1"/>
    <col min="10800" max="10800" width="16.5703125" style="1" customWidth="1"/>
    <col min="10801" max="10801" width="16.140625" style="1" customWidth="1"/>
    <col min="10802" max="10802" width="17.42578125" style="1" bestFit="1" customWidth="1"/>
    <col min="10803" max="10803" width="15.42578125" style="1" bestFit="1" customWidth="1"/>
    <col min="10804" max="10804" width="14.5703125" style="1" bestFit="1" customWidth="1"/>
    <col min="10805" max="10805" width="15.42578125" style="1" bestFit="1" customWidth="1"/>
    <col min="10806" max="10806" width="15.85546875" style="1" customWidth="1"/>
    <col min="10807" max="10807" width="13.7109375" style="1" customWidth="1"/>
    <col min="10808" max="10808" width="13.42578125" style="1" customWidth="1"/>
    <col min="10809" max="10809" width="22.7109375" style="1" customWidth="1"/>
    <col min="10810" max="10817" width="20.85546875" style="1" customWidth="1"/>
    <col min="10818" max="11045" width="11.42578125" style="1"/>
    <col min="11046" max="11046" width="41.140625" style="1" customWidth="1"/>
    <col min="11047" max="11047" width="17.140625" style="1" customWidth="1"/>
    <col min="11048" max="11048" width="36.28515625" style="1" customWidth="1"/>
    <col min="11049" max="11049" width="76.5703125" style="1" customWidth="1"/>
    <col min="11050" max="11050" width="23.140625" style="1" customWidth="1"/>
    <col min="11051" max="11051" width="20.42578125" style="1" customWidth="1"/>
    <col min="11052" max="11052" width="21.5703125" style="1" bestFit="1" customWidth="1"/>
    <col min="11053" max="11055" width="18" style="1" customWidth="1"/>
    <col min="11056" max="11056" width="16.5703125" style="1" customWidth="1"/>
    <col min="11057" max="11057" width="16.140625" style="1" customWidth="1"/>
    <col min="11058" max="11058" width="17.42578125" style="1" bestFit="1" customWidth="1"/>
    <col min="11059" max="11059" width="15.42578125" style="1" bestFit="1" customWidth="1"/>
    <col min="11060" max="11060" width="14.5703125" style="1" bestFit="1" customWidth="1"/>
    <col min="11061" max="11061" width="15.42578125" style="1" bestFit="1" customWidth="1"/>
    <col min="11062" max="11062" width="15.85546875" style="1" customWidth="1"/>
    <col min="11063" max="11063" width="13.7109375" style="1" customWidth="1"/>
    <col min="11064" max="11064" width="13.42578125" style="1" customWidth="1"/>
    <col min="11065" max="11065" width="22.7109375" style="1" customWidth="1"/>
    <col min="11066" max="11073" width="20.85546875" style="1" customWidth="1"/>
    <col min="11074" max="11301" width="11.42578125" style="1"/>
    <col min="11302" max="11302" width="41.140625" style="1" customWidth="1"/>
    <col min="11303" max="11303" width="17.140625" style="1" customWidth="1"/>
    <col min="11304" max="11304" width="36.28515625" style="1" customWidth="1"/>
    <col min="11305" max="11305" width="76.5703125" style="1" customWidth="1"/>
    <col min="11306" max="11306" width="23.140625" style="1" customWidth="1"/>
    <col min="11307" max="11307" width="20.42578125" style="1" customWidth="1"/>
    <col min="11308" max="11308" width="21.5703125" style="1" bestFit="1" customWidth="1"/>
    <col min="11309" max="11311" width="18" style="1" customWidth="1"/>
    <col min="11312" max="11312" width="16.5703125" style="1" customWidth="1"/>
    <col min="11313" max="11313" width="16.140625" style="1" customWidth="1"/>
    <col min="11314" max="11314" width="17.42578125" style="1" bestFit="1" customWidth="1"/>
    <col min="11315" max="11315" width="15.42578125" style="1" bestFit="1" customWidth="1"/>
    <col min="11316" max="11316" width="14.5703125" style="1" bestFit="1" customWidth="1"/>
    <col min="11317" max="11317" width="15.42578125" style="1" bestFit="1" customWidth="1"/>
    <col min="11318" max="11318" width="15.85546875" style="1" customWidth="1"/>
    <col min="11319" max="11319" width="13.7109375" style="1" customWidth="1"/>
    <col min="11320" max="11320" width="13.42578125" style="1" customWidth="1"/>
    <col min="11321" max="11321" width="22.7109375" style="1" customWidth="1"/>
    <col min="11322" max="11329" width="20.85546875" style="1" customWidth="1"/>
    <col min="11330" max="11557" width="11.42578125" style="1"/>
    <col min="11558" max="11558" width="41.140625" style="1" customWidth="1"/>
    <col min="11559" max="11559" width="17.140625" style="1" customWidth="1"/>
    <col min="11560" max="11560" width="36.28515625" style="1" customWidth="1"/>
    <col min="11561" max="11561" width="76.5703125" style="1" customWidth="1"/>
    <col min="11562" max="11562" width="23.140625" style="1" customWidth="1"/>
    <col min="11563" max="11563" width="20.42578125" style="1" customWidth="1"/>
    <col min="11564" max="11564" width="21.5703125" style="1" bestFit="1" customWidth="1"/>
    <col min="11565" max="11567" width="18" style="1" customWidth="1"/>
    <col min="11568" max="11568" width="16.5703125" style="1" customWidth="1"/>
    <col min="11569" max="11569" width="16.140625" style="1" customWidth="1"/>
    <col min="11570" max="11570" width="17.42578125" style="1" bestFit="1" customWidth="1"/>
    <col min="11571" max="11571" width="15.42578125" style="1" bestFit="1" customWidth="1"/>
    <col min="11572" max="11572" width="14.5703125" style="1" bestFit="1" customWidth="1"/>
    <col min="11573" max="11573" width="15.42578125" style="1" bestFit="1" customWidth="1"/>
    <col min="11574" max="11574" width="15.85546875" style="1" customWidth="1"/>
    <col min="11575" max="11575" width="13.7109375" style="1" customWidth="1"/>
    <col min="11576" max="11576" width="13.42578125" style="1" customWidth="1"/>
    <col min="11577" max="11577" width="22.7109375" style="1" customWidth="1"/>
    <col min="11578" max="11585" width="20.85546875" style="1" customWidth="1"/>
    <col min="11586" max="11813" width="11.42578125" style="1"/>
    <col min="11814" max="11814" width="41.140625" style="1" customWidth="1"/>
    <col min="11815" max="11815" width="17.140625" style="1" customWidth="1"/>
    <col min="11816" max="11816" width="36.28515625" style="1" customWidth="1"/>
    <col min="11817" max="11817" width="76.5703125" style="1" customWidth="1"/>
    <col min="11818" max="11818" width="23.140625" style="1" customWidth="1"/>
    <col min="11819" max="11819" width="20.42578125" style="1" customWidth="1"/>
    <col min="11820" max="11820" width="21.5703125" style="1" bestFit="1" customWidth="1"/>
    <col min="11821" max="11823" width="18" style="1" customWidth="1"/>
    <col min="11824" max="11824" width="16.5703125" style="1" customWidth="1"/>
    <col min="11825" max="11825" width="16.140625" style="1" customWidth="1"/>
    <col min="11826" max="11826" width="17.42578125" style="1" bestFit="1" customWidth="1"/>
    <col min="11827" max="11827" width="15.42578125" style="1" bestFit="1" customWidth="1"/>
    <col min="11828" max="11828" width="14.5703125" style="1" bestFit="1" customWidth="1"/>
    <col min="11829" max="11829" width="15.42578125" style="1" bestFit="1" customWidth="1"/>
    <col min="11830" max="11830" width="15.85546875" style="1" customWidth="1"/>
    <col min="11831" max="11831" width="13.7109375" style="1" customWidth="1"/>
    <col min="11832" max="11832" width="13.42578125" style="1" customWidth="1"/>
    <col min="11833" max="11833" width="22.7109375" style="1" customWidth="1"/>
    <col min="11834" max="11841" width="20.85546875" style="1" customWidth="1"/>
    <col min="11842" max="12069" width="11.42578125" style="1"/>
    <col min="12070" max="12070" width="41.140625" style="1" customWidth="1"/>
    <col min="12071" max="12071" width="17.140625" style="1" customWidth="1"/>
    <col min="12072" max="12072" width="36.28515625" style="1" customWidth="1"/>
    <col min="12073" max="12073" width="76.5703125" style="1" customWidth="1"/>
    <col min="12074" max="12074" width="23.140625" style="1" customWidth="1"/>
    <col min="12075" max="12075" width="20.42578125" style="1" customWidth="1"/>
    <col min="12076" max="12076" width="21.5703125" style="1" bestFit="1" customWidth="1"/>
    <col min="12077" max="12079" width="18" style="1" customWidth="1"/>
    <col min="12080" max="12080" width="16.5703125" style="1" customWidth="1"/>
    <col min="12081" max="12081" width="16.140625" style="1" customWidth="1"/>
    <col min="12082" max="12082" width="17.42578125" style="1" bestFit="1" customWidth="1"/>
    <col min="12083" max="12083" width="15.42578125" style="1" bestFit="1" customWidth="1"/>
    <col min="12084" max="12084" width="14.5703125" style="1" bestFit="1" customWidth="1"/>
    <col min="12085" max="12085" width="15.42578125" style="1" bestFit="1" customWidth="1"/>
    <col min="12086" max="12086" width="15.85546875" style="1" customWidth="1"/>
    <col min="12087" max="12087" width="13.7109375" style="1" customWidth="1"/>
    <col min="12088" max="12088" width="13.42578125" style="1" customWidth="1"/>
    <col min="12089" max="12089" width="22.7109375" style="1" customWidth="1"/>
    <col min="12090" max="12097" width="20.85546875" style="1" customWidth="1"/>
    <col min="12098" max="12325" width="11.42578125" style="1"/>
    <col min="12326" max="12326" width="41.140625" style="1" customWidth="1"/>
    <col min="12327" max="12327" width="17.140625" style="1" customWidth="1"/>
    <col min="12328" max="12328" width="36.28515625" style="1" customWidth="1"/>
    <col min="12329" max="12329" width="76.5703125" style="1" customWidth="1"/>
    <col min="12330" max="12330" width="23.140625" style="1" customWidth="1"/>
    <col min="12331" max="12331" width="20.42578125" style="1" customWidth="1"/>
    <col min="12332" max="12332" width="21.5703125" style="1" bestFit="1" customWidth="1"/>
    <col min="12333" max="12335" width="18" style="1" customWidth="1"/>
    <col min="12336" max="12336" width="16.5703125" style="1" customWidth="1"/>
    <col min="12337" max="12337" width="16.140625" style="1" customWidth="1"/>
    <col min="12338" max="12338" width="17.42578125" style="1" bestFit="1" customWidth="1"/>
    <col min="12339" max="12339" width="15.42578125" style="1" bestFit="1" customWidth="1"/>
    <col min="12340" max="12340" width="14.5703125" style="1" bestFit="1" customWidth="1"/>
    <col min="12341" max="12341" width="15.42578125" style="1" bestFit="1" customWidth="1"/>
    <col min="12342" max="12342" width="15.85546875" style="1" customWidth="1"/>
    <col min="12343" max="12343" width="13.7109375" style="1" customWidth="1"/>
    <col min="12344" max="12344" width="13.42578125" style="1" customWidth="1"/>
    <col min="12345" max="12345" width="22.7109375" style="1" customWidth="1"/>
    <col min="12346" max="12353" width="20.85546875" style="1" customWidth="1"/>
    <col min="12354" max="12581" width="11.42578125" style="1"/>
    <col min="12582" max="12582" width="41.140625" style="1" customWidth="1"/>
    <col min="12583" max="12583" width="17.140625" style="1" customWidth="1"/>
    <col min="12584" max="12584" width="36.28515625" style="1" customWidth="1"/>
    <col min="12585" max="12585" width="76.5703125" style="1" customWidth="1"/>
    <col min="12586" max="12586" width="23.140625" style="1" customWidth="1"/>
    <col min="12587" max="12587" width="20.42578125" style="1" customWidth="1"/>
    <col min="12588" max="12588" width="21.5703125" style="1" bestFit="1" customWidth="1"/>
    <col min="12589" max="12591" width="18" style="1" customWidth="1"/>
    <col min="12592" max="12592" width="16.5703125" style="1" customWidth="1"/>
    <col min="12593" max="12593" width="16.140625" style="1" customWidth="1"/>
    <col min="12594" max="12594" width="17.42578125" style="1" bestFit="1" customWidth="1"/>
    <col min="12595" max="12595" width="15.42578125" style="1" bestFit="1" customWidth="1"/>
    <col min="12596" max="12596" width="14.5703125" style="1" bestFit="1" customWidth="1"/>
    <col min="12597" max="12597" width="15.42578125" style="1" bestFit="1" customWidth="1"/>
    <col min="12598" max="12598" width="15.85546875" style="1" customWidth="1"/>
    <col min="12599" max="12599" width="13.7109375" style="1" customWidth="1"/>
    <col min="12600" max="12600" width="13.42578125" style="1" customWidth="1"/>
    <col min="12601" max="12601" width="22.7109375" style="1" customWidth="1"/>
    <col min="12602" max="12609" width="20.85546875" style="1" customWidth="1"/>
    <col min="12610" max="12837" width="11.42578125" style="1"/>
    <col min="12838" max="12838" width="41.140625" style="1" customWidth="1"/>
    <col min="12839" max="12839" width="17.140625" style="1" customWidth="1"/>
    <col min="12840" max="12840" width="36.28515625" style="1" customWidth="1"/>
    <col min="12841" max="12841" width="76.5703125" style="1" customWidth="1"/>
    <col min="12842" max="12842" width="23.140625" style="1" customWidth="1"/>
    <col min="12843" max="12843" width="20.42578125" style="1" customWidth="1"/>
    <col min="12844" max="12844" width="21.5703125" style="1" bestFit="1" customWidth="1"/>
    <col min="12845" max="12847" width="18" style="1" customWidth="1"/>
    <col min="12848" max="12848" width="16.5703125" style="1" customWidth="1"/>
    <col min="12849" max="12849" width="16.140625" style="1" customWidth="1"/>
    <col min="12850" max="12850" width="17.42578125" style="1" bestFit="1" customWidth="1"/>
    <col min="12851" max="12851" width="15.42578125" style="1" bestFit="1" customWidth="1"/>
    <col min="12852" max="12852" width="14.5703125" style="1" bestFit="1" customWidth="1"/>
    <col min="12853" max="12853" width="15.42578125" style="1" bestFit="1" customWidth="1"/>
    <col min="12854" max="12854" width="15.85546875" style="1" customWidth="1"/>
    <col min="12855" max="12855" width="13.7109375" style="1" customWidth="1"/>
    <col min="12856" max="12856" width="13.42578125" style="1" customWidth="1"/>
    <col min="12857" max="12857" width="22.7109375" style="1" customWidth="1"/>
    <col min="12858" max="12865" width="20.85546875" style="1" customWidth="1"/>
    <col min="12866" max="13093" width="11.42578125" style="1"/>
    <col min="13094" max="13094" width="41.140625" style="1" customWidth="1"/>
    <col min="13095" max="13095" width="17.140625" style="1" customWidth="1"/>
    <col min="13096" max="13096" width="36.28515625" style="1" customWidth="1"/>
    <col min="13097" max="13097" width="76.5703125" style="1" customWidth="1"/>
    <col min="13098" max="13098" width="23.140625" style="1" customWidth="1"/>
    <col min="13099" max="13099" width="20.42578125" style="1" customWidth="1"/>
    <col min="13100" max="13100" width="21.5703125" style="1" bestFit="1" customWidth="1"/>
    <col min="13101" max="13103" width="18" style="1" customWidth="1"/>
    <col min="13104" max="13104" width="16.5703125" style="1" customWidth="1"/>
    <col min="13105" max="13105" width="16.140625" style="1" customWidth="1"/>
    <col min="13106" max="13106" width="17.42578125" style="1" bestFit="1" customWidth="1"/>
    <col min="13107" max="13107" width="15.42578125" style="1" bestFit="1" customWidth="1"/>
    <col min="13108" max="13108" width="14.5703125" style="1" bestFit="1" customWidth="1"/>
    <col min="13109" max="13109" width="15.42578125" style="1" bestFit="1" customWidth="1"/>
    <col min="13110" max="13110" width="15.85546875" style="1" customWidth="1"/>
    <col min="13111" max="13111" width="13.7109375" style="1" customWidth="1"/>
    <col min="13112" max="13112" width="13.42578125" style="1" customWidth="1"/>
    <col min="13113" max="13113" width="22.7109375" style="1" customWidth="1"/>
    <col min="13114" max="13121" width="20.85546875" style="1" customWidth="1"/>
    <col min="13122" max="13349" width="11.42578125" style="1"/>
    <col min="13350" max="13350" width="41.140625" style="1" customWidth="1"/>
    <col min="13351" max="13351" width="17.140625" style="1" customWidth="1"/>
    <col min="13352" max="13352" width="36.28515625" style="1" customWidth="1"/>
    <col min="13353" max="13353" width="76.5703125" style="1" customWidth="1"/>
    <col min="13354" max="13354" width="23.140625" style="1" customWidth="1"/>
    <col min="13355" max="13355" width="20.42578125" style="1" customWidth="1"/>
    <col min="13356" max="13356" width="21.5703125" style="1" bestFit="1" customWidth="1"/>
    <col min="13357" max="13359" width="18" style="1" customWidth="1"/>
    <col min="13360" max="13360" width="16.5703125" style="1" customWidth="1"/>
    <col min="13361" max="13361" width="16.140625" style="1" customWidth="1"/>
    <col min="13362" max="13362" width="17.42578125" style="1" bestFit="1" customWidth="1"/>
    <col min="13363" max="13363" width="15.42578125" style="1" bestFit="1" customWidth="1"/>
    <col min="13364" max="13364" width="14.5703125" style="1" bestFit="1" customWidth="1"/>
    <col min="13365" max="13365" width="15.42578125" style="1" bestFit="1" customWidth="1"/>
    <col min="13366" max="13366" width="15.85546875" style="1" customWidth="1"/>
    <col min="13367" max="13367" width="13.7109375" style="1" customWidth="1"/>
    <col min="13368" max="13368" width="13.42578125" style="1" customWidth="1"/>
    <col min="13369" max="13369" width="22.7109375" style="1" customWidth="1"/>
    <col min="13370" max="13377" width="20.85546875" style="1" customWidth="1"/>
    <col min="13378" max="13605" width="11.42578125" style="1"/>
    <col min="13606" max="13606" width="41.140625" style="1" customWidth="1"/>
    <col min="13607" max="13607" width="17.140625" style="1" customWidth="1"/>
    <col min="13608" max="13608" width="36.28515625" style="1" customWidth="1"/>
    <col min="13609" max="13609" width="76.5703125" style="1" customWidth="1"/>
    <col min="13610" max="13610" width="23.140625" style="1" customWidth="1"/>
    <col min="13611" max="13611" width="20.42578125" style="1" customWidth="1"/>
    <col min="13612" max="13612" width="21.5703125" style="1" bestFit="1" customWidth="1"/>
    <col min="13613" max="13615" width="18" style="1" customWidth="1"/>
    <col min="13616" max="13616" width="16.5703125" style="1" customWidth="1"/>
    <col min="13617" max="13617" width="16.140625" style="1" customWidth="1"/>
    <col min="13618" max="13618" width="17.42578125" style="1" bestFit="1" customWidth="1"/>
    <col min="13619" max="13619" width="15.42578125" style="1" bestFit="1" customWidth="1"/>
    <col min="13620" max="13620" width="14.5703125" style="1" bestFit="1" customWidth="1"/>
    <col min="13621" max="13621" width="15.42578125" style="1" bestFit="1" customWidth="1"/>
    <col min="13622" max="13622" width="15.85546875" style="1" customWidth="1"/>
    <col min="13623" max="13623" width="13.7109375" style="1" customWidth="1"/>
    <col min="13624" max="13624" width="13.42578125" style="1" customWidth="1"/>
    <col min="13625" max="13625" width="22.7109375" style="1" customWidth="1"/>
    <col min="13626" max="13633" width="20.85546875" style="1" customWidth="1"/>
    <col min="13634" max="13861" width="11.42578125" style="1"/>
    <col min="13862" max="13862" width="41.140625" style="1" customWidth="1"/>
    <col min="13863" max="13863" width="17.140625" style="1" customWidth="1"/>
    <col min="13864" max="13864" width="36.28515625" style="1" customWidth="1"/>
    <col min="13865" max="13865" width="76.5703125" style="1" customWidth="1"/>
    <col min="13866" max="13866" width="23.140625" style="1" customWidth="1"/>
    <col min="13867" max="13867" width="20.42578125" style="1" customWidth="1"/>
    <col min="13868" max="13868" width="21.5703125" style="1" bestFit="1" customWidth="1"/>
    <col min="13869" max="13871" width="18" style="1" customWidth="1"/>
    <col min="13872" max="13872" width="16.5703125" style="1" customWidth="1"/>
    <col min="13873" max="13873" width="16.140625" style="1" customWidth="1"/>
    <col min="13874" max="13874" width="17.42578125" style="1" bestFit="1" customWidth="1"/>
    <col min="13875" max="13875" width="15.42578125" style="1" bestFit="1" customWidth="1"/>
    <col min="13876" max="13876" width="14.5703125" style="1" bestFit="1" customWidth="1"/>
    <col min="13877" max="13877" width="15.42578125" style="1" bestFit="1" customWidth="1"/>
    <col min="13878" max="13878" width="15.85546875" style="1" customWidth="1"/>
    <col min="13879" max="13879" width="13.7109375" style="1" customWidth="1"/>
    <col min="13880" max="13880" width="13.42578125" style="1" customWidth="1"/>
    <col min="13881" max="13881" width="22.7109375" style="1" customWidth="1"/>
    <col min="13882" max="13889" width="20.85546875" style="1" customWidth="1"/>
    <col min="13890" max="14117" width="11.42578125" style="1"/>
    <col min="14118" max="14118" width="41.140625" style="1" customWidth="1"/>
    <col min="14119" max="14119" width="17.140625" style="1" customWidth="1"/>
    <col min="14120" max="14120" width="36.28515625" style="1" customWidth="1"/>
    <col min="14121" max="14121" width="76.5703125" style="1" customWidth="1"/>
    <col min="14122" max="14122" width="23.140625" style="1" customWidth="1"/>
    <col min="14123" max="14123" width="20.42578125" style="1" customWidth="1"/>
    <col min="14124" max="14124" width="21.5703125" style="1" bestFit="1" customWidth="1"/>
    <col min="14125" max="14127" width="18" style="1" customWidth="1"/>
    <col min="14128" max="14128" width="16.5703125" style="1" customWidth="1"/>
    <col min="14129" max="14129" width="16.140625" style="1" customWidth="1"/>
    <col min="14130" max="14130" width="17.42578125" style="1" bestFit="1" customWidth="1"/>
    <col min="14131" max="14131" width="15.42578125" style="1" bestFit="1" customWidth="1"/>
    <col min="14132" max="14132" width="14.5703125" style="1" bestFit="1" customWidth="1"/>
    <col min="14133" max="14133" width="15.42578125" style="1" bestFit="1" customWidth="1"/>
    <col min="14134" max="14134" width="15.85546875" style="1" customWidth="1"/>
    <col min="14135" max="14135" width="13.7109375" style="1" customWidth="1"/>
    <col min="14136" max="14136" width="13.42578125" style="1" customWidth="1"/>
    <col min="14137" max="14137" width="22.7109375" style="1" customWidth="1"/>
    <col min="14138" max="14145" width="20.85546875" style="1" customWidth="1"/>
    <col min="14146" max="14373" width="11.42578125" style="1"/>
    <col min="14374" max="14374" width="41.140625" style="1" customWidth="1"/>
    <col min="14375" max="14375" width="17.140625" style="1" customWidth="1"/>
    <col min="14376" max="14376" width="36.28515625" style="1" customWidth="1"/>
    <col min="14377" max="14377" width="76.5703125" style="1" customWidth="1"/>
    <col min="14378" max="14378" width="23.140625" style="1" customWidth="1"/>
    <col min="14379" max="14379" width="20.42578125" style="1" customWidth="1"/>
    <col min="14380" max="14380" width="21.5703125" style="1" bestFit="1" customWidth="1"/>
    <col min="14381" max="14383" width="18" style="1" customWidth="1"/>
    <col min="14384" max="14384" width="16.5703125" style="1" customWidth="1"/>
    <col min="14385" max="14385" width="16.140625" style="1" customWidth="1"/>
    <col min="14386" max="14386" width="17.42578125" style="1" bestFit="1" customWidth="1"/>
    <col min="14387" max="14387" width="15.42578125" style="1" bestFit="1" customWidth="1"/>
    <col min="14388" max="14388" width="14.5703125" style="1" bestFit="1" customWidth="1"/>
    <col min="14389" max="14389" width="15.42578125" style="1" bestFit="1" customWidth="1"/>
    <col min="14390" max="14390" width="15.85546875" style="1" customWidth="1"/>
    <col min="14391" max="14391" width="13.7109375" style="1" customWidth="1"/>
    <col min="14392" max="14392" width="13.42578125" style="1" customWidth="1"/>
    <col min="14393" max="14393" width="22.7109375" style="1" customWidth="1"/>
    <col min="14394" max="14401" width="20.85546875" style="1" customWidth="1"/>
    <col min="14402" max="14629" width="11.42578125" style="1"/>
    <col min="14630" max="14630" width="41.140625" style="1" customWidth="1"/>
    <col min="14631" max="14631" width="17.140625" style="1" customWidth="1"/>
    <col min="14632" max="14632" width="36.28515625" style="1" customWidth="1"/>
    <col min="14633" max="14633" width="76.5703125" style="1" customWidth="1"/>
    <col min="14634" max="14634" width="23.140625" style="1" customWidth="1"/>
    <col min="14635" max="14635" width="20.42578125" style="1" customWidth="1"/>
    <col min="14636" max="14636" width="21.5703125" style="1" bestFit="1" customWidth="1"/>
    <col min="14637" max="14639" width="18" style="1" customWidth="1"/>
    <col min="14640" max="14640" width="16.5703125" style="1" customWidth="1"/>
    <col min="14641" max="14641" width="16.140625" style="1" customWidth="1"/>
    <col min="14642" max="14642" width="17.42578125" style="1" bestFit="1" customWidth="1"/>
    <col min="14643" max="14643" width="15.42578125" style="1" bestFit="1" customWidth="1"/>
    <col min="14644" max="14644" width="14.5703125" style="1" bestFit="1" customWidth="1"/>
    <col min="14645" max="14645" width="15.42578125" style="1" bestFit="1" customWidth="1"/>
    <col min="14646" max="14646" width="15.85546875" style="1" customWidth="1"/>
    <col min="14647" max="14647" width="13.7109375" style="1" customWidth="1"/>
    <col min="14648" max="14648" width="13.42578125" style="1" customWidth="1"/>
    <col min="14649" max="14649" width="22.7109375" style="1" customWidth="1"/>
    <col min="14650" max="14657" width="20.85546875" style="1" customWidth="1"/>
    <col min="14658" max="14885" width="11.42578125" style="1"/>
    <col min="14886" max="14886" width="41.140625" style="1" customWidth="1"/>
    <col min="14887" max="14887" width="17.140625" style="1" customWidth="1"/>
    <col min="14888" max="14888" width="36.28515625" style="1" customWidth="1"/>
    <col min="14889" max="14889" width="76.5703125" style="1" customWidth="1"/>
    <col min="14890" max="14890" width="23.140625" style="1" customWidth="1"/>
    <col min="14891" max="14891" width="20.42578125" style="1" customWidth="1"/>
    <col min="14892" max="14892" width="21.5703125" style="1" bestFit="1" customWidth="1"/>
    <col min="14893" max="14895" width="18" style="1" customWidth="1"/>
    <col min="14896" max="14896" width="16.5703125" style="1" customWidth="1"/>
    <col min="14897" max="14897" width="16.140625" style="1" customWidth="1"/>
    <col min="14898" max="14898" width="17.42578125" style="1" bestFit="1" customWidth="1"/>
    <col min="14899" max="14899" width="15.42578125" style="1" bestFit="1" customWidth="1"/>
    <col min="14900" max="14900" width="14.5703125" style="1" bestFit="1" customWidth="1"/>
    <col min="14901" max="14901" width="15.42578125" style="1" bestFit="1" customWidth="1"/>
    <col min="14902" max="14902" width="15.85546875" style="1" customWidth="1"/>
    <col min="14903" max="14903" width="13.7109375" style="1" customWidth="1"/>
    <col min="14904" max="14904" width="13.42578125" style="1" customWidth="1"/>
    <col min="14905" max="14905" width="22.7109375" style="1" customWidth="1"/>
    <col min="14906" max="14913" width="20.85546875" style="1" customWidth="1"/>
    <col min="14914" max="15141" width="11.42578125" style="1"/>
    <col min="15142" max="15142" width="41.140625" style="1" customWidth="1"/>
    <col min="15143" max="15143" width="17.140625" style="1" customWidth="1"/>
    <col min="15144" max="15144" width="36.28515625" style="1" customWidth="1"/>
    <col min="15145" max="15145" width="76.5703125" style="1" customWidth="1"/>
    <col min="15146" max="15146" width="23.140625" style="1" customWidth="1"/>
    <col min="15147" max="15147" width="20.42578125" style="1" customWidth="1"/>
    <col min="15148" max="15148" width="21.5703125" style="1" bestFit="1" customWidth="1"/>
    <col min="15149" max="15151" width="18" style="1" customWidth="1"/>
    <col min="15152" max="15152" width="16.5703125" style="1" customWidth="1"/>
    <col min="15153" max="15153" width="16.140625" style="1" customWidth="1"/>
    <col min="15154" max="15154" width="17.42578125" style="1" bestFit="1" customWidth="1"/>
    <col min="15155" max="15155" width="15.42578125" style="1" bestFit="1" customWidth="1"/>
    <col min="15156" max="15156" width="14.5703125" style="1" bestFit="1" customWidth="1"/>
    <col min="15157" max="15157" width="15.42578125" style="1" bestFit="1" customWidth="1"/>
    <col min="15158" max="15158" width="15.85546875" style="1" customWidth="1"/>
    <col min="15159" max="15159" width="13.7109375" style="1" customWidth="1"/>
    <col min="15160" max="15160" width="13.42578125" style="1" customWidth="1"/>
    <col min="15161" max="15161" width="22.7109375" style="1" customWidth="1"/>
    <col min="15162" max="15169" width="20.85546875" style="1" customWidth="1"/>
    <col min="15170" max="15397" width="11.42578125" style="1"/>
    <col min="15398" max="15398" width="41.140625" style="1" customWidth="1"/>
    <col min="15399" max="15399" width="17.140625" style="1" customWidth="1"/>
    <col min="15400" max="15400" width="36.28515625" style="1" customWidth="1"/>
    <col min="15401" max="15401" width="76.5703125" style="1" customWidth="1"/>
    <col min="15402" max="15402" width="23.140625" style="1" customWidth="1"/>
    <col min="15403" max="15403" width="20.42578125" style="1" customWidth="1"/>
    <col min="15404" max="15404" width="21.5703125" style="1" bestFit="1" customWidth="1"/>
    <col min="15405" max="15407" width="18" style="1" customWidth="1"/>
    <col min="15408" max="15408" width="16.5703125" style="1" customWidth="1"/>
    <col min="15409" max="15409" width="16.140625" style="1" customWidth="1"/>
    <col min="15410" max="15410" width="17.42578125" style="1" bestFit="1" customWidth="1"/>
    <col min="15411" max="15411" width="15.42578125" style="1" bestFit="1" customWidth="1"/>
    <col min="15412" max="15412" width="14.5703125" style="1" bestFit="1" customWidth="1"/>
    <col min="15413" max="15413" width="15.42578125" style="1" bestFit="1" customWidth="1"/>
    <col min="15414" max="15414" width="15.85546875" style="1" customWidth="1"/>
    <col min="15415" max="15415" width="13.7109375" style="1" customWidth="1"/>
    <col min="15416" max="15416" width="13.42578125" style="1" customWidth="1"/>
    <col min="15417" max="15417" width="22.7109375" style="1" customWidth="1"/>
    <col min="15418" max="15425" width="20.85546875" style="1" customWidth="1"/>
    <col min="15426" max="15653" width="11.42578125" style="1"/>
    <col min="15654" max="15654" width="41.140625" style="1" customWidth="1"/>
    <col min="15655" max="15655" width="17.140625" style="1" customWidth="1"/>
    <col min="15656" max="15656" width="36.28515625" style="1" customWidth="1"/>
    <col min="15657" max="15657" width="76.5703125" style="1" customWidth="1"/>
    <col min="15658" max="15658" width="23.140625" style="1" customWidth="1"/>
    <col min="15659" max="15659" width="20.42578125" style="1" customWidth="1"/>
    <col min="15660" max="15660" width="21.5703125" style="1" bestFit="1" customWidth="1"/>
    <col min="15661" max="15663" width="18" style="1" customWidth="1"/>
    <col min="15664" max="15664" width="16.5703125" style="1" customWidth="1"/>
    <col min="15665" max="15665" width="16.140625" style="1" customWidth="1"/>
    <col min="15666" max="15666" width="17.42578125" style="1" bestFit="1" customWidth="1"/>
    <col min="15667" max="15667" width="15.42578125" style="1" bestFit="1" customWidth="1"/>
    <col min="15668" max="15668" width="14.5703125" style="1" bestFit="1" customWidth="1"/>
    <col min="15669" max="15669" width="15.42578125" style="1" bestFit="1" customWidth="1"/>
    <col min="15670" max="15670" width="15.85546875" style="1" customWidth="1"/>
    <col min="15671" max="15671" width="13.7109375" style="1" customWidth="1"/>
    <col min="15672" max="15672" width="13.42578125" style="1" customWidth="1"/>
    <col min="15673" max="15673" width="22.7109375" style="1" customWidth="1"/>
    <col min="15674" max="15681" width="20.85546875" style="1" customWidth="1"/>
    <col min="15682" max="15909" width="11.42578125" style="1"/>
    <col min="15910" max="15910" width="41.140625" style="1" customWidth="1"/>
    <col min="15911" max="15911" width="17.140625" style="1" customWidth="1"/>
    <col min="15912" max="15912" width="36.28515625" style="1" customWidth="1"/>
    <col min="15913" max="15913" width="76.5703125" style="1" customWidth="1"/>
    <col min="15914" max="15914" width="23.140625" style="1" customWidth="1"/>
    <col min="15915" max="15915" width="20.42578125" style="1" customWidth="1"/>
    <col min="15916" max="15916" width="21.5703125" style="1" bestFit="1" customWidth="1"/>
    <col min="15917" max="15919" width="18" style="1" customWidth="1"/>
    <col min="15920" max="15920" width="16.5703125" style="1" customWidth="1"/>
    <col min="15921" max="15921" width="16.140625" style="1" customWidth="1"/>
    <col min="15922" max="15922" width="17.42578125" style="1" bestFit="1" customWidth="1"/>
    <col min="15923" max="15923" width="15.42578125" style="1" bestFit="1" customWidth="1"/>
    <col min="15924" max="15924" width="14.5703125" style="1" bestFit="1" customWidth="1"/>
    <col min="15925" max="15925" width="15.42578125" style="1" bestFit="1" customWidth="1"/>
    <col min="15926" max="15926" width="15.85546875" style="1" customWidth="1"/>
    <col min="15927" max="15927" width="13.7109375" style="1" customWidth="1"/>
    <col min="15928" max="15928" width="13.42578125" style="1" customWidth="1"/>
    <col min="15929" max="15929" width="22.7109375" style="1" customWidth="1"/>
    <col min="15930" max="15937" width="20.85546875" style="1" customWidth="1"/>
    <col min="15938" max="16165" width="11.42578125" style="1"/>
    <col min="16166" max="16166" width="41.140625" style="1" customWidth="1"/>
    <col min="16167" max="16167" width="17.140625" style="1" customWidth="1"/>
    <col min="16168" max="16168" width="36.28515625" style="1" customWidth="1"/>
    <col min="16169" max="16169" width="76.5703125" style="1" customWidth="1"/>
    <col min="16170" max="16170" width="23.140625" style="1" customWidth="1"/>
    <col min="16171" max="16171" width="20.42578125" style="1" customWidth="1"/>
    <col min="16172" max="16172" width="21.5703125" style="1" bestFit="1" customWidth="1"/>
    <col min="16173" max="16175" width="18" style="1" customWidth="1"/>
    <col min="16176" max="16176" width="16.5703125" style="1" customWidth="1"/>
    <col min="16177" max="16177" width="16.140625" style="1" customWidth="1"/>
    <col min="16178" max="16178" width="17.42578125" style="1" bestFit="1" customWidth="1"/>
    <col min="16179" max="16179" width="15.42578125" style="1" bestFit="1" customWidth="1"/>
    <col min="16180" max="16180" width="14.5703125" style="1" bestFit="1" customWidth="1"/>
    <col min="16181" max="16181" width="15.42578125" style="1" bestFit="1" customWidth="1"/>
    <col min="16182" max="16182" width="15.85546875" style="1" customWidth="1"/>
    <col min="16183" max="16183" width="13.7109375" style="1" customWidth="1"/>
    <col min="16184" max="16184" width="13.42578125" style="1" customWidth="1"/>
    <col min="16185" max="16185" width="22.7109375" style="1" customWidth="1"/>
    <col min="16186" max="16193" width="20.85546875" style="1" customWidth="1"/>
    <col min="16194" max="16384" width="11.42578125" style="1"/>
  </cols>
  <sheetData>
    <row r="1" spans="1:61" ht="26.25" x14ac:dyDescent="0.2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</row>
    <row r="2" spans="1:61" ht="26.25" x14ac:dyDescent="0.25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"/>
    </row>
    <row r="3" spans="1:61" ht="26.25" x14ac:dyDescent="0.25">
      <c r="A3" s="269" t="s">
        <v>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"/>
    </row>
    <row r="4" spans="1:61" ht="18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61" ht="15.75" thickBot="1" x14ac:dyDescent="0.3"/>
    <row r="6" spans="1:61" x14ac:dyDescent="0.25">
      <c r="A6" s="270" t="s">
        <v>3</v>
      </c>
      <c r="B6" s="271"/>
      <c r="C6" s="272"/>
      <c r="D6" s="273"/>
      <c r="E6" s="3"/>
    </row>
    <row r="7" spans="1:61" x14ac:dyDescent="0.25">
      <c r="A7" s="4" t="s">
        <v>4</v>
      </c>
      <c r="B7" s="274" t="s">
        <v>5</v>
      </c>
      <c r="C7" s="275"/>
      <c r="D7" s="5" t="s">
        <v>6</v>
      </c>
      <c r="E7" s="3"/>
    </row>
    <row r="8" spans="1:61" ht="32.25" customHeight="1" thickBot="1" x14ac:dyDescent="0.3">
      <c r="A8" s="8" t="s">
        <v>7</v>
      </c>
      <c r="B8" s="267" t="s">
        <v>89</v>
      </c>
      <c r="C8" s="268"/>
      <c r="D8" s="9" t="s">
        <v>90</v>
      </c>
    </row>
    <row r="9" spans="1:61" ht="15.75" thickBot="1" x14ac:dyDescent="0.3"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</row>
    <row r="10" spans="1:61" ht="30.75" customHeight="1" thickBot="1" x14ac:dyDescent="0.3">
      <c r="A10" s="280" t="s">
        <v>8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</row>
    <row r="11" spans="1:61" ht="27" thickBot="1" x14ac:dyDescent="0.3">
      <c r="A11" s="282" t="s">
        <v>9</v>
      </c>
      <c r="B11" s="282" t="s">
        <v>10</v>
      </c>
      <c r="C11" s="282" t="s">
        <v>11</v>
      </c>
      <c r="D11" s="282" t="s">
        <v>12</v>
      </c>
      <c r="E11" s="282" t="s">
        <v>13</v>
      </c>
      <c r="F11" s="282" t="s">
        <v>14</v>
      </c>
      <c r="G11" s="282" t="s">
        <v>27</v>
      </c>
      <c r="H11" s="282" t="s">
        <v>39</v>
      </c>
      <c r="I11" s="282" t="s">
        <v>40</v>
      </c>
      <c r="J11" s="310" t="s">
        <v>19</v>
      </c>
      <c r="K11" s="310"/>
      <c r="L11" s="310"/>
      <c r="M11" s="311"/>
      <c r="N11" s="276" t="s">
        <v>20</v>
      </c>
      <c r="O11" s="277"/>
      <c r="P11" s="277"/>
      <c r="Q11" s="278"/>
      <c r="R11" s="276" t="s">
        <v>21</v>
      </c>
      <c r="S11" s="277"/>
      <c r="T11" s="277"/>
      <c r="U11" s="278"/>
      <c r="V11" s="276" t="s">
        <v>22</v>
      </c>
      <c r="W11" s="277"/>
      <c r="X11" s="277"/>
      <c r="Y11" s="278"/>
      <c r="Z11" s="276" t="s">
        <v>23</v>
      </c>
      <c r="AA11" s="277"/>
      <c r="AB11" s="277"/>
      <c r="AC11" s="278"/>
      <c r="AD11" s="276" t="s">
        <v>24</v>
      </c>
      <c r="AE11" s="277"/>
      <c r="AF11" s="277"/>
      <c r="AG11" s="278"/>
      <c r="AH11" s="276" t="s">
        <v>25</v>
      </c>
      <c r="AI11" s="277"/>
      <c r="AJ11" s="277"/>
      <c r="AK11" s="278"/>
      <c r="AL11" s="276" t="s">
        <v>26</v>
      </c>
      <c r="AM11" s="277"/>
      <c r="AN11" s="277"/>
      <c r="AO11" s="278"/>
      <c r="AP11" s="276" t="s">
        <v>15</v>
      </c>
      <c r="AQ11" s="277"/>
      <c r="AR11" s="277"/>
      <c r="AS11" s="278"/>
      <c r="AT11" s="276" t="s">
        <v>16</v>
      </c>
      <c r="AU11" s="277"/>
      <c r="AV11" s="277"/>
      <c r="AW11" s="278"/>
      <c r="AX11" s="276" t="s">
        <v>17</v>
      </c>
      <c r="AY11" s="277"/>
      <c r="AZ11" s="277"/>
      <c r="BA11" s="278"/>
      <c r="BB11" s="276" t="s">
        <v>18</v>
      </c>
      <c r="BC11" s="277"/>
      <c r="BD11" s="277"/>
      <c r="BE11" s="278"/>
      <c r="BF11" s="276" t="s">
        <v>92</v>
      </c>
      <c r="BG11" s="277"/>
      <c r="BH11" s="277"/>
      <c r="BI11" s="278"/>
    </row>
    <row r="12" spans="1:61" ht="25.5" customHeight="1" x14ac:dyDescent="0.25">
      <c r="A12" s="283"/>
      <c r="B12" s="283"/>
      <c r="C12" s="283"/>
      <c r="D12" s="283"/>
      <c r="E12" s="283"/>
      <c r="F12" s="283"/>
      <c r="G12" s="283"/>
      <c r="H12" s="283"/>
      <c r="I12" s="283"/>
      <c r="J12" s="288" t="s">
        <v>44</v>
      </c>
      <c r="K12" s="288"/>
      <c r="L12" s="288"/>
      <c r="M12" s="289"/>
      <c r="N12" s="285" t="s">
        <v>44</v>
      </c>
      <c r="O12" s="286"/>
      <c r="P12" s="286"/>
      <c r="Q12" s="287"/>
      <c r="R12" s="285" t="s">
        <v>44</v>
      </c>
      <c r="S12" s="286"/>
      <c r="T12" s="286"/>
      <c r="U12" s="287"/>
      <c r="V12" s="285" t="s">
        <v>44</v>
      </c>
      <c r="W12" s="286"/>
      <c r="X12" s="286"/>
      <c r="Y12" s="287"/>
      <c r="Z12" s="285" t="s">
        <v>44</v>
      </c>
      <c r="AA12" s="286"/>
      <c r="AB12" s="286"/>
      <c r="AC12" s="287"/>
      <c r="AD12" s="285" t="s">
        <v>44</v>
      </c>
      <c r="AE12" s="286"/>
      <c r="AF12" s="286"/>
      <c r="AG12" s="287"/>
      <c r="AH12" s="285" t="s">
        <v>44</v>
      </c>
      <c r="AI12" s="286"/>
      <c r="AJ12" s="286"/>
      <c r="AK12" s="287"/>
      <c r="AL12" s="285" t="s">
        <v>44</v>
      </c>
      <c r="AM12" s="286"/>
      <c r="AN12" s="286"/>
      <c r="AO12" s="287"/>
      <c r="AP12" s="285" t="s">
        <v>44</v>
      </c>
      <c r="AQ12" s="286"/>
      <c r="AR12" s="286"/>
      <c r="AS12" s="287"/>
      <c r="AT12" s="285" t="s">
        <v>44</v>
      </c>
      <c r="AU12" s="286"/>
      <c r="AV12" s="286"/>
      <c r="AW12" s="287"/>
      <c r="AX12" s="285" t="s">
        <v>44</v>
      </c>
      <c r="AY12" s="286"/>
      <c r="AZ12" s="286"/>
      <c r="BA12" s="287"/>
      <c r="BB12" s="285" t="s">
        <v>44</v>
      </c>
      <c r="BC12" s="286"/>
      <c r="BD12" s="286"/>
      <c r="BE12" s="287"/>
      <c r="BF12" s="285" t="s">
        <v>44</v>
      </c>
      <c r="BG12" s="286"/>
      <c r="BH12" s="286"/>
      <c r="BI12" s="287"/>
    </row>
    <row r="13" spans="1:61" ht="15.75" thickBot="1" x14ac:dyDescent="0.3">
      <c r="A13" s="283"/>
      <c r="B13" s="283"/>
      <c r="C13" s="283"/>
      <c r="D13" s="283"/>
      <c r="E13" s="283"/>
      <c r="F13" s="283"/>
      <c r="G13" s="283"/>
      <c r="H13" s="283"/>
      <c r="I13" s="283"/>
      <c r="J13" s="14" t="s">
        <v>41</v>
      </c>
      <c r="K13" s="13" t="s">
        <v>42</v>
      </c>
      <c r="L13" s="13" t="s">
        <v>146</v>
      </c>
      <c r="M13" s="13" t="s">
        <v>43</v>
      </c>
      <c r="N13" s="13" t="s">
        <v>41</v>
      </c>
      <c r="O13" s="13" t="s">
        <v>42</v>
      </c>
      <c r="P13" s="13" t="s">
        <v>146</v>
      </c>
      <c r="Q13" s="13" t="s">
        <v>43</v>
      </c>
      <c r="R13" s="13" t="s">
        <v>41</v>
      </c>
      <c r="S13" s="13" t="s">
        <v>42</v>
      </c>
      <c r="T13" s="13" t="s">
        <v>146</v>
      </c>
      <c r="U13" s="13" t="s">
        <v>43</v>
      </c>
      <c r="V13" s="13" t="s">
        <v>41</v>
      </c>
      <c r="W13" s="13" t="s">
        <v>42</v>
      </c>
      <c r="X13" s="13" t="s">
        <v>146</v>
      </c>
      <c r="Y13" s="13" t="s">
        <v>43</v>
      </c>
      <c r="Z13" s="13" t="s">
        <v>41</v>
      </c>
      <c r="AA13" s="13" t="s">
        <v>42</v>
      </c>
      <c r="AB13" s="13" t="s">
        <v>146</v>
      </c>
      <c r="AC13" s="13" t="s">
        <v>43</v>
      </c>
      <c r="AD13" s="13" t="s">
        <v>41</v>
      </c>
      <c r="AE13" s="13" t="s">
        <v>42</v>
      </c>
      <c r="AF13" s="13" t="s">
        <v>146</v>
      </c>
      <c r="AG13" s="13" t="s">
        <v>43</v>
      </c>
      <c r="AH13" s="13" t="s">
        <v>41</v>
      </c>
      <c r="AI13" s="13" t="s">
        <v>42</v>
      </c>
      <c r="AJ13" s="13" t="s">
        <v>146</v>
      </c>
      <c r="AK13" s="13" t="s">
        <v>43</v>
      </c>
      <c r="AL13" s="13" t="s">
        <v>41</v>
      </c>
      <c r="AM13" s="13" t="s">
        <v>42</v>
      </c>
      <c r="AN13" s="13" t="s">
        <v>146</v>
      </c>
      <c r="AO13" s="13" t="s">
        <v>43</v>
      </c>
      <c r="AP13" s="13" t="s">
        <v>41</v>
      </c>
      <c r="AQ13" s="13" t="s">
        <v>42</v>
      </c>
      <c r="AR13" s="13" t="s">
        <v>146</v>
      </c>
      <c r="AS13" s="13" t="s">
        <v>43</v>
      </c>
      <c r="AT13" s="13" t="s">
        <v>41</v>
      </c>
      <c r="AU13" s="13" t="s">
        <v>42</v>
      </c>
      <c r="AV13" s="13" t="s">
        <v>146</v>
      </c>
      <c r="AW13" s="138" t="s">
        <v>43</v>
      </c>
      <c r="AX13" s="13" t="s">
        <v>41</v>
      </c>
      <c r="AY13" s="13" t="s">
        <v>42</v>
      </c>
      <c r="AZ13" s="13" t="s">
        <v>146</v>
      </c>
      <c r="BA13" s="13" t="s">
        <v>43</v>
      </c>
      <c r="BB13" s="13" t="s">
        <v>41</v>
      </c>
      <c r="BC13" s="13" t="s">
        <v>42</v>
      </c>
      <c r="BD13" s="13" t="s">
        <v>146</v>
      </c>
      <c r="BE13" s="13" t="s">
        <v>43</v>
      </c>
      <c r="BF13" s="13" t="s">
        <v>41</v>
      </c>
      <c r="BG13" s="13" t="s">
        <v>42</v>
      </c>
      <c r="BH13" s="13" t="s">
        <v>146</v>
      </c>
      <c r="BI13" s="166" t="s">
        <v>43</v>
      </c>
    </row>
    <row r="14" spans="1:61" ht="30" customHeight="1" thickBot="1" x14ac:dyDescent="0.3">
      <c r="A14" s="394" t="s">
        <v>119</v>
      </c>
      <c r="B14" s="293">
        <v>16283</v>
      </c>
      <c r="C14" s="398" t="s">
        <v>32</v>
      </c>
      <c r="D14" s="398" t="s">
        <v>33</v>
      </c>
      <c r="E14" s="299" t="s">
        <v>78</v>
      </c>
      <c r="F14" s="299" t="s">
        <v>64</v>
      </c>
      <c r="G14" s="302" t="s">
        <v>83</v>
      </c>
      <c r="H14" s="302" t="s">
        <v>58</v>
      </c>
      <c r="I14" s="15" t="s">
        <v>48</v>
      </c>
      <c r="J14" s="43">
        <v>4</v>
      </c>
      <c r="K14" s="43">
        <v>7</v>
      </c>
      <c r="L14" s="43">
        <v>0</v>
      </c>
      <c r="M14" s="78">
        <f>SUM(J14:L14)</f>
        <v>11</v>
      </c>
      <c r="N14" s="43">
        <v>1</v>
      </c>
      <c r="O14" s="43">
        <v>3</v>
      </c>
      <c r="P14" s="43">
        <v>0</v>
      </c>
      <c r="Q14" s="245">
        <f>SUM(N14:P14)</f>
        <v>4</v>
      </c>
      <c r="R14" s="265">
        <v>4</v>
      </c>
      <c r="S14" s="265">
        <v>4</v>
      </c>
      <c r="T14" s="40">
        <v>0</v>
      </c>
      <c r="U14" s="78">
        <f>SUM(R14:T14)</f>
        <v>8</v>
      </c>
      <c r="V14" s="43"/>
      <c r="W14" s="43"/>
      <c r="X14" s="43"/>
      <c r="Y14" s="78">
        <f>SUM(V14:X14)</f>
        <v>0</v>
      </c>
      <c r="Z14" s="43"/>
      <c r="AA14" s="43"/>
      <c r="AB14" s="43"/>
      <c r="AC14" s="78">
        <f>SUM(Z14:AB14)</f>
        <v>0</v>
      </c>
      <c r="AD14" s="43"/>
      <c r="AE14" s="43"/>
      <c r="AF14" s="43"/>
      <c r="AG14" s="78">
        <f>SUM(AD14:AF14)</f>
        <v>0</v>
      </c>
      <c r="AH14" s="43"/>
      <c r="AI14" s="43"/>
      <c r="AJ14" s="43"/>
      <c r="AK14" s="78">
        <f>SUM(AH14:AJ14)</f>
        <v>0</v>
      </c>
      <c r="AL14" s="43"/>
      <c r="AM14" s="43"/>
      <c r="AN14" s="43"/>
      <c r="AO14" s="78">
        <f>SUM(AL14:AN14)</f>
        <v>0</v>
      </c>
      <c r="AP14" s="54"/>
      <c r="AQ14" s="54"/>
      <c r="AR14" s="43"/>
      <c r="AS14" s="245">
        <f>SUM(AP14:AR14)</f>
        <v>0</v>
      </c>
      <c r="AT14" s="40"/>
      <c r="AU14" s="40"/>
      <c r="AV14" s="40"/>
      <c r="AW14" s="78">
        <f>SUM(AT14:AV14)</f>
        <v>0</v>
      </c>
      <c r="AX14" s="249"/>
      <c r="AY14" s="250"/>
      <c r="AZ14" s="43"/>
      <c r="BA14" s="78">
        <f>SUM(AX14:AZ14)</f>
        <v>0</v>
      </c>
      <c r="BB14" s="43"/>
      <c r="BC14" s="43"/>
      <c r="BD14" s="31"/>
      <c r="BE14" s="78">
        <f>SUM(BB14:BD14)</f>
        <v>0</v>
      </c>
      <c r="BF14" s="43">
        <f>SUM(J14,N14,R14,V14,Z14,AD14,AH14,AL14,AP14,AT14,AX14,BB14)</f>
        <v>9</v>
      </c>
      <c r="BG14" s="43">
        <f t="shared" ref="BG14:BH28" si="0">SUM(K14,O14,S14,W14,AA14,AE14,AI14,AM14,AQ14,AU14,AY14,BC14)</f>
        <v>14</v>
      </c>
      <c r="BH14" s="31">
        <f t="shared" si="0"/>
        <v>0</v>
      </c>
      <c r="BI14" s="133">
        <f t="shared" ref="BI14:BI23" si="1">SUM(BF14:BH14)</f>
        <v>23</v>
      </c>
    </row>
    <row r="15" spans="1:61" ht="30" customHeight="1" thickBot="1" x14ac:dyDescent="0.3">
      <c r="A15" s="395"/>
      <c r="B15" s="294"/>
      <c r="C15" s="399"/>
      <c r="D15" s="399"/>
      <c r="E15" s="300"/>
      <c r="F15" s="300"/>
      <c r="G15" s="303"/>
      <c r="H15" s="303"/>
      <c r="I15" s="16" t="s">
        <v>49</v>
      </c>
      <c r="J15" s="54">
        <v>3</v>
      </c>
      <c r="K15" s="54">
        <v>1</v>
      </c>
      <c r="L15" s="54">
        <v>0</v>
      </c>
      <c r="M15" s="77">
        <f>SUM(J15:L15)</f>
        <v>4</v>
      </c>
      <c r="N15" s="54">
        <v>0</v>
      </c>
      <c r="O15" s="54">
        <v>1</v>
      </c>
      <c r="P15" s="54">
        <v>0</v>
      </c>
      <c r="Q15" s="141">
        <f>SUM(N15:P15)</f>
        <v>1</v>
      </c>
      <c r="R15" s="265">
        <v>1</v>
      </c>
      <c r="S15" s="265">
        <v>5</v>
      </c>
      <c r="T15" s="40">
        <v>0</v>
      </c>
      <c r="U15" s="77">
        <f>SUM(R15:T15)</f>
        <v>6</v>
      </c>
      <c r="V15" s="54"/>
      <c r="W15" s="54"/>
      <c r="X15" s="54"/>
      <c r="Y15" s="77">
        <f>SUM(V15:X15)</f>
        <v>0</v>
      </c>
      <c r="Z15" s="54"/>
      <c r="AA15" s="54"/>
      <c r="AB15" s="54"/>
      <c r="AC15" s="77">
        <f>SUM(Z15:AB15)</f>
        <v>0</v>
      </c>
      <c r="AD15" s="54"/>
      <c r="AE15" s="54"/>
      <c r="AF15" s="54"/>
      <c r="AG15" s="77">
        <f>SUM(AD15:AF15)</f>
        <v>0</v>
      </c>
      <c r="AH15" s="54"/>
      <c r="AI15" s="54"/>
      <c r="AJ15" s="54"/>
      <c r="AK15" s="77">
        <f>SUM(AH15:AJ15)</f>
        <v>0</v>
      </c>
      <c r="AL15" s="54"/>
      <c r="AM15" s="54"/>
      <c r="AN15" s="54"/>
      <c r="AO15" s="77">
        <f>SUM(AL15:AN15)</f>
        <v>0</v>
      </c>
      <c r="AP15" s="54"/>
      <c r="AQ15" s="54"/>
      <c r="AR15" s="54"/>
      <c r="AS15" s="141">
        <f>SUM(AP15:AR15)</f>
        <v>0</v>
      </c>
      <c r="AT15" s="40"/>
      <c r="AU15" s="40"/>
      <c r="AV15" s="40"/>
      <c r="AW15" s="77">
        <f>SUM(AT15:AV15)</f>
        <v>0</v>
      </c>
      <c r="AX15" s="251"/>
      <c r="AY15" s="252"/>
      <c r="AZ15" s="54"/>
      <c r="BA15" s="77">
        <f>SUM(AX15:AZ15)</f>
        <v>0</v>
      </c>
      <c r="BB15" s="54"/>
      <c r="BC15" s="54"/>
      <c r="BD15" s="51"/>
      <c r="BE15" s="77">
        <f>SUM(BB15:BD15)</f>
        <v>0</v>
      </c>
      <c r="BF15" s="54">
        <f>SUM(J15,N15,R15,V15,Z15,AD15,AH15,AL15,AP15,AT15,AX15,BB15)</f>
        <v>4</v>
      </c>
      <c r="BG15" s="54">
        <f t="shared" si="0"/>
        <v>7</v>
      </c>
      <c r="BH15" s="51">
        <f t="shared" si="0"/>
        <v>0</v>
      </c>
      <c r="BI15" s="133">
        <f t="shared" si="1"/>
        <v>11</v>
      </c>
    </row>
    <row r="16" spans="1:61" ht="30" customHeight="1" thickBot="1" x14ac:dyDescent="0.3">
      <c r="A16" s="395"/>
      <c r="B16" s="294"/>
      <c r="C16" s="399"/>
      <c r="D16" s="399"/>
      <c r="E16" s="300"/>
      <c r="F16" s="300"/>
      <c r="G16" s="303"/>
      <c r="H16" s="303"/>
      <c r="I16" s="16" t="s">
        <v>50</v>
      </c>
      <c r="J16" s="54">
        <v>2</v>
      </c>
      <c r="K16" s="54">
        <v>1</v>
      </c>
      <c r="L16" s="54">
        <v>0</v>
      </c>
      <c r="M16" s="77">
        <f>SUM(J16:L16)</f>
        <v>3</v>
      </c>
      <c r="N16" s="54">
        <v>3</v>
      </c>
      <c r="O16" s="54">
        <v>1</v>
      </c>
      <c r="P16" s="54">
        <v>0</v>
      </c>
      <c r="Q16" s="141">
        <f>SUM(N16:P16)</f>
        <v>4</v>
      </c>
      <c r="R16" s="265">
        <v>4</v>
      </c>
      <c r="S16" s="265">
        <v>2</v>
      </c>
      <c r="T16" s="40">
        <v>0</v>
      </c>
      <c r="U16" s="77">
        <f>SUM(R16:T16)</f>
        <v>6</v>
      </c>
      <c r="V16" s="54"/>
      <c r="W16" s="54"/>
      <c r="X16" s="54"/>
      <c r="Y16" s="77">
        <f>SUM(V16:X16)</f>
        <v>0</v>
      </c>
      <c r="Z16" s="54"/>
      <c r="AA16" s="54"/>
      <c r="AB16" s="54"/>
      <c r="AC16" s="77">
        <f>SUM(Z16:AB16)</f>
        <v>0</v>
      </c>
      <c r="AD16" s="54"/>
      <c r="AE16" s="54"/>
      <c r="AF16" s="54"/>
      <c r="AG16" s="77">
        <f>SUM(AD16:AF16)</f>
        <v>0</v>
      </c>
      <c r="AH16" s="54"/>
      <c r="AI16" s="54"/>
      <c r="AJ16" s="54"/>
      <c r="AK16" s="77">
        <f>SUM(AH16:AJ16)</f>
        <v>0</v>
      </c>
      <c r="AL16" s="54"/>
      <c r="AM16" s="54"/>
      <c r="AN16" s="54"/>
      <c r="AO16" s="77">
        <f>SUM(AL16:AN16)</f>
        <v>0</v>
      </c>
      <c r="AP16" s="54"/>
      <c r="AQ16" s="54"/>
      <c r="AR16" s="54"/>
      <c r="AS16" s="141">
        <f>SUM(AP16:AR16)</f>
        <v>0</v>
      </c>
      <c r="AT16" s="40"/>
      <c r="AU16" s="40"/>
      <c r="AV16" s="40"/>
      <c r="AW16" s="77">
        <f>SUM(AT16:AV16)</f>
        <v>0</v>
      </c>
      <c r="AX16" s="251"/>
      <c r="AY16" s="252"/>
      <c r="AZ16" s="54"/>
      <c r="BA16" s="77">
        <f>SUM(AX16:AZ16)</f>
        <v>0</v>
      </c>
      <c r="BB16" s="54"/>
      <c r="BC16" s="54"/>
      <c r="BD16" s="51"/>
      <c r="BE16" s="77">
        <f>SUM(BB16:BD16)</f>
        <v>0</v>
      </c>
      <c r="BF16" s="54">
        <f>SUM(J16,N16,R16,V16,Z16,AD16,AH16,AL16,AP16,AT16,AX16,BB16)</f>
        <v>9</v>
      </c>
      <c r="BG16" s="54">
        <f t="shared" si="0"/>
        <v>4</v>
      </c>
      <c r="BH16" s="51">
        <f t="shared" si="0"/>
        <v>0</v>
      </c>
      <c r="BI16" s="133">
        <f t="shared" si="1"/>
        <v>13</v>
      </c>
    </row>
    <row r="17" spans="1:61" ht="30" customHeight="1" thickBot="1" x14ac:dyDescent="0.3">
      <c r="A17" s="395"/>
      <c r="B17" s="294"/>
      <c r="C17" s="399"/>
      <c r="D17" s="399"/>
      <c r="E17" s="300"/>
      <c r="F17" s="300"/>
      <c r="G17" s="303"/>
      <c r="H17" s="303"/>
      <c r="I17" s="16" t="s">
        <v>51</v>
      </c>
      <c r="J17" s="54">
        <v>10</v>
      </c>
      <c r="K17" s="54">
        <v>6</v>
      </c>
      <c r="L17" s="54">
        <v>0</v>
      </c>
      <c r="M17" s="77">
        <f>SUM(J17:L17)</f>
        <v>16</v>
      </c>
      <c r="N17" s="54">
        <v>5</v>
      </c>
      <c r="O17" s="54">
        <v>3</v>
      </c>
      <c r="P17" s="54">
        <v>0</v>
      </c>
      <c r="Q17" s="141">
        <f>SUM(N17:P17)</f>
        <v>8</v>
      </c>
      <c r="R17" s="265">
        <v>4</v>
      </c>
      <c r="S17" s="265">
        <v>2</v>
      </c>
      <c r="T17" s="40">
        <v>0</v>
      </c>
      <c r="U17" s="77">
        <f>SUM(R17:T17)</f>
        <v>6</v>
      </c>
      <c r="V17" s="54"/>
      <c r="W17" s="54"/>
      <c r="X17" s="54"/>
      <c r="Y17" s="77">
        <f>SUM(V17:X17)</f>
        <v>0</v>
      </c>
      <c r="Z17" s="54"/>
      <c r="AA17" s="54"/>
      <c r="AB17" s="54"/>
      <c r="AC17" s="77">
        <f>SUM(Z17:AB17)</f>
        <v>0</v>
      </c>
      <c r="AD17" s="54"/>
      <c r="AE17" s="54"/>
      <c r="AF17" s="54"/>
      <c r="AG17" s="77">
        <f>SUM(AD17:AF17)</f>
        <v>0</v>
      </c>
      <c r="AH17" s="54"/>
      <c r="AI17" s="54"/>
      <c r="AJ17" s="54"/>
      <c r="AK17" s="77">
        <f>SUM(AH17:AJ17)</f>
        <v>0</v>
      </c>
      <c r="AL17" s="54"/>
      <c r="AM17" s="54"/>
      <c r="AN17" s="54"/>
      <c r="AO17" s="77">
        <f>SUM(AL17:AN17)</f>
        <v>0</v>
      </c>
      <c r="AP17" s="54"/>
      <c r="AQ17" s="54"/>
      <c r="AR17" s="54"/>
      <c r="AS17" s="141">
        <f>SUM(AP17:AR17)</f>
        <v>0</v>
      </c>
      <c r="AT17" s="40"/>
      <c r="AU17" s="40"/>
      <c r="AV17" s="40"/>
      <c r="AW17" s="77">
        <f>SUM(AT17:AV17)</f>
        <v>0</v>
      </c>
      <c r="AX17" s="251"/>
      <c r="AY17" s="252"/>
      <c r="AZ17" s="54"/>
      <c r="BA17" s="77">
        <f>SUM(AX17:AZ17)</f>
        <v>0</v>
      </c>
      <c r="BB17" s="54"/>
      <c r="BC17" s="54"/>
      <c r="BD17" s="51"/>
      <c r="BE17" s="77">
        <f>SUM(BB17:BD17)</f>
        <v>0</v>
      </c>
      <c r="BF17" s="54">
        <f>SUM(J17,N17,R17,V17,Z17,AD17,AH17,AL17,AP17,AT17,AX17,BB17)</f>
        <v>19</v>
      </c>
      <c r="BG17" s="54">
        <f t="shared" si="0"/>
        <v>11</v>
      </c>
      <c r="BH17" s="51">
        <f t="shared" si="0"/>
        <v>0</v>
      </c>
      <c r="BI17" s="133">
        <f t="shared" si="1"/>
        <v>30</v>
      </c>
    </row>
    <row r="18" spans="1:61" ht="30" customHeight="1" thickBot="1" x14ac:dyDescent="0.3">
      <c r="A18" s="395"/>
      <c r="B18" s="294"/>
      <c r="C18" s="399"/>
      <c r="D18" s="399"/>
      <c r="E18" s="300"/>
      <c r="F18" s="300"/>
      <c r="G18" s="303"/>
      <c r="H18" s="303"/>
      <c r="I18" s="16" t="s">
        <v>52</v>
      </c>
      <c r="J18" s="54">
        <v>0</v>
      </c>
      <c r="K18" s="54">
        <v>2</v>
      </c>
      <c r="L18" s="54">
        <v>0</v>
      </c>
      <c r="M18" s="77">
        <f>SUM(J18:L18)</f>
        <v>2</v>
      </c>
      <c r="N18" s="54">
        <v>7</v>
      </c>
      <c r="O18" s="54">
        <v>7</v>
      </c>
      <c r="P18" s="54">
        <v>0</v>
      </c>
      <c r="Q18" s="141">
        <f>SUM(N18:P18)</f>
        <v>14</v>
      </c>
      <c r="R18" s="265">
        <v>4</v>
      </c>
      <c r="S18" s="265">
        <v>1</v>
      </c>
      <c r="T18" s="40">
        <v>0</v>
      </c>
      <c r="U18" s="77">
        <f>SUM(R18:T18)</f>
        <v>5</v>
      </c>
      <c r="V18" s="54"/>
      <c r="W18" s="54"/>
      <c r="X18" s="54"/>
      <c r="Y18" s="77">
        <f>SUM(V18:X18)</f>
        <v>0</v>
      </c>
      <c r="Z18" s="54"/>
      <c r="AA18" s="54"/>
      <c r="AB18" s="54"/>
      <c r="AC18" s="77">
        <f>SUM(Z18:AB18)</f>
        <v>0</v>
      </c>
      <c r="AD18" s="54"/>
      <c r="AE18" s="54"/>
      <c r="AF18" s="54"/>
      <c r="AG18" s="77">
        <f>SUM(AD18:AF18)</f>
        <v>0</v>
      </c>
      <c r="AH18" s="54"/>
      <c r="AI18" s="54"/>
      <c r="AJ18" s="54"/>
      <c r="AK18" s="77">
        <f>SUM(AH18:AJ18)</f>
        <v>0</v>
      </c>
      <c r="AL18" s="54"/>
      <c r="AM18" s="54"/>
      <c r="AN18" s="54"/>
      <c r="AO18" s="77">
        <f>SUM(AL18:AN18)</f>
        <v>0</v>
      </c>
      <c r="AP18" s="54"/>
      <c r="AQ18" s="54"/>
      <c r="AR18" s="54"/>
      <c r="AS18" s="141">
        <f>SUM(AP18:AR18)</f>
        <v>0</v>
      </c>
      <c r="AT18" s="40"/>
      <c r="AU18" s="40"/>
      <c r="AV18" s="40"/>
      <c r="AW18" s="77">
        <f>SUM(AT18:AV18)</f>
        <v>0</v>
      </c>
      <c r="AX18" s="251"/>
      <c r="AY18" s="252"/>
      <c r="AZ18" s="54"/>
      <c r="BA18" s="77">
        <f>SUM(AX18:AZ18)</f>
        <v>0</v>
      </c>
      <c r="BB18" s="54"/>
      <c r="BC18" s="54"/>
      <c r="BD18" s="51"/>
      <c r="BE18" s="77">
        <f>SUM(BB18:BD18)</f>
        <v>0</v>
      </c>
      <c r="BF18" s="54">
        <f>SUM(J18,N18,R18,V18,Z18,AD18,AH18,AL18,AP18,AT18,AX18,BB18)</f>
        <v>11</v>
      </c>
      <c r="BG18" s="54">
        <f t="shared" si="0"/>
        <v>10</v>
      </c>
      <c r="BH18" s="51">
        <f t="shared" si="0"/>
        <v>0</v>
      </c>
      <c r="BI18" s="133">
        <f t="shared" si="1"/>
        <v>21</v>
      </c>
    </row>
    <row r="19" spans="1:61" ht="30" customHeight="1" thickBot="1" x14ac:dyDescent="0.3">
      <c r="A19" s="395"/>
      <c r="B19" s="294"/>
      <c r="C19" s="399"/>
      <c r="D19" s="399"/>
      <c r="E19" s="300"/>
      <c r="F19" s="300"/>
      <c r="G19" s="303"/>
      <c r="H19" s="304"/>
      <c r="I19" s="17" t="s">
        <v>53</v>
      </c>
      <c r="J19" s="77">
        <f t="shared" ref="J19:AO19" si="2">SUM(J14:J18)</f>
        <v>19</v>
      </c>
      <c r="K19" s="77">
        <f t="shared" si="2"/>
        <v>17</v>
      </c>
      <c r="L19" s="77">
        <f t="shared" si="2"/>
        <v>0</v>
      </c>
      <c r="M19" s="136">
        <f t="shared" si="2"/>
        <v>36</v>
      </c>
      <c r="N19" s="77">
        <f t="shared" si="2"/>
        <v>16</v>
      </c>
      <c r="O19" s="77">
        <f t="shared" si="2"/>
        <v>15</v>
      </c>
      <c r="P19" s="77">
        <f t="shared" si="2"/>
        <v>0</v>
      </c>
      <c r="Q19" s="136">
        <f t="shared" si="2"/>
        <v>31</v>
      </c>
      <c r="R19" s="247">
        <f t="shared" si="2"/>
        <v>17</v>
      </c>
      <c r="S19" s="247">
        <f t="shared" si="2"/>
        <v>14</v>
      </c>
      <c r="T19" s="247">
        <f t="shared" si="2"/>
        <v>0</v>
      </c>
      <c r="U19" s="77">
        <f t="shared" si="2"/>
        <v>31</v>
      </c>
      <c r="V19" s="77">
        <f t="shared" si="2"/>
        <v>0</v>
      </c>
      <c r="W19" s="77">
        <f t="shared" si="2"/>
        <v>0</v>
      </c>
      <c r="X19" s="77">
        <f t="shared" si="2"/>
        <v>0</v>
      </c>
      <c r="Y19" s="77">
        <f t="shared" si="2"/>
        <v>0</v>
      </c>
      <c r="Z19" s="77">
        <f t="shared" si="2"/>
        <v>0</v>
      </c>
      <c r="AA19" s="77">
        <f t="shared" si="2"/>
        <v>0</v>
      </c>
      <c r="AB19" s="77">
        <f t="shared" si="2"/>
        <v>0</v>
      </c>
      <c r="AC19" s="77">
        <f t="shared" si="2"/>
        <v>0</v>
      </c>
      <c r="AD19" s="77">
        <f t="shared" si="2"/>
        <v>0</v>
      </c>
      <c r="AE19" s="77">
        <f t="shared" si="2"/>
        <v>0</v>
      </c>
      <c r="AF19" s="77">
        <f t="shared" si="2"/>
        <v>0</v>
      </c>
      <c r="AG19" s="77">
        <f t="shared" si="2"/>
        <v>0</v>
      </c>
      <c r="AH19" s="77">
        <f t="shared" si="2"/>
        <v>0</v>
      </c>
      <c r="AI19" s="77">
        <f t="shared" si="2"/>
        <v>0</v>
      </c>
      <c r="AJ19" s="77">
        <f t="shared" si="2"/>
        <v>0</v>
      </c>
      <c r="AK19" s="77">
        <f t="shared" si="2"/>
        <v>0</v>
      </c>
      <c r="AL19" s="77">
        <f t="shared" si="2"/>
        <v>0</v>
      </c>
      <c r="AM19" s="77">
        <f t="shared" si="2"/>
        <v>0</v>
      </c>
      <c r="AN19" s="77">
        <f t="shared" si="2"/>
        <v>0</v>
      </c>
      <c r="AO19" s="77">
        <f t="shared" si="2"/>
        <v>0</v>
      </c>
      <c r="AP19" s="77">
        <f t="shared" ref="AP19:BI19" si="3">SUM(AP14:AP18)</f>
        <v>0</v>
      </c>
      <c r="AQ19" s="77">
        <f t="shared" si="3"/>
        <v>0</v>
      </c>
      <c r="AR19" s="77">
        <f t="shared" si="3"/>
        <v>0</v>
      </c>
      <c r="AS19" s="77">
        <f t="shared" si="3"/>
        <v>0</v>
      </c>
      <c r="AT19" s="247">
        <f t="shared" si="3"/>
        <v>0</v>
      </c>
      <c r="AU19" s="247">
        <f t="shared" si="3"/>
        <v>0</v>
      </c>
      <c r="AV19" s="247">
        <f t="shared" si="3"/>
        <v>0</v>
      </c>
      <c r="AW19" s="77">
        <f t="shared" si="3"/>
        <v>0</v>
      </c>
      <c r="AX19" s="77">
        <f t="shared" si="3"/>
        <v>0</v>
      </c>
      <c r="AY19" s="77">
        <f t="shared" si="3"/>
        <v>0</v>
      </c>
      <c r="AZ19" s="77">
        <f t="shared" si="3"/>
        <v>0</v>
      </c>
      <c r="BA19" s="77">
        <f t="shared" si="3"/>
        <v>0</v>
      </c>
      <c r="BB19" s="77">
        <f t="shared" si="3"/>
        <v>0</v>
      </c>
      <c r="BC19" s="77">
        <f t="shared" si="3"/>
        <v>0</v>
      </c>
      <c r="BD19" s="77">
        <f t="shared" si="3"/>
        <v>0</v>
      </c>
      <c r="BE19" s="77">
        <f t="shared" si="3"/>
        <v>0</v>
      </c>
      <c r="BF19" s="77">
        <f t="shared" si="3"/>
        <v>52</v>
      </c>
      <c r="BG19" s="77">
        <f t="shared" si="3"/>
        <v>46</v>
      </c>
      <c r="BH19" s="77">
        <f t="shared" si="3"/>
        <v>0</v>
      </c>
      <c r="BI19" s="130">
        <f t="shared" si="3"/>
        <v>98</v>
      </c>
    </row>
    <row r="20" spans="1:61" ht="30" customHeight="1" thickBot="1" x14ac:dyDescent="0.3">
      <c r="A20" s="395"/>
      <c r="B20" s="294"/>
      <c r="C20" s="399"/>
      <c r="D20" s="399"/>
      <c r="E20" s="300"/>
      <c r="F20" s="300"/>
      <c r="G20" s="303"/>
      <c r="H20" s="305" t="s">
        <v>87</v>
      </c>
      <c r="I20" s="16" t="s">
        <v>54</v>
      </c>
      <c r="J20" s="54">
        <v>15</v>
      </c>
      <c r="K20" s="54">
        <v>16</v>
      </c>
      <c r="L20" s="54">
        <v>0</v>
      </c>
      <c r="M20" s="77">
        <f t="shared" ref="M20:M28" si="4">SUM(J20:L20)</f>
        <v>31</v>
      </c>
      <c r="N20" s="54">
        <v>16</v>
      </c>
      <c r="O20" s="54">
        <v>15</v>
      </c>
      <c r="P20" s="54">
        <v>0</v>
      </c>
      <c r="Q20" s="141">
        <f>SUM(N20:P20)</f>
        <v>31</v>
      </c>
      <c r="R20" s="266">
        <v>14</v>
      </c>
      <c r="S20" s="266">
        <v>7</v>
      </c>
      <c r="T20" s="40">
        <v>0</v>
      </c>
      <c r="U20" s="77">
        <f>SUM(R20:T20)</f>
        <v>21</v>
      </c>
      <c r="V20" s="54"/>
      <c r="W20" s="54"/>
      <c r="X20" s="54"/>
      <c r="Y20" s="77">
        <f>SUM(V20:X20)</f>
        <v>0</v>
      </c>
      <c r="Z20" s="54"/>
      <c r="AA20" s="54"/>
      <c r="AB20" s="54"/>
      <c r="AC20" s="77">
        <f>SUM(Z20:AB20)</f>
        <v>0</v>
      </c>
      <c r="AD20" s="54"/>
      <c r="AE20" s="54"/>
      <c r="AF20" s="54"/>
      <c r="AG20" s="77">
        <f>SUM(AD20:AF20)</f>
        <v>0</v>
      </c>
      <c r="AH20" s="54"/>
      <c r="AI20" s="54"/>
      <c r="AJ20" s="54"/>
      <c r="AK20" s="77">
        <f>SUM(AH20:AJ20)</f>
        <v>0</v>
      </c>
      <c r="AL20" s="54"/>
      <c r="AM20" s="54"/>
      <c r="AN20" s="54"/>
      <c r="AO20" s="77">
        <f>SUM(AL20:AN20)</f>
        <v>0</v>
      </c>
      <c r="AP20" s="54"/>
      <c r="AQ20" s="54"/>
      <c r="AR20" s="54"/>
      <c r="AS20" s="141">
        <f>SUM(AP20:AR20)</f>
        <v>0</v>
      </c>
      <c r="AT20" s="40"/>
      <c r="AU20" s="40"/>
      <c r="AV20" s="40"/>
      <c r="AW20" s="77">
        <f>SUM(AT20:AV20)</f>
        <v>0</v>
      </c>
      <c r="AX20" s="249"/>
      <c r="AY20" s="250"/>
      <c r="AZ20" s="54"/>
      <c r="BA20" s="77">
        <f>SUM(AX20:AZ20)</f>
        <v>0</v>
      </c>
      <c r="BB20" s="54"/>
      <c r="BC20" s="54"/>
      <c r="BD20" s="51"/>
      <c r="BE20" s="77">
        <f>SUM(BB20:BD20)</f>
        <v>0</v>
      </c>
      <c r="BF20" s="150">
        <f t="shared" ref="BF20:BF28" si="5">SUM(J20,N20,R20,V20,Z20,AD20,AH20,AL20,AP20,AT20,AX20,BB20)</f>
        <v>45</v>
      </c>
      <c r="BG20" s="54">
        <f t="shared" si="0"/>
        <v>38</v>
      </c>
      <c r="BH20" s="51">
        <f t="shared" si="0"/>
        <v>0</v>
      </c>
      <c r="BI20" s="133">
        <f t="shared" si="1"/>
        <v>83</v>
      </c>
    </row>
    <row r="21" spans="1:61" ht="30" customHeight="1" thickBot="1" x14ac:dyDescent="0.3">
      <c r="A21" s="395"/>
      <c r="B21" s="294"/>
      <c r="C21" s="399"/>
      <c r="D21" s="399"/>
      <c r="E21" s="300"/>
      <c r="F21" s="300"/>
      <c r="G21" s="303"/>
      <c r="H21" s="304"/>
      <c r="I21" s="16" t="s">
        <v>55</v>
      </c>
      <c r="J21" s="54">
        <v>4</v>
      </c>
      <c r="K21" s="54">
        <v>1</v>
      </c>
      <c r="L21" s="54">
        <v>0</v>
      </c>
      <c r="M21" s="77">
        <f t="shared" si="4"/>
        <v>5</v>
      </c>
      <c r="N21" s="54">
        <v>0</v>
      </c>
      <c r="O21" s="54">
        <v>0</v>
      </c>
      <c r="P21" s="54">
        <v>0</v>
      </c>
      <c r="Q21" s="141">
        <f>SUM(N21:P21)</f>
        <v>0</v>
      </c>
      <c r="R21" s="266">
        <v>3</v>
      </c>
      <c r="S21" s="266">
        <v>7</v>
      </c>
      <c r="T21" s="40">
        <v>0</v>
      </c>
      <c r="U21" s="77">
        <f>SUM(R21:T21)</f>
        <v>10</v>
      </c>
      <c r="V21" s="54"/>
      <c r="W21" s="54"/>
      <c r="X21" s="54"/>
      <c r="Y21" s="77">
        <f>SUM(V21:X21)</f>
        <v>0</v>
      </c>
      <c r="Z21" s="54"/>
      <c r="AA21" s="54"/>
      <c r="AB21" s="54"/>
      <c r="AC21" s="77">
        <f>SUM(Z21:AB21)</f>
        <v>0</v>
      </c>
      <c r="AD21" s="54"/>
      <c r="AE21" s="54"/>
      <c r="AF21" s="54"/>
      <c r="AG21" s="77">
        <f>SUM(AD21:AF21)</f>
        <v>0</v>
      </c>
      <c r="AH21" s="54"/>
      <c r="AI21" s="54"/>
      <c r="AJ21" s="54"/>
      <c r="AK21" s="77">
        <f>SUM(AH21:AJ21)</f>
        <v>0</v>
      </c>
      <c r="AL21" s="54"/>
      <c r="AM21" s="54"/>
      <c r="AN21" s="54"/>
      <c r="AO21" s="77">
        <f>SUM(AL21:AN21)</f>
        <v>0</v>
      </c>
      <c r="AP21" s="54"/>
      <c r="AQ21" s="54"/>
      <c r="AR21" s="54"/>
      <c r="AS21" s="141">
        <f>SUM(AP21:AR21)</f>
        <v>0</v>
      </c>
      <c r="AT21" s="40"/>
      <c r="AU21" s="40"/>
      <c r="AV21" s="40"/>
      <c r="AW21" s="77">
        <f>SUM(AT21:AV21)</f>
        <v>0</v>
      </c>
      <c r="AX21" s="251"/>
      <c r="AY21" s="252"/>
      <c r="AZ21" s="54"/>
      <c r="BA21" s="77">
        <f>SUM(AX21:AZ21)</f>
        <v>0</v>
      </c>
      <c r="BB21" s="54"/>
      <c r="BC21" s="54"/>
      <c r="BD21" s="51"/>
      <c r="BE21" s="77">
        <f>SUM(BB21:BD21)</f>
        <v>0</v>
      </c>
      <c r="BF21" s="54">
        <f t="shared" si="5"/>
        <v>7</v>
      </c>
      <c r="BG21" s="54">
        <f t="shared" si="0"/>
        <v>8</v>
      </c>
      <c r="BH21" s="51">
        <f t="shared" si="0"/>
        <v>0</v>
      </c>
      <c r="BI21" s="133">
        <f t="shared" si="1"/>
        <v>15</v>
      </c>
    </row>
    <row r="22" spans="1:61" ht="30" customHeight="1" thickBot="1" x14ac:dyDescent="0.3">
      <c r="A22" s="395"/>
      <c r="B22" s="294"/>
      <c r="C22" s="399"/>
      <c r="D22" s="399"/>
      <c r="E22" s="300"/>
      <c r="F22" s="300"/>
      <c r="G22" s="303"/>
      <c r="H22" s="305" t="s">
        <v>60</v>
      </c>
      <c r="I22" s="16" t="s">
        <v>56</v>
      </c>
      <c r="J22" s="54">
        <v>0</v>
      </c>
      <c r="K22" s="54">
        <v>0</v>
      </c>
      <c r="L22" s="54">
        <v>0</v>
      </c>
      <c r="M22" s="77">
        <f t="shared" si="4"/>
        <v>0</v>
      </c>
      <c r="N22" s="54">
        <v>0</v>
      </c>
      <c r="O22" s="54">
        <v>0</v>
      </c>
      <c r="P22" s="54">
        <v>0</v>
      </c>
      <c r="Q22" s="141">
        <f>SUM(N22:P22)</f>
        <v>0</v>
      </c>
      <c r="R22" s="40">
        <v>0</v>
      </c>
      <c r="S22" s="40">
        <v>0</v>
      </c>
      <c r="T22" s="40">
        <v>0</v>
      </c>
      <c r="U22" s="77">
        <f>SUM(R22:T22)</f>
        <v>0</v>
      </c>
      <c r="V22" s="54"/>
      <c r="W22" s="54"/>
      <c r="X22" s="54"/>
      <c r="Y22" s="77">
        <f>SUM(V22:X22)</f>
        <v>0</v>
      </c>
      <c r="Z22" s="54"/>
      <c r="AA22" s="54"/>
      <c r="AB22" s="54"/>
      <c r="AC22" s="77">
        <f>SUM(Z22:AB22)</f>
        <v>0</v>
      </c>
      <c r="AD22" s="54"/>
      <c r="AE22" s="54"/>
      <c r="AF22" s="54"/>
      <c r="AG22" s="77">
        <f>SUM(AD22:AF22)</f>
        <v>0</v>
      </c>
      <c r="AH22" s="54"/>
      <c r="AI22" s="54"/>
      <c r="AJ22" s="54"/>
      <c r="AK22" s="77">
        <f>SUM(AH22:AJ22)</f>
        <v>0</v>
      </c>
      <c r="AL22" s="54"/>
      <c r="AM22" s="54"/>
      <c r="AN22" s="54"/>
      <c r="AO22" s="77">
        <f>SUM(AL22:AN22)</f>
        <v>0</v>
      </c>
      <c r="AP22" s="54"/>
      <c r="AQ22" s="54"/>
      <c r="AR22" s="54"/>
      <c r="AS22" s="141">
        <f>SUM(AP22:AR22)</f>
        <v>0</v>
      </c>
      <c r="AT22" s="40"/>
      <c r="AU22" s="40"/>
      <c r="AV22" s="40"/>
      <c r="AW22" s="77">
        <f>SUM(AT22:AV22)</f>
        <v>0</v>
      </c>
      <c r="AX22" s="251"/>
      <c r="AY22" s="252"/>
      <c r="AZ22" s="54"/>
      <c r="BA22" s="77">
        <f>SUM(AX22:AZ22)</f>
        <v>0</v>
      </c>
      <c r="BB22" s="54"/>
      <c r="BC22" s="54"/>
      <c r="BD22" s="51"/>
      <c r="BE22" s="77">
        <f>SUM(BB22:BD22)</f>
        <v>0</v>
      </c>
      <c r="BF22" s="54">
        <f t="shared" si="5"/>
        <v>0</v>
      </c>
      <c r="BG22" s="54">
        <f t="shared" si="0"/>
        <v>0</v>
      </c>
      <c r="BH22" s="51">
        <f t="shared" si="0"/>
        <v>0</v>
      </c>
      <c r="BI22" s="133">
        <f t="shared" si="1"/>
        <v>0</v>
      </c>
    </row>
    <row r="23" spans="1:61" ht="30" customHeight="1" thickBot="1" x14ac:dyDescent="0.3">
      <c r="A23" s="396"/>
      <c r="B23" s="397"/>
      <c r="C23" s="400"/>
      <c r="D23" s="400"/>
      <c r="E23" s="340"/>
      <c r="F23" s="340"/>
      <c r="G23" s="308"/>
      <c r="H23" s="308"/>
      <c r="I23" s="23" t="s">
        <v>57</v>
      </c>
      <c r="J23" s="55">
        <v>0</v>
      </c>
      <c r="K23" s="55">
        <v>0</v>
      </c>
      <c r="L23" s="55">
        <v>0</v>
      </c>
      <c r="M23" s="79">
        <f t="shared" si="4"/>
        <v>0</v>
      </c>
      <c r="N23" s="55">
        <v>0</v>
      </c>
      <c r="O23" s="55">
        <v>0</v>
      </c>
      <c r="P23" s="55">
        <v>0</v>
      </c>
      <c r="Q23" s="79">
        <f>SUM(N23:P23)</f>
        <v>0</v>
      </c>
      <c r="R23" s="55">
        <v>0</v>
      </c>
      <c r="S23" s="55">
        <v>0</v>
      </c>
      <c r="T23" s="55">
        <v>0</v>
      </c>
      <c r="U23" s="79">
        <f>SUM(R23:T23)</f>
        <v>0</v>
      </c>
      <c r="V23" s="55"/>
      <c r="W23" s="55"/>
      <c r="X23" s="55"/>
      <c r="Y23" s="79">
        <f>SUM(V23:X23)</f>
        <v>0</v>
      </c>
      <c r="Z23" s="55"/>
      <c r="AA23" s="55"/>
      <c r="AB23" s="55"/>
      <c r="AC23" s="79">
        <f>SUM(Z23:AB23)</f>
        <v>0</v>
      </c>
      <c r="AD23" s="55"/>
      <c r="AE23" s="55"/>
      <c r="AF23" s="55"/>
      <c r="AG23" s="79">
        <f>SUM(AD23:AF23)</f>
        <v>0</v>
      </c>
      <c r="AH23" s="55"/>
      <c r="AI23" s="55"/>
      <c r="AJ23" s="55"/>
      <c r="AK23" s="79">
        <f>SUM(AH23:AJ23)</f>
        <v>0</v>
      </c>
      <c r="AL23" s="55"/>
      <c r="AM23" s="55"/>
      <c r="AN23" s="55"/>
      <c r="AO23" s="79">
        <f>SUM(AL23:AN23)</f>
        <v>0</v>
      </c>
      <c r="AP23" s="54"/>
      <c r="AQ23" s="54"/>
      <c r="AR23" s="55"/>
      <c r="AS23" s="246">
        <f>SUM(AP23:AR23)</f>
        <v>0</v>
      </c>
      <c r="AT23" s="41"/>
      <c r="AU23" s="41"/>
      <c r="AV23" s="41"/>
      <c r="AW23" s="79">
        <f>SUM(AT23:AV23)</f>
        <v>0</v>
      </c>
      <c r="AX23" s="251"/>
      <c r="AY23" s="252"/>
      <c r="AZ23" s="55"/>
      <c r="BA23" s="79">
        <f>SUM(AX23:AZ23)</f>
        <v>0</v>
      </c>
      <c r="BB23" s="55"/>
      <c r="BC23" s="55"/>
      <c r="BD23" s="53"/>
      <c r="BE23" s="79">
        <f>SUM(BB23:BD23)</f>
        <v>0</v>
      </c>
      <c r="BF23" s="55">
        <f t="shared" si="5"/>
        <v>0</v>
      </c>
      <c r="BG23" s="55">
        <f t="shared" si="0"/>
        <v>0</v>
      </c>
      <c r="BH23" s="53">
        <f t="shared" si="0"/>
        <v>0</v>
      </c>
      <c r="BI23" s="79">
        <f t="shared" si="1"/>
        <v>0</v>
      </c>
    </row>
    <row r="24" spans="1:61" ht="30" customHeight="1" x14ac:dyDescent="0.25">
      <c r="A24" s="301" t="s">
        <v>109</v>
      </c>
      <c r="B24" s="351">
        <v>16257</v>
      </c>
      <c r="C24" s="403" t="s">
        <v>34</v>
      </c>
      <c r="D24" s="401" t="s">
        <v>120</v>
      </c>
      <c r="E24" s="334" t="s">
        <v>85</v>
      </c>
      <c r="F24" s="341" t="s">
        <v>65</v>
      </c>
      <c r="G24" s="302" t="s">
        <v>83</v>
      </c>
      <c r="H24" s="302" t="s">
        <v>58</v>
      </c>
      <c r="I24" s="15" t="s">
        <v>48</v>
      </c>
      <c r="J24" s="81">
        <v>0</v>
      </c>
      <c r="K24" s="81">
        <v>2</v>
      </c>
      <c r="L24" s="81">
        <v>0</v>
      </c>
      <c r="M24" s="78">
        <f t="shared" si="4"/>
        <v>2</v>
      </c>
      <c r="N24" s="81">
        <v>0</v>
      </c>
      <c r="O24" s="81">
        <v>0</v>
      </c>
      <c r="P24" s="81">
        <v>0</v>
      </c>
      <c r="Q24" s="78">
        <f>SUM(N24:P24)</f>
        <v>0</v>
      </c>
      <c r="R24" s="81">
        <v>0</v>
      </c>
      <c r="S24" s="81">
        <v>0</v>
      </c>
      <c r="T24" s="81">
        <v>0</v>
      </c>
      <c r="U24" s="78">
        <f>SUM(R24:T24)</f>
        <v>0</v>
      </c>
      <c r="V24" s="81"/>
      <c r="W24" s="81"/>
      <c r="X24" s="81"/>
      <c r="Y24" s="78">
        <f>SUM(V24:X24)</f>
        <v>0</v>
      </c>
      <c r="Z24" s="81"/>
      <c r="AA24" s="81"/>
      <c r="AB24" s="81"/>
      <c r="AC24" s="78">
        <f>SUM(Z24:AB24)</f>
        <v>0</v>
      </c>
      <c r="AD24" s="81"/>
      <c r="AE24" s="81"/>
      <c r="AF24" s="81"/>
      <c r="AG24" s="78">
        <f>SUM(AD24:AF24)</f>
        <v>0</v>
      </c>
      <c r="AH24" s="81"/>
      <c r="AI24" s="81"/>
      <c r="AJ24" s="81"/>
      <c r="AK24" s="78">
        <f>SUM(AH24:AJ24)</f>
        <v>0</v>
      </c>
      <c r="AL24" s="81"/>
      <c r="AM24" s="81"/>
      <c r="AN24" s="81"/>
      <c r="AO24" s="78">
        <f>SUM(AL24:AN24)</f>
        <v>0</v>
      </c>
      <c r="AP24" s="81"/>
      <c r="AQ24" s="81"/>
      <c r="AR24" s="81"/>
      <c r="AS24" s="78">
        <f>SUM(AP24:AR24)</f>
        <v>0</v>
      </c>
      <c r="AT24" s="212"/>
      <c r="AU24" s="212"/>
      <c r="AV24" s="212"/>
      <c r="AW24" s="78">
        <f>SUM(AT24:AV24)</f>
        <v>0</v>
      </c>
      <c r="AX24" s="81"/>
      <c r="AY24" s="81"/>
      <c r="AZ24" s="81"/>
      <c r="BA24" s="78">
        <f>SUM(AX24:AZ24)</f>
        <v>0</v>
      </c>
      <c r="BB24" s="81"/>
      <c r="BC24" s="81"/>
      <c r="BD24" s="81"/>
      <c r="BE24" s="78">
        <f>SUM(BB24:BD24)</f>
        <v>0</v>
      </c>
      <c r="BF24" s="74">
        <f t="shared" si="5"/>
        <v>0</v>
      </c>
      <c r="BG24" s="74">
        <f t="shared" si="0"/>
        <v>2</v>
      </c>
      <c r="BH24" s="75">
        <f t="shared" si="0"/>
        <v>0</v>
      </c>
      <c r="BI24" s="133">
        <f>SUM(BF24:BH24)</f>
        <v>2</v>
      </c>
    </row>
    <row r="25" spans="1:61" ht="30" customHeight="1" x14ac:dyDescent="0.25">
      <c r="A25" s="342"/>
      <c r="B25" s="348"/>
      <c r="C25" s="404"/>
      <c r="D25" s="402"/>
      <c r="E25" s="335"/>
      <c r="F25" s="342"/>
      <c r="G25" s="303"/>
      <c r="H25" s="303"/>
      <c r="I25" s="16" t="s">
        <v>49</v>
      </c>
      <c r="J25" s="83">
        <v>0</v>
      </c>
      <c r="K25" s="83">
        <v>0</v>
      </c>
      <c r="L25" s="83">
        <v>0</v>
      </c>
      <c r="M25" s="77">
        <f t="shared" si="4"/>
        <v>0</v>
      </c>
      <c r="N25" s="83">
        <v>0</v>
      </c>
      <c r="O25" s="83">
        <v>0</v>
      </c>
      <c r="P25" s="83">
        <v>0</v>
      </c>
      <c r="Q25" s="77">
        <f t="shared" ref="Q25:Q53" si="6">SUM(N25:P25)</f>
        <v>0</v>
      </c>
      <c r="R25" s="83">
        <v>1</v>
      </c>
      <c r="S25" s="83">
        <v>0</v>
      </c>
      <c r="T25" s="83">
        <v>0</v>
      </c>
      <c r="U25" s="77">
        <f t="shared" ref="U25:U53" si="7">SUM(R25:T25)</f>
        <v>1</v>
      </c>
      <c r="V25" s="83"/>
      <c r="W25" s="83"/>
      <c r="X25" s="83"/>
      <c r="Y25" s="77">
        <f t="shared" ref="Y25:Y53" si="8">SUM(V25:X25)</f>
        <v>0</v>
      </c>
      <c r="Z25" s="83"/>
      <c r="AA25" s="83"/>
      <c r="AB25" s="83"/>
      <c r="AC25" s="77">
        <f t="shared" ref="AC25:AC53" si="9">SUM(Z25:AB25)</f>
        <v>0</v>
      </c>
      <c r="AD25" s="83"/>
      <c r="AE25" s="83"/>
      <c r="AF25" s="83"/>
      <c r="AG25" s="77">
        <f t="shared" ref="AG25:AG53" si="10">SUM(AD25:AF25)</f>
        <v>0</v>
      </c>
      <c r="AH25" s="83"/>
      <c r="AI25" s="83"/>
      <c r="AJ25" s="83"/>
      <c r="AK25" s="77">
        <f t="shared" ref="AK25:AK53" si="11">SUM(AH25:AJ25)</f>
        <v>0</v>
      </c>
      <c r="AL25" s="83"/>
      <c r="AM25" s="83"/>
      <c r="AN25" s="83"/>
      <c r="AO25" s="77">
        <f t="shared" ref="AO25:AO53" si="12">SUM(AL25:AN25)</f>
        <v>0</v>
      </c>
      <c r="AP25" s="83"/>
      <c r="AQ25" s="83"/>
      <c r="AR25" s="83"/>
      <c r="AS25" s="77">
        <f t="shared" ref="AS25:AS53" si="13">SUM(AP25:AR25)</f>
        <v>0</v>
      </c>
      <c r="AT25" s="213"/>
      <c r="AU25" s="213"/>
      <c r="AV25" s="213"/>
      <c r="AW25" s="77">
        <f t="shared" ref="AW25:AW53" si="14">SUM(AT25:AV25)</f>
        <v>0</v>
      </c>
      <c r="AX25" s="83"/>
      <c r="AY25" s="83"/>
      <c r="AZ25" s="83"/>
      <c r="BA25" s="77">
        <f t="shared" ref="BA25:BA53" si="15">SUM(AX25:AZ25)</f>
        <v>0</v>
      </c>
      <c r="BB25" s="83"/>
      <c r="BC25" s="83"/>
      <c r="BD25" s="83"/>
      <c r="BE25" s="77">
        <f t="shared" ref="BE25:BE53" si="16">SUM(BB25:BD25)</f>
        <v>0</v>
      </c>
      <c r="BF25" s="72">
        <f t="shared" si="5"/>
        <v>1</v>
      </c>
      <c r="BG25" s="72">
        <f t="shared" si="0"/>
        <v>0</v>
      </c>
      <c r="BH25" s="69">
        <f t="shared" si="0"/>
        <v>0</v>
      </c>
      <c r="BI25" s="133">
        <f t="shared" ref="BI25:BI33" si="17">SUM(BF25:BH25)</f>
        <v>1</v>
      </c>
    </row>
    <row r="26" spans="1:61" ht="30" customHeight="1" x14ac:dyDescent="0.25">
      <c r="A26" s="342"/>
      <c r="B26" s="348"/>
      <c r="C26" s="404"/>
      <c r="D26" s="402"/>
      <c r="E26" s="335"/>
      <c r="F26" s="342"/>
      <c r="G26" s="303"/>
      <c r="H26" s="303"/>
      <c r="I26" s="16" t="s">
        <v>50</v>
      </c>
      <c r="J26" s="83">
        <v>0</v>
      </c>
      <c r="K26" s="83">
        <v>1</v>
      </c>
      <c r="L26" s="83">
        <v>0</v>
      </c>
      <c r="M26" s="77">
        <f t="shared" si="4"/>
        <v>1</v>
      </c>
      <c r="N26" s="83">
        <v>0</v>
      </c>
      <c r="O26" s="83">
        <v>0</v>
      </c>
      <c r="P26" s="83">
        <v>0</v>
      </c>
      <c r="Q26" s="77">
        <f t="shared" si="6"/>
        <v>0</v>
      </c>
      <c r="R26" s="83">
        <v>0</v>
      </c>
      <c r="S26" s="83">
        <v>0</v>
      </c>
      <c r="T26" s="83">
        <v>0</v>
      </c>
      <c r="U26" s="77">
        <f t="shared" si="7"/>
        <v>0</v>
      </c>
      <c r="V26" s="83"/>
      <c r="W26" s="83"/>
      <c r="X26" s="83"/>
      <c r="Y26" s="77">
        <f t="shared" si="8"/>
        <v>0</v>
      </c>
      <c r="Z26" s="83"/>
      <c r="AA26" s="83"/>
      <c r="AB26" s="83"/>
      <c r="AC26" s="77">
        <f t="shared" si="9"/>
        <v>0</v>
      </c>
      <c r="AD26" s="83"/>
      <c r="AE26" s="83"/>
      <c r="AF26" s="83"/>
      <c r="AG26" s="77">
        <f t="shared" si="10"/>
        <v>0</v>
      </c>
      <c r="AH26" s="83"/>
      <c r="AI26" s="83"/>
      <c r="AJ26" s="83"/>
      <c r="AK26" s="77">
        <f t="shared" si="11"/>
        <v>0</v>
      </c>
      <c r="AL26" s="83"/>
      <c r="AM26" s="83"/>
      <c r="AN26" s="83"/>
      <c r="AO26" s="77">
        <f t="shared" si="12"/>
        <v>0</v>
      </c>
      <c r="AP26" s="83"/>
      <c r="AQ26" s="83"/>
      <c r="AR26" s="83"/>
      <c r="AS26" s="77">
        <f t="shared" si="13"/>
        <v>0</v>
      </c>
      <c r="AT26" s="213"/>
      <c r="AU26" s="213"/>
      <c r="AV26" s="213"/>
      <c r="AW26" s="77">
        <f t="shared" si="14"/>
        <v>0</v>
      </c>
      <c r="AX26" s="83"/>
      <c r="AY26" s="83"/>
      <c r="AZ26" s="83"/>
      <c r="BA26" s="77">
        <f t="shared" si="15"/>
        <v>0</v>
      </c>
      <c r="BB26" s="83"/>
      <c r="BC26" s="83"/>
      <c r="BD26" s="83"/>
      <c r="BE26" s="77">
        <f t="shared" si="16"/>
        <v>0</v>
      </c>
      <c r="BF26" s="72">
        <f t="shared" si="5"/>
        <v>0</v>
      </c>
      <c r="BG26" s="72">
        <f t="shared" si="0"/>
        <v>1</v>
      </c>
      <c r="BH26" s="69">
        <f t="shared" si="0"/>
        <v>0</v>
      </c>
      <c r="BI26" s="133">
        <f t="shared" si="17"/>
        <v>1</v>
      </c>
    </row>
    <row r="27" spans="1:61" ht="30" customHeight="1" x14ac:dyDescent="0.25">
      <c r="A27" s="342"/>
      <c r="B27" s="348"/>
      <c r="C27" s="404"/>
      <c r="D27" s="402"/>
      <c r="E27" s="335"/>
      <c r="F27" s="342"/>
      <c r="G27" s="303"/>
      <c r="H27" s="303"/>
      <c r="I27" s="16" t="s">
        <v>51</v>
      </c>
      <c r="J27" s="83">
        <v>0</v>
      </c>
      <c r="K27" s="83">
        <v>3</v>
      </c>
      <c r="L27" s="83">
        <v>0</v>
      </c>
      <c r="M27" s="77">
        <f t="shared" si="4"/>
        <v>3</v>
      </c>
      <c r="N27" s="83">
        <v>2</v>
      </c>
      <c r="O27" s="83">
        <v>3</v>
      </c>
      <c r="P27" s="83">
        <v>0</v>
      </c>
      <c r="Q27" s="77">
        <f t="shared" si="6"/>
        <v>5</v>
      </c>
      <c r="R27" s="83">
        <v>1</v>
      </c>
      <c r="S27" s="83">
        <v>2</v>
      </c>
      <c r="T27" s="83">
        <v>0</v>
      </c>
      <c r="U27" s="77">
        <f t="shared" si="7"/>
        <v>3</v>
      </c>
      <c r="V27" s="83"/>
      <c r="W27" s="83"/>
      <c r="X27" s="83"/>
      <c r="Y27" s="77">
        <f t="shared" si="8"/>
        <v>0</v>
      </c>
      <c r="Z27" s="83"/>
      <c r="AA27" s="83"/>
      <c r="AB27" s="83"/>
      <c r="AC27" s="77">
        <f t="shared" si="9"/>
        <v>0</v>
      </c>
      <c r="AD27" s="83"/>
      <c r="AE27" s="83"/>
      <c r="AF27" s="83"/>
      <c r="AG27" s="77">
        <f t="shared" si="10"/>
        <v>0</v>
      </c>
      <c r="AH27" s="83"/>
      <c r="AI27" s="83"/>
      <c r="AJ27" s="83"/>
      <c r="AK27" s="77">
        <f t="shared" si="11"/>
        <v>0</v>
      </c>
      <c r="AL27" s="83"/>
      <c r="AM27" s="83"/>
      <c r="AN27" s="83"/>
      <c r="AO27" s="77">
        <f t="shared" si="12"/>
        <v>0</v>
      </c>
      <c r="AP27" s="83"/>
      <c r="AQ27" s="83"/>
      <c r="AR27" s="83"/>
      <c r="AS27" s="77">
        <f t="shared" si="13"/>
        <v>0</v>
      </c>
      <c r="AT27" s="213"/>
      <c r="AU27" s="213"/>
      <c r="AV27" s="213"/>
      <c r="AW27" s="77">
        <f t="shared" si="14"/>
        <v>0</v>
      </c>
      <c r="AX27" s="83"/>
      <c r="AY27" s="83"/>
      <c r="AZ27" s="83"/>
      <c r="BA27" s="77">
        <f t="shared" si="15"/>
        <v>0</v>
      </c>
      <c r="BB27" s="83"/>
      <c r="BC27" s="83"/>
      <c r="BD27" s="83"/>
      <c r="BE27" s="77">
        <f t="shared" si="16"/>
        <v>0</v>
      </c>
      <c r="BF27" s="72">
        <f t="shared" si="5"/>
        <v>3</v>
      </c>
      <c r="BG27" s="72">
        <f t="shared" si="0"/>
        <v>8</v>
      </c>
      <c r="BH27" s="69">
        <f t="shared" si="0"/>
        <v>0</v>
      </c>
      <c r="BI27" s="133">
        <f t="shared" si="17"/>
        <v>11</v>
      </c>
    </row>
    <row r="28" spans="1:61" ht="30" customHeight="1" x14ac:dyDescent="0.25">
      <c r="A28" s="342"/>
      <c r="B28" s="348"/>
      <c r="C28" s="404"/>
      <c r="D28" s="402"/>
      <c r="E28" s="335"/>
      <c r="F28" s="342"/>
      <c r="G28" s="303"/>
      <c r="H28" s="303"/>
      <c r="I28" s="16" t="s">
        <v>52</v>
      </c>
      <c r="J28" s="83">
        <v>3</v>
      </c>
      <c r="K28" s="83">
        <v>1</v>
      </c>
      <c r="L28" s="83">
        <v>0</v>
      </c>
      <c r="M28" s="77">
        <f t="shared" si="4"/>
        <v>4</v>
      </c>
      <c r="N28" s="83">
        <v>5</v>
      </c>
      <c r="O28" s="83">
        <v>0</v>
      </c>
      <c r="P28" s="83">
        <v>0</v>
      </c>
      <c r="Q28" s="77">
        <f t="shared" si="6"/>
        <v>5</v>
      </c>
      <c r="R28" s="83">
        <v>2</v>
      </c>
      <c r="S28" s="83">
        <v>5</v>
      </c>
      <c r="T28" s="83">
        <v>0</v>
      </c>
      <c r="U28" s="77">
        <f t="shared" si="7"/>
        <v>7</v>
      </c>
      <c r="V28" s="83"/>
      <c r="W28" s="83"/>
      <c r="X28" s="83"/>
      <c r="Y28" s="77">
        <f t="shared" si="8"/>
        <v>0</v>
      </c>
      <c r="Z28" s="83"/>
      <c r="AA28" s="83"/>
      <c r="AB28" s="83"/>
      <c r="AC28" s="77">
        <f t="shared" si="9"/>
        <v>0</v>
      </c>
      <c r="AD28" s="83"/>
      <c r="AE28" s="83"/>
      <c r="AF28" s="83"/>
      <c r="AG28" s="77">
        <f t="shared" si="10"/>
        <v>0</v>
      </c>
      <c r="AH28" s="83"/>
      <c r="AI28" s="83"/>
      <c r="AJ28" s="83"/>
      <c r="AK28" s="77">
        <f t="shared" si="11"/>
        <v>0</v>
      </c>
      <c r="AL28" s="83"/>
      <c r="AM28" s="83"/>
      <c r="AN28" s="83"/>
      <c r="AO28" s="77">
        <f t="shared" si="12"/>
        <v>0</v>
      </c>
      <c r="AP28" s="83"/>
      <c r="AQ28" s="83"/>
      <c r="AR28" s="83"/>
      <c r="AS28" s="77">
        <f t="shared" si="13"/>
        <v>0</v>
      </c>
      <c r="AT28" s="213"/>
      <c r="AU28" s="213"/>
      <c r="AV28" s="213"/>
      <c r="AW28" s="77">
        <f t="shared" si="14"/>
        <v>0</v>
      </c>
      <c r="AX28" s="83"/>
      <c r="AY28" s="83"/>
      <c r="AZ28" s="83"/>
      <c r="BA28" s="77">
        <f t="shared" si="15"/>
        <v>0</v>
      </c>
      <c r="BB28" s="83"/>
      <c r="BC28" s="83"/>
      <c r="BD28" s="83"/>
      <c r="BE28" s="77">
        <f t="shared" si="16"/>
        <v>0</v>
      </c>
      <c r="BF28" s="72">
        <f t="shared" si="5"/>
        <v>10</v>
      </c>
      <c r="BG28" s="72">
        <f t="shared" si="0"/>
        <v>6</v>
      </c>
      <c r="BH28" s="69">
        <f t="shared" si="0"/>
        <v>0</v>
      </c>
      <c r="BI28" s="133">
        <f t="shared" si="17"/>
        <v>16</v>
      </c>
    </row>
    <row r="29" spans="1:61" ht="30" customHeight="1" x14ac:dyDescent="0.25">
      <c r="A29" s="342"/>
      <c r="B29" s="348"/>
      <c r="C29" s="404"/>
      <c r="D29" s="402"/>
      <c r="E29" s="335"/>
      <c r="F29" s="342"/>
      <c r="G29" s="303"/>
      <c r="H29" s="304"/>
      <c r="I29" s="17" t="s">
        <v>53</v>
      </c>
      <c r="J29" s="77">
        <f t="shared" ref="J29:AO29" si="18">SUM(J24:J28)</f>
        <v>3</v>
      </c>
      <c r="K29" s="77">
        <f t="shared" si="18"/>
        <v>7</v>
      </c>
      <c r="L29" s="77">
        <f t="shared" si="18"/>
        <v>0</v>
      </c>
      <c r="M29" s="211">
        <f t="shared" si="18"/>
        <v>10</v>
      </c>
      <c r="N29" s="77">
        <f t="shared" si="18"/>
        <v>7</v>
      </c>
      <c r="O29" s="77">
        <f t="shared" si="18"/>
        <v>3</v>
      </c>
      <c r="P29" s="77">
        <f t="shared" si="18"/>
        <v>0</v>
      </c>
      <c r="Q29" s="136">
        <f t="shared" si="18"/>
        <v>10</v>
      </c>
      <c r="R29" s="77">
        <f t="shared" si="18"/>
        <v>4</v>
      </c>
      <c r="S29" s="77">
        <f t="shared" si="18"/>
        <v>7</v>
      </c>
      <c r="T29" s="77">
        <f t="shared" si="18"/>
        <v>0</v>
      </c>
      <c r="U29" s="77">
        <f t="shared" si="18"/>
        <v>11</v>
      </c>
      <c r="V29" s="77">
        <f t="shared" si="18"/>
        <v>0</v>
      </c>
      <c r="W29" s="77">
        <f t="shared" si="18"/>
        <v>0</v>
      </c>
      <c r="X29" s="77">
        <f t="shared" si="18"/>
        <v>0</v>
      </c>
      <c r="Y29" s="77">
        <f t="shared" si="18"/>
        <v>0</v>
      </c>
      <c r="Z29" s="77">
        <f t="shared" si="18"/>
        <v>0</v>
      </c>
      <c r="AA29" s="77">
        <f t="shared" si="18"/>
        <v>0</v>
      </c>
      <c r="AB29" s="77">
        <f t="shared" si="18"/>
        <v>0</v>
      </c>
      <c r="AC29" s="77">
        <f t="shared" si="18"/>
        <v>0</v>
      </c>
      <c r="AD29" s="77">
        <f t="shared" si="18"/>
        <v>0</v>
      </c>
      <c r="AE29" s="77">
        <f t="shared" si="18"/>
        <v>0</v>
      </c>
      <c r="AF29" s="77">
        <f t="shared" si="18"/>
        <v>0</v>
      </c>
      <c r="AG29" s="77">
        <f t="shared" si="18"/>
        <v>0</v>
      </c>
      <c r="AH29" s="77">
        <f t="shared" si="18"/>
        <v>0</v>
      </c>
      <c r="AI29" s="77">
        <f t="shared" si="18"/>
        <v>0</v>
      </c>
      <c r="AJ29" s="77">
        <f t="shared" si="18"/>
        <v>0</v>
      </c>
      <c r="AK29" s="77">
        <f t="shared" si="18"/>
        <v>0</v>
      </c>
      <c r="AL29" s="77">
        <f t="shared" si="18"/>
        <v>0</v>
      </c>
      <c r="AM29" s="77">
        <f t="shared" si="18"/>
        <v>0</v>
      </c>
      <c r="AN29" s="77">
        <f t="shared" si="18"/>
        <v>0</v>
      </c>
      <c r="AO29" s="77">
        <f t="shared" si="18"/>
        <v>0</v>
      </c>
      <c r="AP29" s="77">
        <f t="shared" ref="AP29:BI29" si="19">SUM(AP24:AP28)</f>
        <v>0</v>
      </c>
      <c r="AQ29" s="77">
        <f t="shared" si="19"/>
        <v>0</v>
      </c>
      <c r="AR29" s="77">
        <f t="shared" si="19"/>
        <v>0</v>
      </c>
      <c r="AS29" s="77">
        <f t="shared" si="19"/>
        <v>0</v>
      </c>
      <c r="AT29" s="77">
        <f t="shared" si="19"/>
        <v>0</v>
      </c>
      <c r="AU29" s="77">
        <f t="shared" si="19"/>
        <v>0</v>
      </c>
      <c r="AV29" s="77">
        <f t="shared" si="19"/>
        <v>0</v>
      </c>
      <c r="AW29" s="77">
        <f t="shared" si="19"/>
        <v>0</v>
      </c>
      <c r="AX29" s="77">
        <f t="shared" si="19"/>
        <v>0</v>
      </c>
      <c r="AY29" s="77">
        <f t="shared" si="19"/>
        <v>0</v>
      </c>
      <c r="AZ29" s="77">
        <f t="shared" si="19"/>
        <v>0</v>
      </c>
      <c r="BA29" s="77">
        <f t="shared" si="19"/>
        <v>0</v>
      </c>
      <c r="BB29" s="77">
        <f t="shared" si="19"/>
        <v>0</v>
      </c>
      <c r="BC29" s="77">
        <f t="shared" si="19"/>
        <v>0</v>
      </c>
      <c r="BD29" s="77">
        <f t="shared" si="19"/>
        <v>0</v>
      </c>
      <c r="BE29" s="77">
        <f t="shared" si="19"/>
        <v>0</v>
      </c>
      <c r="BF29" s="77">
        <f t="shared" si="19"/>
        <v>14</v>
      </c>
      <c r="BG29" s="77">
        <f t="shared" si="19"/>
        <v>17</v>
      </c>
      <c r="BH29" s="77">
        <f t="shared" si="19"/>
        <v>0</v>
      </c>
      <c r="BI29" s="130">
        <f t="shared" si="19"/>
        <v>31</v>
      </c>
    </row>
    <row r="30" spans="1:61" ht="30" customHeight="1" x14ac:dyDescent="0.25">
      <c r="A30" s="342"/>
      <c r="B30" s="348"/>
      <c r="C30" s="404"/>
      <c r="D30" s="402"/>
      <c r="E30" s="335"/>
      <c r="F30" s="342"/>
      <c r="G30" s="303"/>
      <c r="H30" s="305" t="s">
        <v>87</v>
      </c>
      <c r="I30" s="16" t="s">
        <v>54</v>
      </c>
      <c r="J30" s="83">
        <v>3</v>
      </c>
      <c r="K30" s="83">
        <v>5</v>
      </c>
      <c r="L30" s="83">
        <v>0</v>
      </c>
      <c r="M30" s="77">
        <f t="shared" ref="M30:M38" si="20">SUM(J30:L30)</f>
        <v>8</v>
      </c>
      <c r="N30" s="83">
        <v>7</v>
      </c>
      <c r="O30" s="83">
        <v>3</v>
      </c>
      <c r="P30" s="83">
        <v>0</v>
      </c>
      <c r="Q30" s="77">
        <f t="shared" si="6"/>
        <v>10</v>
      </c>
      <c r="R30" s="83">
        <v>4</v>
      </c>
      <c r="S30" s="83">
        <v>5</v>
      </c>
      <c r="T30" s="83">
        <v>0</v>
      </c>
      <c r="U30" s="77">
        <f t="shared" si="7"/>
        <v>9</v>
      </c>
      <c r="V30" s="83"/>
      <c r="W30" s="83"/>
      <c r="X30" s="83"/>
      <c r="Y30" s="77">
        <f t="shared" si="8"/>
        <v>0</v>
      </c>
      <c r="Z30" s="83"/>
      <c r="AA30" s="83"/>
      <c r="AB30" s="83"/>
      <c r="AC30" s="77">
        <f t="shared" si="9"/>
        <v>0</v>
      </c>
      <c r="AD30" s="83"/>
      <c r="AE30" s="83"/>
      <c r="AF30" s="83"/>
      <c r="AG30" s="77">
        <f t="shared" si="10"/>
        <v>0</v>
      </c>
      <c r="AH30" s="83"/>
      <c r="AI30" s="83"/>
      <c r="AJ30" s="83"/>
      <c r="AK30" s="77">
        <f t="shared" si="11"/>
        <v>0</v>
      </c>
      <c r="AL30" s="83"/>
      <c r="AM30" s="83"/>
      <c r="AN30" s="83"/>
      <c r="AO30" s="77">
        <f t="shared" si="12"/>
        <v>0</v>
      </c>
      <c r="AP30" s="83"/>
      <c r="AQ30" s="83"/>
      <c r="AR30" s="83"/>
      <c r="AS30" s="77">
        <f t="shared" si="13"/>
        <v>0</v>
      </c>
      <c r="AT30" s="213"/>
      <c r="AU30" s="213"/>
      <c r="AV30" s="213"/>
      <c r="AW30" s="77">
        <f t="shared" si="14"/>
        <v>0</v>
      </c>
      <c r="AX30" s="83"/>
      <c r="AY30" s="83"/>
      <c r="AZ30" s="83"/>
      <c r="BA30" s="77">
        <f t="shared" si="15"/>
        <v>0</v>
      </c>
      <c r="BB30" s="83"/>
      <c r="BC30" s="83"/>
      <c r="BD30" s="83"/>
      <c r="BE30" s="77">
        <f t="shared" si="16"/>
        <v>0</v>
      </c>
      <c r="BF30" s="72">
        <f t="shared" ref="BF30:BH33" si="21">SUM(J30,N30,R30,V30,Z30,AD30,AH30,AL30,AP30,AT30,AX30,BB30)</f>
        <v>14</v>
      </c>
      <c r="BG30" s="72">
        <f t="shared" si="21"/>
        <v>13</v>
      </c>
      <c r="BH30" s="69">
        <f t="shared" si="21"/>
        <v>0</v>
      </c>
      <c r="BI30" s="133">
        <f t="shared" si="17"/>
        <v>27</v>
      </c>
    </row>
    <row r="31" spans="1:61" ht="30" customHeight="1" x14ac:dyDescent="0.25">
      <c r="A31" s="342"/>
      <c r="B31" s="348"/>
      <c r="C31" s="404"/>
      <c r="D31" s="402"/>
      <c r="E31" s="335"/>
      <c r="F31" s="342"/>
      <c r="G31" s="303"/>
      <c r="H31" s="304"/>
      <c r="I31" s="16" t="s">
        <v>55</v>
      </c>
      <c r="J31" s="83">
        <v>0</v>
      </c>
      <c r="K31" s="83">
        <v>2</v>
      </c>
      <c r="L31" s="83">
        <v>0</v>
      </c>
      <c r="M31" s="77">
        <f t="shared" si="20"/>
        <v>2</v>
      </c>
      <c r="N31" s="83">
        <v>0</v>
      </c>
      <c r="O31" s="83">
        <v>0</v>
      </c>
      <c r="P31" s="83">
        <v>0</v>
      </c>
      <c r="Q31" s="77">
        <f t="shared" si="6"/>
        <v>0</v>
      </c>
      <c r="R31" s="83">
        <v>0</v>
      </c>
      <c r="S31" s="83">
        <v>2</v>
      </c>
      <c r="T31" s="83">
        <v>0</v>
      </c>
      <c r="U31" s="77">
        <f t="shared" si="7"/>
        <v>2</v>
      </c>
      <c r="V31" s="83"/>
      <c r="W31" s="83"/>
      <c r="X31" s="83"/>
      <c r="Y31" s="77">
        <f t="shared" si="8"/>
        <v>0</v>
      </c>
      <c r="Z31" s="83"/>
      <c r="AA31" s="83"/>
      <c r="AB31" s="83"/>
      <c r="AC31" s="77">
        <f t="shared" si="9"/>
        <v>0</v>
      </c>
      <c r="AD31" s="83"/>
      <c r="AE31" s="83"/>
      <c r="AF31" s="83"/>
      <c r="AG31" s="77">
        <f t="shared" si="10"/>
        <v>0</v>
      </c>
      <c r="AH31" s="83"/>
      <c r="AI31" s="83"/>
      <c r="AJ31" s="83"/>
      <c r="AK31" s="77">
        <f t="shared" si="11"/>
        <v>0</v>
      </c>
      <c r="AL31" s="83"/>
      <c r="AM31" s="83"/>
      <c r="AN31" s="83"/>
      <c r="AO31" s="77">
        <f t="shared" si="12"/>
        <v>0</v>
      </c>
      <c r="AP31" s="83"/>
      <c r="AQ31" s="83"/>
      <c r="AR31" s="83"/>
      <c r="AS31" s="77">
        <f t="shared" si="13"/>
        <v>0</v>
      </c>
      <c r="AT31" s="213"/>
      <c r="AU31" s="213"/>
      <c r="AV31" s="213"/>
      <c r="AW31" s="77">
        <f t="shared" si="14"/>
        <v>0</v>
      </c>
      <c r="AX31" s="83"/>
      <c r="AY31" s="83"/>
      <c r="AZ31" s="83"/>
      <c r="BA31" s="77">
        <f t="shared" si="15"/>
        <v>0</v>
      </c>
      <c r="BB31" s="83"/>
      <c r="BC31" s="83"/>
      <c r="BD31" s="83"/>
      <c r="BE31" s="77">
        <f t="shared" si="16"/>
        <v>0</v>
      </c>
      <c r="BF31" s="72">
        <f t="shared" si="21"/>
        <v>0</v>
      </c>
      <c r="BG31" s="72">
        <f t="shared" si="21"/>
        <v>4</v>
      </c>
      <c r="BH31" s="69">
        <f t="shared" si="21"/>
        <v>0</v>
      </c>
      <c r="BI31" s="133">
        <f t="shared" si="17"/>
        <v>4</v>
      </c>
    </row>
    <row r="32" spans="1:61" ht="30" customHeight="1" x14ac:dyDescent="0.25">
      <c r="A32" s="342"/>
      <c r="B32" s="348"/>
      <c r="C32" s="404"/>
      <c r="D32" s="402"/>
      <c r="E32" s="335"/>
      <c r="F32" s="342"/>
      <c r="G32" s="303"/>
      <c r="H32" s="305" t="s">
        <v>60</v>
      </c>
      <c r="I32" s="16" t="s">
        <v>56</v>
      </c>
      <c r="J32" s="83">
        <v>1</v>
      </c>
      <c r="K32" s="83">
        <v>2</v>
      </c>
      <c r="L32" s="83">
        <v>0</v>
      </c>
      <c r="M32" s="77">
        <f t="shared" si="20"/>
        <v>3</v>
      </c>
      <c r="N32" s="83">
        <v>2</v>
      </c>
      <c r="O32" s="83">
        <v>1</v>
      </c>
      <c r="P32" s="83">
        <v>0</v>
      </c>
      <c r="Q32" s="77">
        <f t="shared" si="6"/>
        <v>3</v>
      </c>
      <c r="R32" s="83">
        <v>1</v>
      </c>
      <c r="S32" s="83">
        <v>2</v>
      </c>
      <c r="T32" s="83">
        <v>0</v>
      </c>
      <c r="U32" s="77">
        <f t="shared" si="7"/>
        <v>3</v>
      </c>
      <c r="V32" s="83"/>
      <c r="W32" s="83"/>
      <c r="X32" s="83"/>
      <c r="Y32" s="77">
        <f t="shared" si="8"/>
        <v>0</v>
      </c>
      <c r="Z32" s="83"/>
      <c r="AA32" s="83"/>
      <c r="AB32" s="83"/>
      <c r="AC32" s="77">
        <f t="shared" si="9"/>
        <v>0</v>
      </c>
      <c r="AD32" s="83"/>
      <c r="AE32" s="83"/>
      <c r="AF32" s="83"/>
      <c r="AG32" s="77">
        <f t="shared" si="10"/>
        <v>0</v>
      </c>
      <c r="AH32" s="83"/>
      <c r="AI32" s="83"/>
      <c r="AJ32" s="83"/>
      <c r="AK32" s="77">
        <f t="shared" si="11"/>
        <v>0</v>
      </c>
      <c r="AL32" s="83"/>
      <c r="AM32" s="83"/>
      <c r="AN32" s="83"/>
      <c r="AO32" s="77">
        <f t="shared" si="12"/>
        <v>0</v>
      </c>
      <c r="AP32" s="83"/>
      <c r="AQ32" s="83"/>
      <c r="AR32" s="83"/>
      <c r="AS32" s="77">
        <f t="shared" si="13"/>
        <v>0</v>
      </c>
      <c r="AT32" s="213"/>
      <c r="AU32" s="213"/>
      <c r="AV32" s="213"/>
      <c r="AW32" s="77">
        <f t="shared" si="14"/>
        <v>0</v>
      </c>
      <c r="AX32" s="253"/>
      <c r="AY32" s="253"/>
      <c r="AZ32" s="83"/>
      <c r="BA32" s="77">
        <f t="shared" si="15"/>
        <v>0</v>
      </c>
      <c r="BB32" s="83"/>
      <c r="BC32" s="83"/>
      <c r="BD32" s="83"/>
      <c r="BE32" s="77">
        <f t="shared" si="16"/>
        <v>0</v>
      </c>
      <c r="BF32" s="72">
        <f t="shared" si="21"/>
        <v>4</v>
      </c>
      <c r="BG32" s="72">
        <f t="shared" si="21"/>
        <v>5</v>
      </c>
      <c r="BH32" s="69">
        <f t="shared" si="21"/>
        <v>0</v>
      </c>
      <c r="BI32" s="133">
        <f t="shared" si="17"/>
        <v>9</v>
      </c>
    </row>
    <row r="33" spans="1:61" ht="30" customHeight="1" thickBot="1" x14ac:dyDescent="0.3">
      <c r="A33" s="342"/>
      <c r="B33" s="348"/>
      <c r="C33" s="404"/>
      <c r="D33" s="402"/>
      <c r="E33" s="336"/>
      <c r="F33" s="343"/>
      <c r="G33" s="308"/>
      <c r="H33" s="308"/>
      <c r="I33" s="23" t="s">
        <v>57</v>
      </c>
      <c r="J33" s="85">
        <v>1</v>
      </c>
      <c r="K33" s="85">
        <v>2</v>
      </c>
      <c r="L33" s="85">
        <v>0</v>
      </c>
      <c r="M33" s="79">
        <f t="shared" si="20"/>
        <v>3</v>
      </c>
      <c r="N33" s="85">
        <v>0</v>
      </c>
      <c r="O33" s="85">
        <v>0</v>
      </c>
      <c r="P33" s="85">
        <v>0</v>
      </c>
      <c r="Q33" s="79">
        <f t="shared" si="6"/>
        <v>0</v>
      </c>
      <c r="R33" s="85">
        <v>2</v>
      </c>
      <c r="S33" s="85">
        <v>2</v>
      </c>
      <c r="T33" s="85">
        <v>0</v>
      </c>
      <c r="U33" s="79">
        <f t="shared" si="7"/>
        <v>4</v>
      </c>
      <c r="V33" s="85"/>
      <c r="W33" s="85"/>
      <c r="X33" s="85"/>
      <c r="Y33" s="79">
        <f t="shared" si="8"/>
        <v>0</v>
      </c>
      <c r="Z33" s="85"/>
      <c r="AA33" s="85"/>
      <c r="AB33" s="85"/>
      <c r="AC33" s="79">
        <f t="shared" si="9"/>
        <v>0</v>
      </c>
      <c r="AD33" s="85"/>
      <c r="AE33" s="85"/>
      <c r="AF33" s="85"/>
      <c r="AG33" s="79">
        <f t="shared" si="10"/>
        <v>0</v>
      </c>
      <c r="AH33" s="85"/>
      <c r="AI33" s="85"/>
      <c r="AJ33" s="85"/>
      <c r="AK33" s="79">
        <f t="shared" si="11"/>
        <v>0</v>
      </c>
      <c r="AL33" s="85"/>
      <c r="AM33" s="85"/>
      <c r="AN33" s="85"/>
      <c r="AO33" s="79">
        <f t="shared" si="12"/>
        <v>0</v>
      </c>
      <c r="AP33" s="85"/>
      <c r="AQ33" s="85"/>
      <c r="AR33" s="85"/>
      <c r="AS33" s="79">
        <f t="shared" si="13"/>
        <v>0</v>
      </c>
      <c r="AT33" s="214"/>
      <c r="AU33" s="214"/>
      <c r="AV33" s="214"/>
      <c r="AW33" s="79">
        <f t="shared" si="14"/>
        <v>0</v>
      </c>
      <c r="AX33" s="254"/>
      <c r="AY33" s="254"/>
      <c r="AZ33" s="85"/>
      <c r="BA33" s="79">
        <f t="shared" si="15"/>
        <v>0</v>
      </c>
      <c r="BB33" s="85"/>
      <c r="BC33" s="85"/>
      <c r="BD33" s="85"/>
      <c r="BE33" s="79">
        <f t="shared" si="16"/>
        <v>0</v>
      </c>
      <c r="BF33" s="72">
        <f t="shared" si="21"/>
        <v>3</v>
      </c>
      <c r="BG33" s="72">
        <f t="shared" si="21"/>
        <v>4</v>
      </c>
      <c r="BH33" s="69">
        <f t="shared" si="21"/>
        <v>0</v>
      </c>
      <c r="BI33" s="133">
        <f t="shared" si="17"/>
        <v>7</v>
      </c>
    </row>
    <row r="34" spans="1:61" ht="30" customHeight="1" x14ac:dyDescent="0.25">
      <c r="A34" s="342"/>
      <c r="B34" s="348"/>
      <c r="C34" s="404"/>
      <c r="D34" s="402"/>
      <c r="E34" s="334" t="s">
        <v>86</v>
      </c>
      <c r="F34" s="341" t="s">
        <v>66</v>
      </c>
      <c r="G34" s="372" t="s">
        <v>83</v>
      </c>
      <c r="H34" s="372" t="s">
        <v>58</v>
      </c>
      <c r="I34" s="26" t="s">
        <v>48</v>
      </c>
      <c r="J34" s="92">
        <v>7</v>
      </c>
      <c r="K34" s="92">
        <v>12</v>
      </c>
      <c r="L34" s="92">
        <v>0</v>
      </c>
      <c r="M34" s="78">
        <f t="shared" si="20"/>
        <v>19</v>
      </c>
      <c r="N34" s="92">
        <v>5</v>
      </c>
      <c r="O34" s="92">
        <v>11</v>
      </c>
      <c r="P34" s="92">
        <v>0</v>
      </c>
      <c r="Q34" s="78">
        <f t="shared" si="6"/>
        <v>16</v>
      </c>
      <c r="R34" s="92">
        <v>7</v>
      </c>
      <c r="S34" s="92">
        <v>14</v>
      </c>
      <c r="T34" s="92">
        <v>0</v>
      </c>
      <c r="U34" s="78">
        <f t="shared" si="7"/>
        <v>21</v>
      </c>
      <c r="V34" s="92"/>
      <c r="W34" s="92"/>
      <c r="X34" s="92"/>
      <c r="Y34" s="78">
        <f t="shared" si="8"/>
        <v>0</v>
      </c>
      <c r="Z34" s="92"/>
      <c r="AA34" s="92"/>
      <c r="AB34" s="92"/>
      <c r="AC34" s="78">
        <f t="shared" si="9"/>
        <v>0</v>
      </c>
      <c r="AD34" s="92"/>
      <c r="AE34" s="92"/>
      <c r="AF34" s="92"/>
      <c r="AG34" s="78">
        <f t="shared" si="10"/>
        <v>0</v>
      </c>
      <c r="AH34" s="92"/>
      <c r="AI34" s="92"/>
      <c r="AJ34" s="92"/>
      <c r="AK34" s="78">
        <f t="shared" si="11"/>
        <v>0</v>
      </c>
      <c r="AL34" s="92"/>
      <c r="AM34" s="92"/>
      <c r="AN34" s="92"/>
      <c r="AO34" s="78">
        <f t="shared" si="12"/>
        <v>0</v>
      </c>
      <c r="AP34" s="92"/>
      <c r="AQ34" s="92"/>
      <c r="AR34" s="92"/>
      <c r="AS34" s="78">
        <f t="shared" si="13"/>
        <v>0</v>
      </c>
      <c r="AT34" s="215"/>
      <c r="AU34" s="215"/>
      <c r="AV34" s="215"/>
      <c r="AW34" s="78">
        <f t="shared" si="14"/>
        <v>0</v>
      </c>
      <c r="AX34" s="92"/>
      <c r="AY34" s="92"/>
      <c r="AZ34" s="92"/>
      <c r="BA34" s="78">
        <f t="shared" si="15"/>
        <v>0</v>
      </c>
      <c r="BB34" s="92"/>
      <c r="BC34" s="92"/>
      <c r="BD34" s="92"/>
      <c r="BE34" s="78">
        <f t="shared" si="16"/>
        <v>0</v>
      </c>
      <c r="BF34" s="92">
        <f t="shared" ref="BF34:BF43" si="22">SUM(J34,N34,R34,V34,Z34,AD34,AH34,AL34,AP34,AT34,AX34,BB34)</f>
        <v>19</v>
      </c>
      <c r="BG34" s="92">
        <f t="shared" ref="BG34:BG43" si="23">SUM(K34,O34,S34,W34,AA34,AE34,AI34,AM34,AQ34,AU34,AY34,BC34)</f>
        <v>37</v>
      </c>
      <c r="BH34" s="92">
        <f t="shared" ref="BH34:BH43" si="24">SUM(L34,P34,T34,X34,AB34,AF34,AJ34,AN34,AR34,AV34,AZ34,BD34)</f>
        <v>0</v>
      </c>
      <c r="BI34" s="78">
        <f>SUM(BF34:BH34)</f>
        <v>56</v>
      </c>
    </row>
    <row r="35" spans="1:61" ht="30" customHeight="1" x14ac:dyDescent="0.25">
      <c r="A35" s="342"/>
      <c r="B35" s="348"/>
      <c r="C35" s="404"/>
      <c r="D35" s="402"/>
      <c r="E35" s="335"/>
      <c r="F35" s="342"/>
      <c r="G35" s="370"/>
      <c r="H35" s="370"/>
      <c r="I35" s="18" t="s">
        <v>49</v>
      </c>
      <c r="J35" s="94">
        <v>5</v>
      </c>
      <c r="K35" s="94">
        <v>7</v>
      </c>
      <c r="L35" s="94">
        <v>0</v>
      </c>
      <c r="M35" s="77">
        <f t="shared" si="20"/>
        <v>12</v>
      </c>
      <c r="N35" s="94">
        <v>5</v>
      </c>
      <c r="O35" s="94">
        <v>9</v>
      </c>
      <c r="P35" s="94">
        <v>0</v>
      </c>
      <c r="Q35" s="77">
        <f t="shared" si="6"/>
        <v>14</v>
      </c>
      <c r="R35" s="94">
        <v>8</v>
      </c>
      <c r="S35" s="94">
        <v>8</v>
      </c>
      <c r="T35" s="94">
        <v>0</v>
      </c>
      <c r="U35" s="77">
        <f t="shared" si="7"/>
        <v>16</v>
      </c>
      <c r="V35" s="94"/>
      <c r="W35" s="94"/>
      <c r="X35" s="94"/>
      <c r="Y35" s="77">
        <f t="shared" si="8"/>
        <v>0</v>
      </c>
      <c r="Z35" s="94"/>
      <c r="AA35" s="94"/>
      <c r="AB35" s="94"/>
      <c r="AC35" s="77">
        <f t="shared" si="9"/>
        <v>0</v>
      </c>
      <c r="AD35" s="94"/>
      <c r="AE35" s="94"/>
      <c r="AF35" s="94"/>
      <c r="AG35" s="77">
        <f t="shared" si="10"/>
        <v>0</v>
      </c>
      <c r="AH35" s="94"/>
      <c r="AI35" s="94"/>
      <c r="AJ35" s="94"/>
      <c r="AK35" s="77">
        <f t="shared" si="11"/>
        <v>0</v>
      </c>
      <c r="AL35" s="94"/>
      <c r="AM35" s="94"/>
      <c r="AN35" s="94"/>
      <c r="AO35" s="77">
        <f t="shared" si="12"/>
        <v>0</v>
      </c>
      <c r="AP35" s="94"/>
      <c r="AQ35" s="94"/>
      <c r="AR35" s="94"/>
      <c r="AS35" s="77">
        <f t="shared" si="13"/>
        <v>0</v>
      </c>
      <c r="AT35" s="216"/>
      <c r="AU35" s="216"/>
      <c r="AV35" s="216"/>
      <c r="AW35" s="77">
        <f t="shared" si="14"/>
        <v>0</v>
      </c>
      <c r="AX35" s="94"/>
      <c r="AY35" s="94"/>
      <c r="AZ35" s="94"/>
      <c r="BA35" s="77">
        <f t="shared" si="15"/>
        <v>0</v>
      </c>
      <c r="BB35" s="94"/>
      <c r="BC35" s="94"/>
      <c r="BD35" s="94"/>
      <c r="BE35" s="77">
        <f t="shared" si="16"/>
        <v>0</v>
      </c>
      <c r="BF35" s="94">
        <f t="shared" si="22"/>
        <v>18</v>
      </c>
      <c r="BG35" s="94">
        <f t="shared" si="23"/>
        <v>24</v>
      </c>
      <c r="BH35" s="94">
        <f t="shared" si="24"/>
        <v>0</v>
      </c>
      <c r="BI35" s="77">
        <f>SUM(BF35:BH35)</f>
        <v>42</v>
      </c>
    </row>
    <row r="36" spans="1:61" ht="30" customHeight="1" x14ac:dyDescent="0.25">
      <c r="A36" s="342"/>
      <c r="B36" s="348"/>
      <c r="C36" s="404"/>
      <c r="D36" s="402"/>
      <c r="E36" s="335"/>
      <c r="F36" s="342"/>
      <c r="G36" s="370"/>
      <c r="H36" s="370"/>
      <c r="I36" s="18" t="s">
        <v>50</v>
      </c>
      <c r="J36" s="94">
        <v>6</v>
      </c>
      <c r="K36" s="94">
        <v>12</v>
      </c>
      <c r="L36" s="94">
        <v>0</v>
      </c>
      <c r="M36" s="77">
        <f t="shared" si="20"/>
        <v>18</v>
      </c>
      <c r="N36" s="94">
        <v>4</v>
      </c>
      <c r="O36" s="94">
        <v>10</v>
      </c>
      <c r="P36" s="94">
        <v>0</v>
      </c>
      <c r="Q36" s="77">
        <f t="shared" si="6"/>
        <v>14</v>
      </c>
      <c r="R36" s="94">
        <v>7</v>
      </c>
      <c r="S36" s="94">
        <v>12</v>
      </c>
      <c r="T36" s="94">
        <v>0</v>
      </c>
      <c r="U36" s="77">
        <f t="shared" si="7"/>
        <v>19</v>
      </c>
      <c r="V36" s="94"/>
      <c r="W36" s="94"/>
      <c r="X36" s="94"/>
      <c r="Y36" s="77">
        <f t="shared" si="8"/>
        <v>0</v>
      </c>
      <c r="Z36" s="94"/>
      <c r="AA36" s="94"/>
      <c r="AB36" s="94"/>
      <c r="AC36" s="77">
        <f t="shared" si="9"/>
        <v>0</v>
      </c>
      <c r="AD36" s="94"/>
      <c r="AE36" s="94"/>
      <c r="AF36" s="94"/>
      <c r="AG36" s="77">
        <f t="shared" si="10"/>
        <v>0</v>
      </c>
      <c r="AH36" s="94"/>
      <c r="AI36" s="94"/>
      <c r="AJ36" s="94"/>
      <c r="AK36" s="77">
        <f t="shared" si="11"/>
        <v>0</v>
      </c>
      <c r="AL36" s="94"/>
      <c r="AM36" s="94"/>
      <c r="AN36" s="94"/>
      <c r="AO36" s="77">
        <f t="shared" si="12"/>
        <v>0</v>
      </c>
      <c r="AP36" s="94"/>
      <c r="AQ36" s="94"/>
      <c r="AR36" s="94"/>
      <c r="AS36" s="77">
        <f t="shared" si="13"/>
        <v>0</v>
      </c>
      <c r="AT36" s="216"/>
      <c r="AU36" s="216"/>
      <c r="AV36" s="216"/>
      <c r="AW36" s="77">
        <f t="shared" si="14"/>
        <v>0</v>
      </c>
      <c r="AX36" s="94"/>
      <c r="AY36" s="94"/>
      <c r="AZ36" s="94"/>
      <c r="BA36" s="77">
        <f t="shared" si="15"/>
        <v>0</v>
      </c>
      <c r="BB36" s="94"/>
      <c r="BC36" s="94"/>
      <c r="BD36" s="94"/>
      <c r="BE36" s="77">
        <f t="shared" si="16"/>
        <v>0</v>
      </c>
      <c r="BF36" s="94">
        <f t="shared" si="22"/>
        <v>17</v>
      </c>
      <c r="BG36" s="94">
        <f t="shared" si="23"/>
        <v>34</v>
      </c>
      <c r="BH36" s="94">
        <f t="shared" si="24"/>
        <v>0</v>
      </c>
      <c r="BI36" s="77">
        <f>SUM(BF36:BH36)</f>
        <v>51</v>
      </c>
    </row>
    <row r="37" spans="1:61" ht="30" customHeight="1" x14ac:dyDescent="0.25">
      <c r="A37" s="342"/>
      <c r="B37" s="348"/>
      <c r="C37" s="404"/>
      <c r="D37" s="402"/>
      <c r="E37" s="335"/>
      <c r="F37" s="342"/>
      <c r="G37" s="370"/>
      <c r="H37" s="370"/>
      <c r="I37" s="18" t="s">
        <v>51</v>
      </c>
      <c r="J37" s="94">
        <v>17</v>
      </c>
      <c r="K37" s="94">
        <v>16</v>
      </c>
      <c r="L37" s="94">
        <v>0</v>
      </c>
      <c r="M37" s="77">
        <f t="shared" si="20"/>
        <v>33</v>
      </c>
      <c r="N37" s="94">
        <v>17</v>
      </c>
      <c r="O37" s="94">
        <v>18</v>
      </c>
      <c r="P37" s="94">
        <v>0</v>
      </c>
      <c r="Q37" s="77">
        <f t="shared" si="6"/>
        <v>35</v>
      </c>
      <c r="R37" s="94">
        <v>21</v>
      </c>
      <c r="S37" s="94">
        <v>24</v>
      </c>
      <c r="T37" s="94">
        <v>0</v>
      </c>
      <c r="U37" s="77">
        <f t="shared" si="7"/>
        <v>45</v>
      </c>
      <c r="V37" s="94"/>
      <c r="W37" s="94"/>
      <c r="X37" s="94"/>
      <c r="Y37" s="77">
        <f t="shared" si="8"/>
        <v>0</v>
      </c>
      <c r="Z37" s="94"/>
      <c r="AA37" s="94"/>
      <c r="AB37" s="94"/>
      <c r="AC37" s="77">
        <f t="shared" si="9"/>
        <v>0</v>
      </c>
      <c r="AD37" s="94"/>
      <c r="AE37" s="94"/>
      <c r="AF37" s="94"/>
      <c r="AG37" s="77">
        <f t="shared" si="10"/>
        <v>0</v>
      </c>
      <c r="AH37" s="94"/>
      <c r="AI37" s="94"/>
      <c r="AJ37" s="94"/>
      <c r="AK37" s="77">
        <f t="shared" si="11"/>
        <v>0</v>
      </c>
      <c r="AL37" s="94"/>
      <c r="AM37" s="94"/>
      <c r="AN37" s="94"/>
      <c r="AO37" s="77">
        <f t="shared" si="12"/>
        <v>0</v>
      </c>
      <c r="AP37" s="94"/>
      <c r="AQ37" s="94"/>
      <c r="AR37" s="94"/>
      <c r="AS37" s="77">
        <f t="shared" si="13"/>
        <v>0</v>
      </c>
      <c r="AT37" s="216"/>
      <c r="AU37" s="216"/>
      <c r="AV37" s="216"/>
      <c r="AW37" s="77">
        <f t="shared" si="14"/>
        <v>0</v>
      </c>
      <c r="AX37" s="94"/>
      <c r="AY37" s="94"/>
      <c r="AZ37" s="94"/>
      <c r="BA37" s="77">
        <f t="shared" si="15"/>
        <v>0</v>
      </c>
      <c r="BB37" s="94"/>
      <c r="BC37" s="94"/>
      <c r="BD37" s="94"/>
      <c r="BE37" s="77">
        <f t="shared" si="16"/>
        <v>0</v>
      </c>
      <c r="BF37" s="94">
        <f t="shared" si="22"/>
        <v>55</v>
      </c>
      <c r="BG37" s="94">
        <f t="shared" si="23"/>
        <v>58</v>
      </c>
      <c r="BH37" s="94">
        <f t="shared" si="24"/>
        <v>0</v>
      </c>
      <c r="BI37" s="77">
        <f>SUM(BF37:BH37)</f>
        <v>113</v>
      </c>
    </row>
    <row r="38" spans="1:61" ht="30" customHeight="1" x14ac:dyDescent="0.25">
      <c r="A38" s="342"/>
      <c r="B38" s="348"/>
      <c r="C38" s="404"/>
      <c r="D38" s="402"/>
      <c r="E38" s="335"/>
      <c r="F38" s="342"/>
      <c r="G38" s="370"/>
      <c r="H38" s="370"/>
      <c r="I38" s="18" t="s">
        <v>52</v>
      </c>
      <c r="J38" s="94">
        <v>69</v>
      </c>
      <c r="K38" s="94">
        <v>33</v>
      </c>
      <c r="L38" s="94">
        <v>2</v>
      </c>
      <c r="M38" s="77">
        <f t="shared" si="20"/>
        <v>104</v>
      </c>
      <c r="N38" s="94">
        <v>59</v>
      </c>
      <c r="O38" s="94">
        <v>24</v>
      </c>
      <c r="P38" s="94">
        <v>0</v>
      </c>
      <c r="Q38" s="77">
        <f t="shared" si="6"/>
        <v>83</v>
      </c>
      <c r="R38" s="94">
        <v>84</v>
      </c>
      <c r="S38" s="94">
        <v>33</v>
      </c>
      <c r="T38" s="94">
        <v>0</v>
      </c>
      <c r="U38" s="77">
        <f t="shared" si="7"/>
        <v>117</v>
      </c>
      <c r="V38" s="94"/>
      <c r="W38" s="94"/>
      <c r="X38" s="94"/>
      <c r="Y38" s="77">
        <f t="shared" si="8"/>
        <v>0</v>
      </c>
      <c r="Z38" s="94"/>
      <c r="AA38" s="94"/>
      <c r="AB38" s="94"/>
      <c r="AC38" s="77">
        <f t="shared" si="9"/>
        <v>0</v>
      </c>
      <c r="AD38" s="94"/>
      <c r="AE38" s="94"/>
      <c r="AF38" s="94"/>
      <c r="AG38" s="77">
        <f t="shared" si="10"/>
        <v>0</v>
      </c>
      <c r="AH38" s="94"/>
      <c r="AI38" s="94"/>
      <c r="AJ38" s="94"/>
      <c r="AK38" s="77">
        <f t="shared" si="11"/>
        <v>0</v>
      </c>
      <c r="AL38" s="94"/>
      <c r="AM38" s="94"/>
      <c r="AN38" s="94"/>
      <c r="AO38" s="77">
        <f t="shared" si="12"/>
        <v>0</v>
      </c>
      <c r="AP38" s="94"/>
      <c r="AQ38" s="94"/>
      <c r="AR38" s="94"/>
      <c r="AS38" s="77">
        <f t="shared" si="13"/>
        <v>0</v>
      </c>
      <c r="AT38" s="216"/>
      <c r="AU38" s="216"/>
      <c r="AV38" s="216"/>
      <c r="AW38" s="77">
        <f t="shared" si="14"/>
        <v>0</v>
      </c>
      <c r="AX38" s="94"/>
      <c r="AY38" s="94"/>
      <c r="AZ38" s="94"/>
      <c r="BA38" s="77">
        <f t="shared" si="15"/>
        <v>0</v>
      </c>
      <c r="BB38" s="94"/>
      <c r="BC38" s="94"/>
      <c r="BD38" s="94"/>
      <c r="BE38" s="77">
        <f t="shared" si="16"/>
        <v>0</v>
      </c>
      <c r="BF38" s="94">
        <f t="shared" si="22"/>
        <v>212</v>
      </c>
      <c r="BG38" s="94">
        <f t="shared" si="23"/>
        <v>90</v>
      </c>
      <c r="BH38" s="94">
        <f t="shared" si="24"/>
        <v>2</v>
      </c>
      <c r="BI38" s="77">
        <f>SUM(BF38:BH38)</f>
        <v>304</v>
      </c>
    </row>
    <row r="39" spans="1:61" ht="30" customHeight="1" x14ac:dyDescent="0.25">
      <c r="A39" s="342"/>
      <c r="B39" s="348"/>
      <c r="C39" s="404"/>
      <c r="D39" s="402"/>
      <c r="E39" s="335"/>
      <c r="F39" s="342"/>
      <c r="G39" s="370"/>
      <c r="H39" s="370"/>
      <c r="I39" s="19" t="s">
        <v>53</v>
      </c>
      <c r="J39" s="77">
        <f t="shared" ref="J39:AO39" si="25">SUM(J34:J38)</f>
        <v>104</v>
      </c>
      <c r="K39" s="77">
        <f t="shared" si="25"/>
        <v>80</v>
      </c>
      <c r="L39" s="77">
        <f t="shared" si="25"/>
        <v>2</v>
      </c>
      <c r="M39" s="136">
        <f t="shared" si="25"/>
        <v>186</v>
      </c>
      <c r="N39" s="77">
        <f t="shared" si="25"/>
        <v>90</v>
      </c>
      <c r="O39" s="77">
        <f t="shared" si="25"/>
        <v>72</v>
      </c>
      <c r="P39" s="77">
        <f t="shared" si="25"/>
        <v>0</v>
      </c>
      <c r="Q39" s="136">
        <f t="shared" si="25"/>
        <v>162</v>
      </c>
      <c r="R39" s="77">
        <f t="shared" si="25"/>
        <v>127</v>
      </c>
      <c r="S39" s="77">
        <f t="shared" si="25"/>
        <v>91</v>
      </c>
      <c r="T39" s="77">
        <f t="shared" si="25"/>
        <v>0</v>
      </c>
      <c r="U39" s="77">
        <f t="shared" si="25"/>
        <v>218</v>
      </c>
      <c r="V39" s="77">
        <f t="shared" si="25"/>
        <v>0</v>
      </c>
      <c r="W39" s="77">
        <f t="shared" si="25"/>
        <v>0</v>
      </c>
      <c r="X39" s="77">
        <f t="shared" si="25"/>
        <v>0</v>
      </c>
      <c r="Y39" s="77">
        <f t="shared" si="25"/>
        <v>0</v>
      </c>
      <c r="Z39" s="77">
        <f t="shared" si="25"/>
        <v>0</v>
      </c>
      <c r="AA39" s="77">
        <f t="shared" si="25"/>
        <v>0</v>
      </c>
      <c r="AB39" s="77">
        <f t="shared" si="25"/>
        <v>0</v>
      </c>
      <c r="AC39" s="77">
        <f t="shared" si="25"/>
        <v>0</v>
      </c>
      <c r="AD39" s="77">
        <f t="shared" si="25"/>
        <v>0</v>
      </c>
      <c r="AE39" s="77">
        <f t="shared" si="25"/>
        <v>0</v>
      </c>
      <c r="AF39" s="77">
        <f t="shared" si="25"/>
        <v>0</v>
      </c>
      <c r="AG39" s="77">
        <f t="shared" si="25"/>
        <v>0</v>
      </c>
      <c r="AH39" s="77">
        <f t="shared" si="25"/>
        <v>0</v>
      </c>
      <c r="AI39" s="77">
        <f t="shared" si="25"/>
        <v>0</v>
      </c>
      <c r="AJ39" s="77">
        <f t="shared" si="25"/>
        <v>0</v>
      </c>
      <c r="AK39" s="77">
        <f t="shared" si="25"/>
        <v>0</v>
      </c>
      <c r="AL39" s="77">
        <f t="shared" si="25"/>
        <v>0</v>
      </c>
      <c r="AM39" s="77">
        <f t="shared" si="25"/>
        <v>0</v>
      </c>
      <c r="AN39" s="77">
        <f t="shared" si="25"/>
        <v>0</v>
      </c>
      <c r="AO39" s="77">
        <f t="shared" si="25"/>
        <v>0</v>
      </c>
      <c r="AP39" s="77">
        <f t="shared" ref="AP39:BI39" si="26">SUM(AP34:AP38)</f>
        <v>0</v>
      </c>
      <c r="AQ39" s="77">
        <f t="shared" si="26"/>
        <v>0</v>
      </c>
      <c r="AR39" s="77">
        <f t="shared" si="26"/>
        <v>0</v>
      </c>
      <c r="AS39" s="77">
        <f t="shared" si="26"/>
        <v>0</v>
      </c>
      <c r="AT39" s="77">
        <f t="shared" si="26"/>
        <v>0</v>
      </c>
      <c r="AU39" s="77">
        <f t="shared" si="26"/>
        <v>0</v>
      </c>
      <c r="AV39" s="77">
        <f t="shared" si="26"/>
        <v>0</v>
      </c>
      <c r="AW39" s="77">
        <f t="shared" si="26"/>
        <v>0</v>
      </c>
      <c r="AX39" s="77">
        <f t="shared" si="26"/>
        <v>0</v>
      </c>
      <c r="AY39" s="77">
        <f t="shared" si="26"/>
        <v>0</v>
      </c>
      <c r="AZ39" s="77">
        <f t="shared" si="26"/>
        <v>0</v>
      </c>
      <c r="BA39" s="77">
        <f t="shared" si="26"/>
        <v>0</v>
      </c>
      <c r="BB39" s="77">
        <f t="shared" si="26"/>
        <v>0</v>
      </c>
      <c r="BC39" s="77">
        <f t="shared" si="26"/>
        <v>0</v>
      </c>
      <c r="BD39" s="77">
        <f t="shared" si="26"/>
        <v>0</v>
      </c>
      <c r="BE39" s="77">
        <f t="shared" si="26"/>
        <v>0</v>
      </c>
      <c r="BF39" s="77">
        <f t="shared" si="26"/>
        <v>321</v>
      </c>
      <c r="BG39" s="77">
        <f t="shared" si="26"/>
        <v>243</v>
      </c>
      <c r="BH39" s="77">
        <f t="shared" si="26"/>
        <v>2</v>
      </c>
      <c r="BI39" s="77">
        <f t="shared" si="26"/>
        <v>566</v>
      </c>
    </row>
    <row r="40" spans="1:61" ht="30" customHeight="1" x14ac:dyDescent="0.25">
      <c r="A40" s="342"/>
      <c r="B40" s="348"/>
      <c r="C40" s="404"/>
      <c r="D40" s="402"/>
      <c r="E40" s="335"/>
      <c r="F40" s="342"/>
      <c r="G40" s="370"/>
      <c r="H40" s="370" t="s">
        <v>87</v>
      </c>
      <c r="I40" s="18" t="s">
        <v>54</v>
      </c>
      <c r="J40" s="94">
        <v>92</v>
      </c>
      <c r="K40" s="94">
        <v>76</v>
      </c>
      <c r="L40" s="94">
        <v>2</v>
      </c>
      <c r="M40" s="77">
        <f>SUM(J40:L40)</f>
        <v>170</v>
      </c>
      <c r="N40" s="94">
        <v>82</v>
      </c>
      <c r="O40" s="94">
        <v>69</v>
      </c>
      <c r="P40" s="94">
        <v>0</v>
      </c>
      <c r="Q40" s="77">
        <f t="shared" si="6"/>
        <v>151</v>
      </c>
      <c r="R40" s="94">
        <v>109</v>
      </c>
      <c r="S40" s="94">
        <v>81</v>
      </c>
      <c r="T40" s="94">
        <v>0</v>
      </c>
      <c r="U40" s="77">
        <f t="shared" si="7"/>
        <v>190</v>
      </c>
      <c r="V40" s="94"/>
      <c r="W40" s="94"/>
      <c r="X40" s="94"/>
      <c r="Y40" s="77">
        <f t="shared" si="8"/>
        <v>0</v>
      </c>
      <c r="Z40" s="94"/>
      <c r="AA40" s="94"/>
      <c r="AB40" s="94"/>
      <c r="AC40" s="77">
        <f t="shared" si="9"/>
        <v>0</v>
      </c>
      <c r="AD40" s="94"/>
      <c r="AE40" s="94"/>
      <c r="AF40" s="94"/>
      <c r="AG40" s="77">
        <f t="shared" si="10"/>
        <v>0</v>
      </c>
      <c r="AH40" s="94"/>
      <c r="AI40" s="94"/>
      <c r="AJ40" s="94"/>
      <c r="AK40" s="77">
        <f t="shared" si="11"/>
        <v>0</v>
      </c>
      <c r="AL40" s="94"/>
      <c r="AM40" s="94"/>
      <c r="AN40" s="94"/>
      <c r="AO40" s="77">
        <f t="shared" si="12"/>
        <v>0</v>
      </c>
      <c r="AP40" s="94"/>
      <c r="AQ40" s="94"/>
      <c r="AR40" s="94"/>
      <c r="AS40" s="77">
        <f t="shared" si="13"/>
        <v>0</v>
      </c>
      <c r="AT40" s="216"/>
      <c r="AU40" s="216"/>
      <c r="AV40" s="216"/>
      <c r="AW40" s="77">
        <f t="shared" si="14"/>
        <v>0</v>
      </c>
      <c r="AX40" s="94"/>
      <c r="AY40" s="94"/>
      <c r="AZ40" s="94"/>
      <c r="BA40" s="77">
        <f t="shared" si="15"/>
        <v>0</v>
      </c>
      <c r="BB40" s="94"/>
      <c r="BC40" s="94"/>
      <c r="BD40" s="94"/>
      <c r="BE40" s="77">
        <f t="shared" si="16"/>
        <v>0</v>
      </c>
      <c r="BF40" s="94">
        <f t="shared" si="22"/>
        <v>283</v>
      </c>
      <c r="BG40" s="94">
        <f t="shared" si="23"/>
        <v>226</v>
      </c>
      <c r="BH40" s="94">
        <f t="shared" si="24"/>
        <v>2</v>
      </c>
      <c r="BI40" s="77">
        <f>SUM(BF40:BH40)</f>
        <v>511</v>
      </c>
    </row>
    <row r="41" spans="1:61" ht="30" customHeight="1" x14ac:dyDescent="0.25">
      <c r="A41" s="342"/>
      <c r="B41" s="348"/>
      <c r="C41" s="404"/>
      <c r="D41" s="402"/>
      <c r="E41" s="335"/>
      <c r="F41" s="342"/>
      <c r="G41" s="370"/>
      <c r="H41" s="370"/>
      <c r="I41" s="18" t="s">
        <v>55</v>
      </c>
      <c r="J41" s="94">
        <v>12</v>
      </c>
      <c r="K41" s="94">
        <v>4</v>
      </c>
      <c r="L41" s="94">
        <v>0</v>
      </c>
      <c r="M41" s="77">
        <f>SUM(J41:L41)</f>
        <v>16</v>
      </c>
      <c r="N41" s="94">
        <v>8</v>
      </c>
      <c r="O41" s="94">
        <v>3</v>
      </c>
      <c r="P41" s="94">
        <v>0</v>
      </c>
      <c r="Q41" s="77">
        <f t="shared" si="6"/>
        <v>11</v>
      </c>
      <c r="R41" s="94">
        <v>18</v>
      </c>
      <c r="S41" s="94">
        <v>10</v>
      </c>
      <c r="T41" s="94">
        <v>0</v>
      </c>
      <c r="U41" s="77">
        <f t="shared" si="7"/>
        <v>28</v>
      </c>
      <c r="V41" s="94"/>
      <c r="W41" s="94"/>
      <c r="X41" s="94"/>
      <c r="Y41" s="77">
        <f t="shared" si="8"/>
        <v>0</v>
      </c>
      <c r="Z41" s="94"/>
      <c r="AA41" s="94"/>
      <c r="AB41" s="94"/>
      <c r="AC41" s="77">
        <f t="shared" si="9"/>
        <v>0</v>
      </c>
      <c r="AD41" s="94"/>
      <c r="AE41" s="94"/>
      <c r="AF41" s="94"/>
      <c r="AG41" s="77">
        <f t="shared" si="10"/>
        <v>0</v>
      </c>
      <c r="AH41" s="94"/>
      <c r="AI41" s="94"/>
      <c r="AJ41" s="94"/>
      <c r="AK41" s="77">
        <f t="shared" si="11"/>
        <v>0</v>
      </c>
      <c r="AL41" s="94"/>
      <c r="AM41" s="94"/>
      <c r="AN41" s="94"/>
      <c r="AO41" s="77">
        <f t="shared" si="12"/>
        <v>0</v>
      </c>
      <c r="AP41" s="94"/>
      <c r="AQ41" s="94"/>
      <c r="AR41" s="94"/>
      <c r="AS41" s="77">
        <f t="shared" si="13"/>
        <v>0</v>
      </c>
      <c r="AT41" s="216"/>
      <c r="AU41" s="216"/>
      <c r="AV41" s="216"/>
      <c r="AW41" s="77">
        <f t="shared" si="14"/>
        <v>0</v>
      </c>
      <c r="AX41" s="94"/>
      <c r="AY41" s="94"/>
      <c r="AZ41" s="94"/>
      <c r="BA41" s="77">
        <f t="shared" si="15"/>
        <v>0</v>
      </c>
      <c r="BB41" s="94"/>
      <c r="BC41" s="94"/>
      <c r="BD41" s="94"/>
      <c r="BE41" s="77">
        <f t="shared" si="16"/>
        <v>0</v>
      </c>
      <c r="BF41" s="94">
        <f t="shared" si="22"/>
        <v>38</v>
      </c>
      <c r="BG41" s="94">
        <f t="shared" si="23"/>
        <v>17</v>
      </c>
      <c r="BH41" s="94">
        <f t="shared" si="24"/>
        <v>0</v>
      </c>
      <c r="BI41" s="77">
        <f>SUM(BF41:BH41)</f>
        <v>55</v>
      </c>
    </row>
    <row r="42" spans="1:61" ht="30" customHeight="1" x14ac:dyDescent="0.25">
      <c r="A42" s="342"/>
      <c r="B42" s="348"/>
      <c r="C42" s="404"/>
      <c r="D42" s="402"/>
      <c r="E42" s="335"/>
      <c r="F42" s="342"/>
      <c r="G42" s="370"/>
      <c r="H42" s="370" t="s">
        <v>60</v>
      </c>
      <c r="I42" s="18" t="s">
        <v>56</v>
      </c>
      <c r="J42" s="94">
        <v>65</v>
      </c>
      <c r="K42" s="94">
        <v>35</v>
      </c>
      <c r="L42" s="94">
        <v>0</v>
      </c>
      <c r="M42" s="77">
        <f>SUM(J42:L42)</f>
        <v>100</v>
      </c>
      <c r="N42" s="94">
        <v>59</v>
      </c>
      <c r="O42" s="94">
        <v>29</v>
      </c>
      <c r="P42" s="94">
        <v>0</v>
      </c>
      <c r="Q42" s="77">
        <f t="shared" si="6"/>
        <v>88</v>
      </c>
      <c r="R42" s="94">
        <v>79</v>
      </c>
      <c r="S42" s="94">
        <v>35</v>
      </c>
      <c r="T42" s="94">
        <v>0</v>
      </c>
      <c r="U42" s="77">
        <f t="shared" si="7"/>
        <v>114</v>
      </c>
      <c r="V42" s="94"/>
      <c r="W42" s="94"/>
      <c r="X42" s="94"/>
      <c r="Y42" s="77">
        <f t="shared" si="8"/>
        <v>0</v>
      </c>
      <c r="Z42" s="94"/>
      <c r="AA42" s="94"/>
      <c r="AB42" s="94"/>
      <c r="AC42" s="77">
        <f t="shared" si="9"/>
        <v>0</v>
      </c>
      <c r="AD42" s="94"/>
      <c r="AE42" s="94"/>
      <c r="AF42" s="94"/>
      <c r="AG42" s="77">
        <f t="shared" si="10"/>
        <v>0</v>
      </c>
      <c r="AH42" s="94"/>
      <c r="AI42" s="94"/>
      <c r="AJ42" s="94"/>
      <c r="AK42" s="77">
        <f t="shared" si="11"/>
        <v>0</v>
      </c>
      <c r="AL42" s="94"/>
      <c r="AM42" s="94"/>
      <c r="AN42" s="94"/>
      <c r="AO42" s="77">
        <f t="shared" si="12"/>
        <v>0</v>
      </c>
      <c r="AP42" s="94"/>
      <c r="AQ42" s="94"/>
      <c r="AR42" s="94"/>
      <c r="AS42" s="77">
        <f t="shared" si="13"/>
        <v>0</v>
      </c>
      <c r="AT42" s="216"/>
      <c r="AU42" s="216"/>
      <c r="AV42" s="216"/>
      <c r="AW42" s="77">
        <f t="shared" si="14"/>
        <v>0</v>
      </c>
      <c r="AX42" s="94"/>
      <c r="AY42" s="94"/>
      <c r="AZ42" s="94"/>
      <c r="BA42" s="77">
        <f t="shared" si="15"/>
        <v>0</v>
      </c>
      <c r="BB42" s="94"/>
      <c r="BC42" s="94"/>
      <c r="BD42" s="94"/>
      <c r="BE42" s="77">
        <f t="shared" si="16"/>
        <v>0</v>
      </c>
      <c r="BF42" s="94">
        <f t="shared" si="22"/>
        <v>203</v>
      </c>
      <c r="BG42" s="94">
        <f t="shared" si="23"/>
        <v>99</v>
      </c>
      <c r="BH42" s="94">
        <f t="shared" si="24"/>
        <v>0</v>
      </c>
      <c r="BI42" s="77">
        <f>SUM(BF42:BH42)</f>
        <v>302</v>
      </c>
    </row>
    <row r="43" spans="1:61" ht="30" customHeight="1" thickBot="1" x14ac:dyDescent="0.3">
      <c r="A43" s="342"/>
      <c r="B43" s="348"/>
      <c r="C43" s="404"/>
      <c r="D43" s="402"/>
      <c r="E43" s="336"/>
      <c r="F43" s="343"/>
      <c r="G43" s="371"/>
      <c r="H43" s="371"/>
      <c r="I43" s="24" t="s">
        <v>57</v>
      </c>
      <c r="J43" s="96">
        <v>42</v>
      </c>
      <c r="K43" s="96">
        <v>20</v>
      </c>
      <c r="L43" s="96">
        <v>0</v>
      </c>
      <c r="M43" s="79">
        <f>SUM(J43:L43)</f>
        <v>62</v>
      </c>
      <c r="N43" s="96">
        <v>39</v>
      </c>
      <c r="O43" s="96">
        <v>18</v>
      </c>
      <c r="P43" s="96">
        <v>0</v>
      </c>
      <c r="Q43" s="79">
        <f t="shared" si="6"/>
        <v>57</v>
      </c>
      <c r="R43" s="96">
        <v>35</v>
      </c>
      <c r="S43" s="96">
        <v>22</v>
      </c>
      <c r="T43" s="96">
        <v>0</v>
      </c>
      <c r="U43" s="79">
        <f t="shared" si="7"/>
        <v>57</v>
      </c>
      <c r="V43" s="96"/>
      <c r="W43" s="96"/>
      <c r="X43" s="96"/>
      <c r="Y43" s="79">
        <f t="shared" si="8"/>
        <v>0</v>
      </c>
      <c r="Z43" s="96"/>
      <c r="AA43" s="96"/>
      <c r="AB43" s="96"/>
      <c r="AC43" s="79">
        <f t="shared" si="9"/>
        <v>0</v>
      </c>
      <c r="AD43" s="96"/>
      <c r="AE43" s="96"/>
      <c r="AF43" s="96"/>
      <c r="AG43" s="79">
        <f t="shared" si="10"/>
        <v>0</v>
      </c>
      <c r="AH43" s="96"/>
      <c r="AI43" s="96"/>
      <c r="AJ43" s="96"/>
      <c r="AK43" s="79">
        <f t="shared" si="11"/>
        <v>0</v>
      </c>
      <c r="AL43" s="96"/>
      <c r="AM43" s="96"/>
      <c r="AN43" s="96"/>
      <c r="AO43" s="79">
        <f t="shared" si="12"/>
        <v>0</v>
      </c>
      <c r="AP43" s="96"/>
      <c r="AQ43" s="96"/>
      <c r="AR43" s="96"/>
      <c r="AS43" s="79">
        <f t="shared" si="13"/>
        <v>0</v>
      </c>
      <c r="AT43" s="217"/>
      <c r="AU43" s="217"/>
      <c r="AV43" s="217"/>
      <c r="AW43" s="79">
        <f t="shared" si="14"/>
        <v>0</v>
      </c>
      <c r="AX43" s="96"/>
      <c r="AY43" s="96"/>
      <c r="AZ43" s="96"/>
      <c r="BA43" s="79">
        <f t="shared" si="15"/>
        <v>0</v>
      </c>
      <c r="BB43" s="96"/>
      <c r="BC43" s="96"/>
      <c r="BD43" s="96"/>
      <c r="BE43" s="79">
        <f t="shared" si="16"/>
        <v>0</v>
      </c>
      <c r="BF43" s="96">
        <f t="shared" si="22"/>
        <v>116</v>
      </c>
      <c r="BG43" s="96">
        <f t="shared" si="23"/>
        <v>60</v>
      </c>
      <c r="BH43" s="96">
        <f t="shared" si="24"/>
        <v>0</v>
      </c>
      <c r="BI43" s="79">
        <f>SUM(BF43:BH43)</f>
        <v>176</v>
      </c>
    </row>
    <row r="44" spans="1:61" ht="30" hidden="1" customHeight="1" thickBot="1" x14ac:dyDescent="0.3">
      <c r="A44" s="342"/>
      <c r="B44" s="314">
        <v>13940</v>
      </c>
      <c r="C44" s="393" t="s">
        <v>35</v>
      </c>
      <c r="D44" s="393" t="s">
        <v>36</v>
      </c>
      <c r="E44" s="301"/>
      <c r="F44" s="301" t="s">
        <v>84</v>
      </c>
      <c r="G44" s="304"/>
      <c r="H44" s="304" t="s">
        <v>58</v>
      </c>
      <c r="I44" s="36" t="s">
        <v>48</v>
      </c>
      <c r="J44" s="25"/>
      <c r="K44" s="25"/>
      <c r="L44" s="25"/>
      <c r="M44" s="133">
        <f t="shared" ref="M44:M53" si="27">SUM(M39:M43)</f>
        <v>534</v>
      </c>
      <c r="N44" s="21"/>
      <c r="O44" s="21"/>
      <c r="P44" s="21"/>
      <c r="Q44" s="77">
        <f t="shared" si="6"/>
        <v>0</v>
      </c>
      <c r="R44" s="22"/>
      <c r="S44" s="37"/>
      <c r="T44" s="37"/>
      <c r="U44" s="22">
        <f t="shared" si="7"/>
        <v>0</v>
      </c>
      <c r="V44" s="37"/>
      <c r="W44" s="37"/>
      <c r="X44" s="37"/>
      <c r="Y44" s="22">
        <f t="shared" si="8"/>
        <v>0</v>
      </c>
      <c r="Z44" s="37"/>
      <c r="AA44" s="37"/>
      <c r="AB44" s="37"/>
      <c r="AC44" s="22">
        <f t="shared" si="9"/>
        <v>0</v>
      </c>
      <c r="AD44" s="37"/>
      <c r="AE44" s="37"/>
      <c r="AF44" s="37"/>
      <c r="AG44" s="22">
        <f t="shared" si="10"/>
        <v>0</v>
      </c>
      <c r="AH44" s="37"/>
      <c r="AI44" s="37"/>
      <c r="AJ44" s="37"/>
      <c r="AK44" s="22">
        <f t="shared" si="11"/>
        <v>0</v>
      </c>
      <c r="AL44" s="37"/>
      <c r="AM44" s="37"/>
      <c r="AN44" s="37"/>
      <c r="AO44" s="22">
        <f t="shared" si="12"/>
        <v>0</v>
      </c>
      <c r="AP44" s="37"/>
      <c r="AQ44" s="37"/>
      <c r="AR44" s="37"/>
      <c r="AS44" s="22">
        <f t="shared" si="13"/>
        <v>0</v>
      </c>
      <c r="AT44" s="37"/>
      <c r="AU44" s="37"/>
      <c r="AV44" s="37"/>
      <c r="AW44" s="22">
        <f t="shared" si="14"/>
        <v>0</v>
      </c>
      <c r="AX44" s="37"/>
      <c r="AY44" s="37"/>
      <c r="AZ44" s="37"/>
      <c r="BA44" s="22">
        <f t="shared" si="15"/>
        <v>0</v>
      </c>
      <c r="BB44" s="37"/>
      <c r="BC44" s="37"/>
      <c r="BD44" s="37"/>
      <c r="BE44" s="22">
        <f t="shared" si="16"/>
        <v>0</v>
      </c>
      <c r="BF44" s="10"/>
      <c r="BG44" s="6"/>
    </row>
    <row r="45" spans="1:61" ht="30" hidden="1" customHeight="1" x14ac:dyDescent="0.25">
      <c r="A45" s="342"/>
      <c r="B45" s="314"/>
      <c r="C45" s="393"/>
      <c r="D45" s="393"/>
      <c r="E45" s="342"/>
      <c r="F45" s="342"/>
      <c r="G45" s="370"/>
      <c r="H45" s="370"/>
      <c r="I45" s="18" t="s">
        <v>49</v>
      </c>
      <c r="J45" s="20"/>
      <c r="K45" s="20"/>
      <c r="L45" s="20"/>
      <c r="M45" s="77">
        <f t="shared" si="27"/>
        <v>882</v>
      </c>
      <c r="N45" s="11"/>
      <c r="O45" s="11"/>
      <c r="P45" s="11"/>
      <c r="Q45" s="77">
        <f t="shared" si="6"/>
        <v>0</v>
      </c>
      <c r="R45" s="7"/>
      <c r="S45" s="12"/>
      <c r="T45" s="12"/>
      <c r="U45" s="7">
        <f t="shared" si="7"/>
        <v>0</v>
      </c>
      <c r="V45" s="12"/>
      <c r="W45" s="12"/>
      <c r="X45" s="12"/>
      <c r="Y45" s="7">
        <f t="shared" si="8"/>
        <v>0</v>
      </c>
      <c r="Z45" s="12"/>
      <c r="AA45" s="12"/>
      <c r="AB45" s="12"/>
      <c r="AC45" s="7">
        <f t="shared" si="9"/>
        <v>0</v>
      </c>
      <c r="AD45" s="12"/>
      <c r="AE45" s="12"/>
      <c r="AF45" s="12"/>
      <c r="AG45" s="7">
        <f t="shared" si="10"/>
        <v>0</v>
      </c>
      <c r="AH45" s="12"/>
      <c r="AI45" s="12"/>
      <c r="AJ45" s="12"/>
      <c r="AK45" s="7">
        <f t="shared" si="11"/>
        <v>0</v>
      </c>
      <c r="AL45" s="12"/>
      <c r="AM45" s="12"/>
      <c r="AN45" s="12"/>
      <c r="AO45" s="7">
        <f t="shared" si="12"/>
        <v>0</v>
      </c>
      <c r="AP45" s="12"/>
      <c r="AQ45" s="12"/>
      <c r="AR45" s="12"/>
      <c r="AS45" s="7">
        <f t="shared" si="13"/>
        <v>0</v>
      </c>
      <c r="AT45" s="12"/>
      <c r="AU45" s="12"/>
      <c r="AV45" s="12"/>
      <c r="AW45" s="7">
        <f t="shared" si="14"/>
        <v>0</v>
      </c>
      <c r="AX45" s="12"/>
      <c r="AY45" s="12"/>
      <c r="AZ45" s="12"/>
      <c r="BA45" s="7">
        <f t="shared" si="15"/>
        <v>0</v>
      </c>
      <c r="BB45" s="12"/>
      <c r="BC45" s="12"/>
      <c r="BD45" s="12"/>
      <c r="BE45" s="7">
        <f t="shared" si="16"/>
        <v>0</v>
      </c>
      <c r="BF45" s="10"/>
      <c r="BG45" s="6"/>
    </row>
    <row r="46" spans="1:61" ht="30" hidden="1" customHeight="1" x14ac:dyDescent="0.25">
      <c r="A46" s="342"/>
      <c r="B46" s="314"/>
      <c r="C46" s="393"/>
      <c r="D46" s="393"/>
      <c r="E46" s="342"/>
      <c r="F46" s="342"/>
      <c r="G46" s="370"/>
      <c r="H46" s="370"/>
      <c r="I46" s="18" t="s">
        <v>50</v>
      </c>
      <c r="J46" s="20"/>
      <c r="K46" s="20"/>
      <c r="L46" s="20"/>
      <c r="M46" s="77">
        <f t="shared" si="27"/>
        <v>1594</v>
      </c>
      <c r="N46" s="11"/>
      <c r="O46" s="11"/>
      <c r="P46" s="11"/>
      <c r="Q46" s="77">
        <f t="shared" si="6"/>
        <v>0</v>
      </c>
      <c r="R46" s="7"/>
      <c r="S46" s="12"/>
      <c r="T46" s="12"/>
      <c r="U46" s="7">
        <f t="shared" si="7"/>
        <v>0</v>
      </c>
      <c r="V46" s="12"/>
      <c r="W46" s="12"/>
      <c r="X46" s="12"/>
      <c r="Y46" s="7">
        <f t="shared" si="8"/>
        <v>0</v>
      </c>
      <c r="Z46" s="12"/>
      <c r="AA46" s="12"/>
      <c r="AB46" s="12"/>
      <c r="AC46" s="7">
        <f t="shared" si="9"/>
        <v>0</v>
      </c>
      <c r="AD46" s="12"/>
      <c r="AE46" s="12"/>
      <c r="AF46" s="12"/>
      <c r="AG46" s="7">
        <f t="shared" si="10"/>
        <v>0</v>
      </c>
      <c r="AH46" s="12"/>
      <c r="AI46" s="12"/>
      <c r="AJ46" s="12"/>
      <c r="AK46" s="7">
        <f t="shared" si="11"/>
        <v>0</v>
      </c>
      <c r="AL46" s="12"/>
      <c r="AM46" s="12"/>
      <c r="AN46" s="12"/>
      <c r="AO46" s="7">
        <f t="shared" si="12"/>
        <v>0</v>
      </c>
      <c r="AP46" s="12"/>
      <c r="AQ46" s="12"/>
      <c r="AR46" s="12"/>
      <c r="AS46" s="7">
        <f t="shared" si="13"/>
        <v>0</v>
      </c>
      <c r="AT46" s="12"/>
      <c r="AU46" s="12"/>
      <c r="AV46" s="12"/>
      <c r="AW46" s="7">
        <f t="shared" si="14"/>
        <v>0</v>
      </c>
      <c r="AX46" s="12"/>
      <c r="AY46" s="12"/>
      <c r="AZ46" s="12"/>
      <c r="BA46" s="7">
        <f t="shared" si="15"/>
        <v>0</v>
      </c>
      <c r="BB46" s="12"/>
      <c r="BC46" s="12"/>
      <c r="BD46" s="12"/>
      <c r="BE46" s="7">
        <f t="shared" si="16"/>
        <v>0</v>
      </c>
      <c r="BF46" s="10"/>
      <c r="BG46" s="6"/>
    </row>
    <row r="47" spans="1:61" ht="30" hidden="1" customHeight="1" x14ac:dyDescent="0.25">
      <c r="A47" s="342"/>
      <c r="B47" s="314"/>
      <c r="C47" s="393"/>
      <c r="D47" s="393"/>
      <c r="E47" s="342"/>
      <c r="F47" s="342"/>
      <c r="G47" s="370"/>
      <c r="H47" s="370"/>
      <c r="I47" s="18" t="s">
        <v>51</v>
      </c>
      <c r="J47" s="20"/>
      <c r="K47" s="20"/>
      <c r="L47" s="20"/>
      <c r="M47" s="77">
        <f t="shared" si="27"/>
        <v>3172</v>
      </c>
      <c r="N47" s="11"/>
      <c r="O47" s="11"/>
      <c r="P47" s="11"/>
      <c r="Q47" s="79">
        <f t="shared" si="6"/>
        <v>0</v>
      </c>
      <c r="R47" s="7"/>
      <c r="S47" s="12"/>
      <c r="T47" s="12"/>
      <c r="U47" s="7">
        <f t="shared" si="7"/>
        <v>0</v>
      </c>
      <c r="V47" s="12"/>
      <c r="W47" s="12"/>
      <c r="X47" s="12"/>
      <c r="Y47" s="7">
        <f t="shared" si="8"/>
        <v>0</v>
      </c>
      <c r="Z47" s="12"/>
      <c r="AA47" s="12"/>
      <c r="AB47" s="12"/>
      <c r="AC47" s="7">
        <f t="shared" si="9"/>
        <v>0</v>
      </c>
      <c r="AD47" s="12"/>
      <c r="AE47" s="12"/>
      <c r="AF47" s="12"/>
      <c r="AG47" s="7">
        <f t="shared" si="10"/>
        <v>0</v>
      </c>
      <c r="AH47" s="12"/>
      <c r="AI47" s="12"/>
      <c r="AJ47" s="12"/>
      <c r="AK47" s="7">
        <f t="shared" si="11"/>
        <v>0</v>
      </c>
      <c r="AL47" s="12"/>
      <c r="AM47" s="12"/>
      <c r="AN47" s="12"/>
      <c r="AO47" s="7">
        <f t="shared" si="12"/>
        <v>0</v>
      </c>
      <c r="AP47" s="12"/>
      <c r="AQ47" s="12"/>
      <c r="AR47" s="12"/>
      <c r="AS47" s="7">
        <f t="shared" si="13"/>
        <v>0</v>
      </c>
      <c r="AT47" s="12"/>
      <c r="AU47" s="12"/>
      <c r="AV47" s="12"/>
      <c r="AW47" s="7">
        <f t="shared" si="14"/>
        <v>0</v>
      </c>
      <c r="AX47" s="12"/>
      <c r="AY47" s="12"/>
      <c r="AZ47" s="12"/>
      <c r="BA47" s="7">
        <f t="shared" si="15"/>
        <v>0</v>
      </c>
      <c r="BB47" s="12"/>
      <c r="BC47" s="12"/>
      <c r="BD47" s="12"/>
      <c r="BE47" s="7">
        <f t="shared" si="16"/>
        <v>0</v>
      </c>
      <c r="BF47" s="10"/>
      <c r="BG47" s="6"/>
    </row>
    <row r="48" spans="1:61" ht="30" hidden="1" customHeight="1" x14ac:dyDescent="0.25">
      <c r="A48" s="342"/>
      <c r="B48" s="314"/>
      <c r="C48" s="393"/>
      <c r="D48" s="393"/>
      <c r="E48" s="342"/>
      <c r="F48" s="342"/>
      <c r="G48" s="370"/>
      <c r="H48" s="370"/>
      <c r="I48" s="18" t="s">
        <v>52</v>
      </c>
      <c r="J48" s="20"/>
      <c r="K48" s="20"/>
      <c r="L48" s="20"/>
      <c r="M48" s="77">
        <f t="shared" si="27"/>
        <v>6244</v>
      </c>
      <c r="N48" s="11"/>
      <c r="O48" s="11"/>
      <c r="P48" s="11"/>
      <c r="Q48" s="77">
        <f t="shared" si="6"/>
        <v>0</v>
      </c>
      <c r="R48" s="7"/>
      <c r="S48" s="12"/>
      <c r="T48" s="12"/>
      <c r="U48" s="7">
        <f t="shared" si="7"/>
        <v>0</v>
      </c>
      <c r="V48" s="12"/>
      <c r="W48" s="12"/>
      <c r="X48" s="12"/>
      <c r="Y48" s="7">
        <f t="shared" si="8"/>
        <v>0</v>
      </c>
      <c r="Z48" s="12"/>
      <c r="AA48" s="12"/>
      <c r="AB48" s="12"/>
      <c r="AC48" s="7">
        <f t="shared" si="9"/>
        <v>0</v>
      </c>
      <c r="AD48" s="12"/>
      <c r="AE48" s="12"/>
      <c r="AF48" s="12"/>
      <c r="AG48" s="7">
        <f t="shared" si="10"/>
        <v>0</v>
      </c>
      <c r="AH48" s="12"/>
      <c r="AI48" s="12"/>
      <c r="AJ48" s="12"/>
      <c r="AK48" s="7">
        <f t="shared" si="11"/>
        <v>0</v>
      </c>
      <c r="AL48" s="12"/>
      <c r="AM48" s="12"/>
      <c r="AN48" s="12"/>
      <c r="AO48" s="7">
        <f t="shared" si="12"/>
        <v>0</v>
      </c>
      <c r="AP48" s="12"/>
      <c r="AQ48" s="12"/>
      <c r="AR48" s="12"/>
      <c r="AS48" s="7">
        <f t="shared" si="13"/>
        <v>0</v>
      </c>
      <c r="AT48" s="12"/>
      <c r="AU48" s="12"/>
      <c r="AV48" s="12"/>
      <c r="AW48" s="7">
        <f t="shared" si="14"/>
        <v>0</v>
      </c>
      <c r="AX48" s="12"/>
      <c r="AY48" s="12"/>
      <c r="AZ48" s="12"/>
      <c r="BA48" s="7">
        <f t="shared" si="15"/>
        <v>0</v>
      </c>
      <c r="BB48" s="12"/>
      <c r="BC48" s="12"/>
      <c r="BD48" s="12"/>
      <c r="BE48" s="7">
        <f t="shared" si="16"/>
        <v>0</v>
      </c>
      <c r="BF48" s="10"/>
      <c r="BG48" s="6"/>
    </row>
    <row r="49" spans="1:61" ht="30" hidden="1" customHeight="1" x14ac:dyDescent="0.25">
      <c r="A49" s="342"/>
      <c r="B49" s="314"/>
      <c r="C49" s="393"/>
      <c r="D49" s="393"/>
      <c r="E49" s="342"/>
      <c r="F49" s="342"/>
      <c r="G49" s="370"/>
      <c r="H49" s="370"/>
      <c r="I49" s="19" t="s">
        <v>53</v>
      </c>
      <c r="J49" s="7"/>
      <c r="K49" s="7"/>
      <c r="L49" s="7"/>
      <c r="M49" s="77">
        <f t="shared" si="27"/>
        <v>12426</v>
      </c>
      <c r="N49" s="7"/>
      <c r="O49" s="7"/>
      <c r="P49" s="7"/>
      <c r="Q49" s="77">
        <f>SUM(Q44:Q48)</f>
        <v>0</v>
      </c>
      <c r="R49" s="7"/>
      <c r="S49" s="7"/>
      <c r="T49" s="7"/>
      <c r="U49" s="7">
        <f>SUM(U44:U48)</f>
        <v>0</v>
      </c>
      <c r="V49" s="7"/>
      <c r="W49" s="7"/>
      <c r="X49" s="7"/>
      <c r="Y49" s="7">
        <f>SUM(Y44:Y48)</f>
        <v>0</v>
      </c>
      <c r="Z49" s="7"/>
      <c r="AA49" s="7"/>
      <c r="AB49" s="7"/>
      <c r="AC49" s="7">
        <f>SUM(AC44:AC48)</f>
        <v>0</v>
      </c>
      <c r="AD49" s="7"/>
      <c r="AE49" s="7"/>
      <c r="AF49" s="7"/>
      <c r="AG49" s="7">
        <f>SUM(AG44:AG48)</f>
        <v>0</v>
      </c>
      <c r="AH49" s="7"/>
      <c r="AI49" s="7"/>
      <c r="AJ49" s="7"/>
      <c r="AK49" s="7">
        <f>SUM(AK44:AK48)</f>
        <v>0</v>
      </c>
      <c r="AL49" s="7"/>
      <c r="AM49" s="7"/>
      <c r="AN49" s="7"/>
      <c r="AO49" s="7">
        <f>SUM(AO44:AO48)</f>
        <v>0</v>
      </c>
      <c r="AP49" s="7"/>
      <c r="AQ49" s="7"/>
      <c r="AR49" s="7"/>
      <c r="AS49" s="7">
        <f>SUM(AS44:AS48)</f>
        <v>0</v>
      </c>
      <c r="AT49" s="7"/>
      <c r="AU49" s="7"/>
      <c r="AV49" s="7"/>
      <c r="AW49" s="7">
        <f>SUM(AW44:AW48)</f>
        <v>0</v>
      </c>
      <c r="AX49" s="7"/>
      <c r="AY49" s="7"/>
      <c r="AZ49" s="7"/>
      <c r="BA49" s="7">
        <f>SUM(BA44:BA48)</f>
        <v>0</v>
      </c>
      <c r="BB49" s="7"/>
      <c r="BC49" s="7"/>
      <c r="BD49" s="7"/>
      <c r="BE49" s="7">
        <f>SUM(BE44:BE48)</f>
        <v>0</v>
      </c>
      <c r="BF49" s="10"/>
      <c r="BG49" s="6"/>
    </row>
    <row r="50" spans="1:61" ht="30" hidden="1" customHeight="1" x14ac:dyDescent="0.25">
      <c r="A50" s="342"/>
      <c r="B50" s="314"/>
      <c r="C50" s="393"/>
      <c r="D50" s="393"/>
      <c r="E50" s="342"/>
      <c r="F50" s="342"/>
      <c r="G50" s="370"/>
      <c r="H50" s="370" t="s">
        <v>59</v>
      </c>
      <c r="I50" s="18" t="s">
        <v>54</v>
      </c>
      <c r="J50" s="20"/>
      <c r="K50" s="20"/>
      <c r="L50" s="20"/>
      <c r="M50" s="77">
        <f t="shared" si="27"/>
        <v>24318</v>
      </c>
      <c r="N50" s="11"/>
      <c r="O50" s="11"/>
      <c r="P50" s="11"/>
      <c r="Q50" s="77">
        <f t="shared" si="6"/>
        <v>0</v>
      </c>
      <c r="R50" s="7"/>
      <c r="S50" s="12"/>
      <c r="T50" s="12"/>
      <c r="U50" s="7">
        <f t="shared" si="7"/>
        <v>0</v>
      </c>
      <c r="V50" s="12"/>
      <c r="W50" s="12"/>
      <c r="X50" s="12"/>
      <c r="Y50" s="7">
        <f t="shared" si="8"/>
        <v>0</v>
      </c>
      <c r="Z50" s="12"/>
      <c r="AA50" s="12"/>
      <c r="AB50" s="12"/>
      <c r="AC50" s="7">
        <f t="shared" si="9"/>
        <v>0</v>
      </c>
      <c r="AD50" s="12"/>
      <c r="AE50" s="12"/>
      <c r="AF50" s="12"/>
      <c r="AG50" s="7">
        <f t="shared" si="10"/>
        <v>0</v>
      </c>
      <c r="AH50" s="12"/>
      <c r="AI50" s="12"/>
      <c r="AJ50" s="12"/>
      <c r="AK50" s="7">
        <f t="shared" si="11"/>
        <v>0</v>
      </c>
      <c r="AL50" s="12"/>
      <c r="AM50" s="12"/>
      <c r="AN50" s="12"/>
      <c r="AO50" s="7">
        <f t="shared" si="12"/>
        <v>0</v>
      </c>
      <c r="AP50" s="12"/>
      <c r="AQ50" s="12"/>
      <c r="AR50" s="12"/>
      <c r="AS50" s="7">
        <f t="shared" si="13"/>
        <v>0</v>
      </c>
      <c r="AT50" s="12"/>
      <c r="AU50" s="12"/>
      <c r="AV50" s="12"/>
      <c r="AW50" s="7">
        <f t="shared" si="14"/>
        <v>0</v>
      </c>
      <c r="AX50" s="12"/>
      <c r="AY50" s="12"/>
      <c r="AZ50" s="12"/>
      <c r="BA50" s="7">
        <f t="shared" si="15"/>
        <v>0</v>
      </c>
      <c r="BB50" s="12"/>
      <c r="BC50" s="12"/>
      <c r="BD50" s="12"/>
      <c r="BE50" s="7">
        <f t="shared" si="16"/>
        <v>0</v>
      </c>
      <c r="BF50" s="10"/>
      <c r="BG50" s="6"/>
    </row>
    <row r="51" spans="1:61" ht="30" hidden="1" customHeight="1" x14ac:dyDescent="0.25">
      <c r="A51" s="342"/>
      <c r="B51" s="314"/>
      <c r="C51" s="393"/>
      <c r="D51" s="393"/>
      <c r="E51" s="342"/>
      <c r="F51" s="342"/>
      <c r="G51" s="370"/>
      <c r="H51" s="370"/>
      <c r="I51" s="18" t="s">
        <v>55</v>
      </c>
      <c r="J51" s="20"/>
      <c r="K51" s="20"/>
      <c r="L51" s="20"/>
      <c r="M51" s="77">
        <f t="shared" si="27"/>
        <v>47754</v>
      </c>
      <c r="N51" s="11"/>
      <c r="O51" s="11"/>
      <c r="P51" s="11"/>
      <c r="Q51" s="79">
        <f t="shared" si="6"/>
        <v>0</v>
      </c>
      <c r="R51" s="7"/>
      <c r="S51" s="12"/>
      <c r="T51" s="12"/>
      <c r="U51" s="7">
        <f t="shared" si="7"/>
        <v>0</v>
      </c>
      <c r="V51" s="12"/>
      <c r="W51" s="12"/>
      <c r="X51" s="12"/>
      <c r="Y51" s="7">
        <f t="shared" si="8"/>
        <v>0</v>
      </c>
      <c r="Z51" s="12"/>
      <c r="AA51" s="12"/>
      <c r="AB51" s="12"/>
      <c r="AC51" s="7">
        <f t="shared" si="9"/>
        <v>0</v>
      </c>
      <c r="AD51" s="12"/>
      <c r="AE51" s="12"/>
      <c r="AF51" s="12"/>
      <c r="AG51" s="7">
        <f t="shared" si="10"/>
        <v>0</v>
      </c>
      <c r="AH51" s="12"/>
      <c r="AI51" s="12"/>
      <c r="AJ51" s="12"/>
      <c r="AK51" s="7">
        <f t="shared" si="11"/>
        <v>0</v>
      </c>
      <c r="AL51" s="12"/>
      <c r="AM51" s="12"/>
      <c r="AN51" s="12"/>
      <c r="AO51" s="7">
        <f t="shared" si="12"/>
        <v>0</v>
      </c>
      <c r="AP51" s="12"/>
      <c r="AQ51" s="12"/>
      <c r="AR51" s="12"/>
      <c r="AS51" s="7">
        <f t="shared" si="13"/>
        <v>0</v>
      </c>
      <c r="AT51" s="12"/>
      <c r="AU51" s="12"/>
      <c r="AV51" s="12"/>
      <c r="AW51" s="7">
        <f t="shared" si="14"/>
        <v>0</v>
      </c>
      <c r="AX51" s="12"/>
      <c r="AY51" s="12"/>
      <c r="AZ51" s="12"/>
      <c r="BA51" s="7">
        <f t="shared" si="15"/>
        <v>0</v>
      </c>
      <c r="BB51" s="12"/>
      <c r="BC51" s="12"/>
      <c r="BD51" s="12"/>
      <c r="BE51" s="7">
        <f t="shared" si="16"/>
        <v>0</v>
      </c>
      <c r="BF51" s="10"/>
      <c r="BG51" s="6"/>
    </row>
    <row r="52" spans="1:61" ht="30" hidden="1" customHeight="1" x14ac:dyDescent="0.25">
      <c r="A52" s="342"/>
      <c r="B52" s="314"/>
      <c r="C52" s="393"/>
      <c r="D52" s="393"/>
      <c r="E52" s="342"/>
      <c r="F52" s="342"/>
      <c r="G52" s="370"/>
      <c r="H52" s="370" t="s">
        <v>60</v>
      </c>
      <c r="I52" s="18" t="s">
        <v>56</v>
      </c>
      <c r="J52" s="20"/>
      <c r="K52" s="20"/>
      <c r="L52" s="20"/>
      <c r="M52" s="77">
        <f t="shared" si="27"/>
        <v>93914</v>
      </c>
      <c r="N52" s="11"/>
      <c r="O52" s="11"/>
      <c r="P52" s="11"/>
      <c r="Q52" s="77">
        <f t="shared" si="6"/>
        <v>0</v>
      </c>
      <c r="R52" s="7"/>
      <c r="S52" s="12"/>
      <c r="T52" s="12"/>
      <c r="U52" s="7">
        <f t="shared" si="7"/>
        <v>0</v>
      </c>
      <c r="V52" s="12"/>
      <c r="W52" s="12"/>
      <c r="X52" s="12"/>
      <c r="Y52" s="7">
        <f t="shared" si="8"/>
        <v>0</v>
      </c>
      <c r="Z52" s="12"/>
      <c r="AA52" s="12"/>
      <c r="AB52" s="12"/>
      <c r="AC52" s="7">
        <f t="shared" si="9"/>
        <v>0</v>
      </c>
      <c r="AD52" s="12"/>
      <c r="AE52" s="12"/>
      <c r="AF52" s="12"/>
      <c r="AG52" s="7">
        <f t="shared" si="10"/>
        <v>0</v>
      </c>
      <c r="AH52" s="12"/>
      <c r="AI52" s="12"/>
      <c r="AJ52" s="12"/>
      <c r="AK52" s="7">
        <f t="shared" si="11"/>
        <v>0</v>
      </c>
      <c r="AL52" s="12"/>
      <c r="AM52" s="12"/>
      <c r="AN52" s="12"/>
      <c r="AO52" s="7">
        <f t="shared" si="12"/>
        <v>0</v>
      </c>
      <c r="AP52" s="12"/>
      <c r="AQ52" s="12"/>
      <c r="AR52" s="12"/>
      <c r="AS52" s="7">
        <f t="shared" si="13"/>
        <v>0</v>
      </c>
      <c r="AT52" s="12"/>
      <c r="AU52" s="12"/>
      <c r="AV52" s="12"/>
      <c r="AW52" s="7">
        <f t="shared" si="14"/>
        <v>0</v>
      </c>
      <c r="AX52" s="12"/>
      <c r="AY52" s="12"/>
      <c r="AZ52" s="12"/>
      <c r="BA52" s="7">
        <f t="shared" si="15"/>
        <v>0</v>
      </c>
      <c r="BB52" s="12"/>
      <c r="BC52" s="12"/>
      <c r="BD52" s="12"/>
      <c r="BE52" s="7">
        <f t="shared" si="16"/>
        <v>0</v>
      </c>
      <c r="BF52" s="10"/>
      <c r="BG52" s="6"/>
    </row>
    <row r="53" spans="1:61" ht="30" hidden="1" customHeight="1" x14ac:dyDescent="0.25">
      <c r="A53" s="342"/>
      <c r="B53" s="314"/>
      <c r="C53" s="393"/>
      <c r="D53" s="393"/>
      <c r="E53" s="342"/>
      <c r="F53" s="342"/>
      <c r="G53" s="370"/>
      <c r="H53" s="370"/>
      <c r="I53" s="18" t="s">
        <v>57</v>
      </c>
      <c r="J53" s="20"/>
      <c r="K53" s="20"/>
      <c r="L53" s="20"/>
      <c r="M53" s="77">
        <f t="shared" si="27"/>
        <v>184656</v>
      </c>
      <c r="N53" s="11"/>
      <c r="O53" s="11"/>
      <c r="P53" s="11"/>
      <c r="Q53" s="77">
        <f t="shared" si="6"/>
        <v>0</v>
      </c>
      <c r="R53" s="7"/>
      <c r="S53" s="12"/>
      <c r="T53" s="12"/>
      <c r="U53" s="7">
        <f t="shared" si="7"/>
        <v>0</v>
      </c>
      <c r="V53" s="12"/>
      <c r="W53" s="12"/>
      <c r="X53" s="12"/>
      <c r="Y53" s="7">
        <f t="shared" si="8"/>
        <v>0</v>
      </c>
      <c r="Z53" s="12"/>
      <c r="AA53" s="12"/>
      <c r="AB53" s="12"/>
      <c r="AC53" s="7">
        <f t="shared" si="9"/>
        <v>0</v>
      </c>
      <c r="AD53" s="12"/>
      <c r="AE53" s="12"/>
      <c r="AF53" s="12"/>
      <c r="AG53" s="7">
        <f t="shared" si="10"/>
        <v>0</v>
      </c>
      <c r="AH53" s="12"/>
      <c r="AI53" s="12"/>
      <c r="AJ53" s="12"/>
      <c r="AK53" s="7">
        <f t="shared" si="11"/>
        <v>0</v>
      </c>
      <c r="AL53" s="12"/>
      <c r="AM53" s="12"/>
      <c r="AN53" s="12"/>
      <c r="AO53" s="7">
        <f t="shared" si="12"/>
        <v>0</v>
      </c>
      <c r="AP53" s="12"/>
      <c r="AQ53" s="12"/>
      <c r="AR53" s="12"/>
      <c r="AS53" s="7">
        <f t="shared" si="13"/>
        <v>0</v>
      </c>
      <c r="AT53" s="12"/>
      <c r="AU53" s="12"/>
      <c r="AV53" s="12"/>
      <c r="AW53" s="7">
        <f t="shared" si="14"/>
        <v>0</v>
      </c>
      <c r="AX53" s="12"/>
      <c r="AY53" s="12"/>
      <c r="AZ53" s="12"/>
      <c r="BA53" s="7">
        <f t="shared" si="15"/>
        <v>0</v>
      </c>
      <c r="BB53" s="12"/>
      <c r="BC53" s="12"/>
      <c r="BD53" s="12"/>
      <c r="BE53" s="7">
        <f t="shared" si="16"/>
        <v>0</v>
      </c>
      <c r="BF53" s="10"/>
      <c r="BG53" s="6"/>
    </row>
    <row r="54" spans="1:61" ht="30" customHeight="1" x14ac:dyDescent="0.25">
      <c r="A54" s="315" t="s">
        <v>117</v>
      </c>
      <c r="B54" s="314">
        <v>16418</v>
      </c>
      <c r="C54" s="393" t="s">
        <v>116</v>
      </c>
      <c r="D54" s="405" t="s">
        <v>118</v>
      </c>
      <c r="E54" s="410" t="s">
        <v>142</v>
      </c>
      <c r="F54" s="413" t="s">
        <v>63</v>
      </c>
      <c r="G54" s="407" t="s">
        <v>82</v>
      </c>
      <c r="H54" s="406" t="s">
        <v>58</v>
      </c>
      <c r="I54" s="32" t="s">
        <v>48</v>
      </c>
      <c r="J54" s="222">
        <v>58</v>
      </c>
      <c r="K54" s="222">
        <v>16</v>
      </c>
      <c r="L54" s="222">
        <v>0</v>
      </c>
      <c r="M54" s="133">
        <f>SUM(J54:L54)</f>
        <v>74</v>
      </c>
      <c r="N54" s="222">
        <v>73</v>
      </c>
      <c r="O54" s="222">
        <v>89</v>
      </c>
      <c r="P54" s="223">
        <v>0</v>
      </c>
      <c r="Q54" s="133">
        <f>SUM(N54:P54)</f>
        <v>162</v>
      </c>
      <c r="R54" s="222">
        <v>73</v>
      </c>
      <c r="S54" s="222">
        <v>88</v>
      </c>
      <c r="T54" s="222">
        <v>0</v>
      </c>
      <c r="U54" s="133">
        <f>SUM(R54:T54)</f>
        <v>161</v>
      </c>
      <c r="V54" s="224"/>
      <c r="W54" s="224"/>
      <c r="X54" s="224"/>
      <c r="Y54" s="133">
        <f>SUM(V54:X54)</f>
        <v>0</v>
      </c>
      <c r="Z54" s="224"/>
      <c r="AA54" s="224"/>
      <c r="AB54" s="224"/>
      <c r="AC54" s="133">
        <f>SUM(Z54:AB54)</f>
        <v>0</v>
      </c>
      <c r="AD54" s="224"/>
      <c r="AE54" s="224"/>
      <c r="AF54" s="224"/>
      <c r="AG54" s="133">
        <f>SUM(AD54:AF54)</f>
        <v>0</v>
      </c>
      <c r="AH54" s="224"/>
      <c r="AI54" s="224"/>
      <c r="AJ54" s="224"/>
      <c r="AK54" s="133">
        <f>SUM(AH54:AJ54)</f>
        <v>0</v>
      </c>
      <c r="AL54" s="224"/>
      <c r="AM54" s="224"/>
      <c r="AN54" s="224"/>
      <c r="AO54" s="133">
        <f>SUM(AL54:AN54)</f>
        <v>0</v>
      </c>
      <c r="AP54" s="224"/>
      <c r="AQ54" s="224"/>
      <c r="AR54" s="224"/>
      <c r="AS54" s="133">
        <f>SUM(AP54:AR54)</f>
        <v>0</v>
      </c>
      <c r="AT54" s="224"/>
      <c r="AU54" s="224"/>
      <c r="AV54" s="224"/>
      <c r="AW54" s="133">
        <f>SUM(AT54:AV54)</f>
        <v>0</v>
      </c>
      <c r="AX54" s="224"/>
      <c r="AY54" s="224"/>
      <c r="AZ54" s="224"/>
      <c r="BA54" s="133">
        <f>SUM(AX54:AZ54)</f>
        <v>0</v>
      </c>
      <c r="BB54" s="104"/>
      <c r="BC54" s="104"/>
      <c r="BD54" s="104"/>
      <c r="BE54" s="135">
        <f>SUM(BB54:BD54)</f>
        <v>0</v>
      </c>
      <c r="BF54" s="222">
        <f>AVERAGE(J54,N54,R54,V54,Z54,AD54,AH54,AL54,AP54,AT54,AX54,BB54)</f>
        <v>68</v>
      </c>
      <c r="BG54" s="222">
        <f t="shared" ref="BG54:BH58" si="28">AVERAGE(K54,O54,S54,W54,AA54,AE54,AI54,AM54,AQ54,AU54,AY54,BC54)</f>
        <v>64.333333333333329</v>
      </c>
      <c r="BH54" s="222">
        <f t="shared" si="28"/>
        <v>0</v>
      </c>
      <c r="BI54" s="135">
        <f>SUM(BF54:BH54)</f>
        <v>132.33333333333331</v>
      </c>
    </row>
    <row r="55" spans="1:61" ht="30" customHeight="1" x14ac:dyDescent="0.25">
      <c r="A55" s="315"/>
      <c r="B55" s="314"/>
      <c r="C55" s="393"/>
      <c r="D55" s="405"/>
      <c r="E55" s="411"/>
      <c r="F55" s="414"/>
      <c r="G55" s="416"/>
      <c r="H55" s="406"/>
      <c r="I55" s="33" t="s">
        <v>49</v>
      </c>
      <c r="J55" s="99">
        <v>28</v>
      </c>
      <c r="K55" s="99">
        <v>7</v>
      </c>
      <c r="L55" s="99">
        <v>0</v>
      </c>
      <c r="M55" s="77">
        <f>SUM(J55:L55)</f>
        <v>35</v>
      </c>
      <c r="N55" s="99">
        <v>36</v>
      </c>
      <c r="O55" s="99">
        <v>24</v>
      </c>
      <c r="P55" s="102">
        <v>0</v>
      </c>
      <c r="Q55" s="77">
        <f>SUM(N55:P55)</f>
        <v>60</v>
      </c>
      <c r="R55" s="99">
        <v>32</v>
      </c>
      <c r="S55" s="99">
        <v>31</v>
      </c>
      <c r="T55" s="99">
        <v>0</v>
      </c>
      <c r="U55" s="77">
        <f>SUM(R55:T55)</f>
        <v>63</v>
      </c>
      <c r="V55" s="127"/>
      <c r="W55" s="127"/>
      <c r="X55" s="127"/>
      <c r="Y55" s="77">
        <f>SUM(V55:X55)</f>
        <v>0</v>
      </c>
      <c r="Z55" s="127"/>
      <c r="AA55" s="127"/>
      <c r="AB55" s="127"/>
      <c r="AC55" s="77">
        <f>SUM(Z55:AB55)</f>
        <v>0</v>
      </c>
      <c r="AD55" s="127"/>
      <c r="AE55" s="127"/>
      <c r="AF55" s="127"/>
      <c r="AG55" s="77">
        <f>SUM(AD55:AF55)</f>
        <v>0</v>
      </c>
      <c r="AH55" s="127"/>
      <c r="AI55" s="127"/>
      <c r="AJ55" s="127"/>
      <c r="AK55" s="77">
        <f>SUM(AH55:AJ55)</f>
        <v>0</v>
      </c>
      <c r="AL55" s="127"/>
      <c r="AM55" s="127"/>
      <c r="AN55" s="127"/>
      <c r="AO55" s="77">
        <f>SUM(AL55:AN55)</f>
        <v>0</v>
      </c>
      <c r="AP55" s="127"/>
      <c r="AQ55" s="127"/>
      <c r="AR55" s="127"/>
      <c r="AS55" s="77">
        <f>SUM(AP55:AR55)</f>
        <v>0</v>
      </c>
      <c r="AT55" s="127"/>
      <c r="AU55" s="127"/>
      <c r="AV55" s="127"/>
      <c r="AW55" s="77">
        <f>SUM(AT55:AV55)</f>
        <v>0</v>
      </c>
      <c r="AX55" s="127"/>
      <c r="AY55" s="127"/>
      <c r="AZ55" s="127"/>
      <c r="BA55" s="77">
        <f>SUM(AX55:AZ55)</f>
        <v>0</v>
      </c>
      <c r="BB55" s="106"/>
      <c r="BC55" s="106"/>
      <c r="BD55" s="106"/>
      <c r="BE55" s="130">
        <f>SUM(BB55:BD55)</f>
        <v>0</v>
      </c>
      <c r="BF55" s="129">
        <f>AVERAGE(J55,N55,R55,V55,Z55,AD55,AH55,AL55,AP55,AT55,AX55,BB55)</f>
        <v>32</v>
      </c>
      <c r="BG55" s="129">
        <f t="shared" si="28"/>
        <v>20.666666666666668</v>
      </c>
      <c r="BH55" s="129">
        <f t="shared" si="28"/>
        <v>0</v>
      </c>
      <c r="BI55" s="130">
        <f>SUM(BF55:BH55)</f>
        <v>52.666666666666671</v>
      </c>
    </row>
    <row r="56" spans="1:61" ht="30" customHeight="1" x14ac:dyDescent="0.25">
      <c r="A56" s="315"/>
      <c r="B56" s="314"/>
      <c r="C56" s="393"/>
      <c r="D56" s="405"/>
      <c r="E56" s="411"/>
      <c r="F56" s="414"/>
      <c r="G56" s="416"/>
      <c r="H56" s="406"/>
      <c r="I56" s="33" t="s">
        <v>50</v>
      </c>
      <c r="J56" s="99">
        <v>29</v>
      </c>
      <c r="K56" s="99">
        <v>10</v>
      </c>
      <c r="L56" s="99">
        <v>0</v>
      </c>
      <c r="M56" s="77">
        <f>SUM(J56:L56)</f>
        <v>39</v>
      </c>
      <c r="N56" s="99">
        <v>43</v>
      </c>
      <c r="O56" s="99">
        <v>44</v>
      </c>
      <c r="P56" s="102">
        <v>0</v>
      </c>
      <c r="Q56" s="77">
        <f>SUM(N56:P56)</f>
        <v>87</v>
      </c>
      <c r="R56" s="99">
        <v>43</v>
      </c>
      <c r="S56" s="99">
        <v>50</v>
      </c>
      <c r="T56" s="99">
        <v>0</v>
      </c>
      <c r="U56" s="77">
        <f>SUM(R56:T56)</f>
        <v>93</v>
      </c>
      <c r="V56" s="127"/>
      <c r="W56" s="127"/>
      <c r="X56" s="127"/>
      <c r="Y56" s="77">
        <f>SUM(V56:X56)</f>
        <v>0</v>
      </c>
      <c r="Z56" s="127"/>
      <c r="AA56" s="127"/>
      <c r="AB56" s="127"/>
      <c r="AC56" s="77">
        <f>SUM(Z56:AB56)</f>
        <v>0</v>
      </c>
      <c r="AD56" s="127"/>
      <c r="AE56" s="127"/>
      <c r="AF56" s="127"/>
      <c r="AG56" s="77">
        <f>SUM(AD56:AF56)</f>
        <v>0</v>
      </c>
      <c r="AH56" s="127"/>
      <c r="AI56" s="127"/>
      <c r="AJ56" s="127"/>
      <c r="AK56" s="77">
        <f>SUM(AH56:AJ56)</f>
        <v>0</v>
      </c>
      <c r="AL56" s="127"/>
      <c r="AM56" s="127"/>
      <c r="AN56" s="127"/>
      <c r="AO56" s="77">
        <f>SUM(AL56:AN56)</f>
        <v>0</v>
      </c>
      <c r="AP56" s="127"/>
      <c r="AQ56" s="127"/>
      <c r="AR56" s="127"/>
      <c r="AS56" s="77">
        <f>SUM(AP56:AR56)</f>
        <v>0</v>
      </c>
      <c r="AT56" s="127"/>
      <c r="AU56" s="127"/>
      <c r="AV56" s="127"/>
      <c r="AW56" s="77">
        <f>SUM(AT56:AV56)</f>
        <v>0</v>
      </c>
      <c r="AX56" s="127"/>
      <c r="AY56" s="127"/>
      <c r="AZ56" s="127"/>
      <c r="BA56" s="77">
        <f>SUM(AX56:AZ56)</f>
        <v>0</v>
      </c>
      <c r="BB56" s="106"/>
      <c r="BC56" s="106"/>
      <c r="BD56" s="106"/>
      <c r="BE56" s="130">
        <f>SUM(BB56:BD56)</f>
        <v>0</v>
      </c>
      <c r="BF56" s="129">
        <f>AVERAGE(J56,N56,R56,V56,Z56,AD56,AH56,AL56,AP56,AT56,AX56,BB56)</f>
        <v>38.333333333333336</v>
      </c>
      <c r="BG56" s="129">
        <f t="shared" si="28"/>
        <v>34.666666666666664</v>
      </c>
      <c r="BH56" s="129">
        <f t="shared" si="28"/>
        <v>0</v>
      </c>
      <c r="BI56" s="130">
        <f>SUM(BF56:BH56)</f>
        <v>73</v>
      </c>
    </row>
    <row r="57" spans="1:61" ht="30" customHeight="1" x14ac:dyDescent="0.25">
      <c r="A57" s="315"/>
      <c r="B57" s="314"/>
      <c r="C57" s="393"/>
      <c r="D57" s="405"/>
      <c r="E57" s="411"/>
      <c r="F57" s="414"/>
      <c r="G57" s="416"/>
      <c r="H57" s="406"/>
      <c r="I57" s="33" t="s">
        <v>51</v>
      </c>
      <c r="J57" s="99">
        <v>84</v>
      </c>
      <c r="K57" s="99">
        <v>29</v>
      </c>
      <c r="L57" s="99">
        <v>0</v>
      </c>
      <c r="M57" s="77">
        <f>SUM(J57:L57)</f>
        <v>113</v>
      </c>
      <c r="N57" s="99">
        <v>120</v>
      </c>
      <c r="O57" s="99">
        <v>112</v>
      </c>
      <c r="P57" s="102">
        <v>0</v>
      </c>
      <c r="Q57" s="77">
        <f>SUM(N57:P57)</f>
        <v>232</v>
      </c>
      <c r="R57" s="99">
        <v>116</v>
      </c>
      <c r="S57" s="99">
        <v>109</v>
      </c>
      <c r="T57" s="99">
        <v>0</v>
      </c>
      <c r="U57" s="77">
        <f>SUM(R57:T57)</f>
        <v>225</v>
      </c>
      <c r="V57" s="127"/>
      <c r="W57" s="127"/>
      <c r="X57" s="127"/>
      <c r="Y57" s="77">
        <f>SUM(V57:X57)</f>
        <v>0</v>
      </c>
      <c r="Z57" s="127"/>
      <c r="AA57" s="127"/>
      <c r="AB57" s="127"/>
      <c r="AC57" s="77">
        <f>SUM(Z57:AB57)</f>
        <v>0</v>
      </c>
      <c r="AD57" s="127"/>
      <c r="AE57" s="127"/>
      <c r="AF57" s="127"/>
      <c r="AG57" s="77">
        <f>SUM(AD57:AF57)</f>
        <v>0</v>
      </c>
      <c r="AH57" s="127"/>
      <c r="AI57" s="127"/>
      <c r="AJ57" s="127"/>
      <c r="AK57" s="77">
        <f>SUM(AH57:AJ57)</f>
        <v>0</v>
      </c>
      <c r="AL57" s="127"/>
      <c r="AM57" s="127"/>
      <c r="AN57" s="127"/>
      <c r="AO57" s="77">
        <f>SUM(AL57:AN57)</f>
        <v>0</v>
      </c>
      <c r="AP57" s="127"/>
      <c r="AQ57" s="127"/>
      <c r="AR57" s="127"/>
      <c r="AS57" s="77">
        <f>SUM(AP57:AR57)</f>
        <v>0</v>
      </c>
      <c r="AT57" s="127"/>
      <c r="AU57" s="127"/>
      <c r="AV57" s="127"/>
      <c r="AW57" s="77">
        <f>SUM(AT57:AV57)</f>
        <v>0</v>
      </c>
      <c r="AX57" s="127"/>
      <c r="AY57" s="127"/>
      <c r="AZ57" s="127"/>
      <c r="BA57" s="77">
        <f>SUM(AX57:AZ57)</f>
        <v>0</v>
      </c>
      <c r="BB57" s="106"/>
      <c r="BC57" s="106"/>
      <c r="BD57" s="106"/>
      <c r="BE57" s="130">
        <f>SUM(BB57:BD57)</f>
        <v>0</v>
      </c>
      <c r="BF57" s="129">
        <f>AVERAGE(J57,N57,R57,V57,Z57,AD57,AH57,AL57,AP57,AT57,AX57,BB57)</f>
        <v>106.66666666666667</v>
      </c>
      <c r="BG57" s="129">
        <f t="shared" si="28"/>
        <v>83.333333333333329</v>
      </c>
      <c r="BH57" s="129">
        <f t="shared" si="28"/>
        <v>0</v>
      </c>
      <c r="BI57" s="130">
        <f>SUM(BF57:BH57)</f>
        <v>190</v>
      </c>
    </row>
    <row r="58" spans="1:61" ht="30" customHeight="1" x14ac:dyDescent="0.25">
      <c r="A58" s="315"/>
      <c r="B58" s="314"/>
      <c r="C58" s="393"/>
      <c r="D58" s="405"/>
      <c r="E58" s="411"/>
      <c r="F58" s="414"/>
      <c r="G58" s="416"/>
      <c r="H58" s="406"/>
      <c r="I58" s="33" t="s">
        <v>52</v>
      </c>
      <c r="J58" s="99">
        <v>30</v>
      </c>
      <c r="K58" s="99">
        <v>13</v>
      </c>
      <c r="L58" s="99">
        <v>0</v>
      </c>
      <c r="M58" s="77">
        <f>SUM(J58:L58)</f>
        <v>43</v>
      </c>
      <c r="N58" s="99">
        <v>32</v>
      </c>
      <c r="O58" s="99">
        <v>19</v>
      </c>
      <c r="P58" s="102">
        <v>0</v>
      </c>
      <c r="Q58" s="77">
        <f>SUM(N58:P58)</f>
        <v>51</v>
      </c>
      <c r="R58" s="99">
        <v>27</v>
      </c>
      <c r="S58" s="99">
        <v>17</v>
      </c>
      <c r="T58" s="99">
        <v>0</v>
      </c>
      <c r="U58" s="77">
        <f>SUM(R58:T58)</f>
        <v>44</v>
      </c>
      <c r="V58" s="127"/>
      <c r="W58" s="127"/>
      <c r="X58" s="127"/>
      <c r="Y58" s="77">
        <f>SUM(V58:X58)</f>
        <v>0</v>
      </c>
      <c r="Z58" s="127"/>
      <c r="AA58" s="127"/>
      <c r="AB58" s="127"/>
      <c r="AC58" s="77">
        <f>SUM(Z58:AB58)</f>
        <v>0</v>
      </c>
      <c r="AD58" s="127"/>
      <c r="AE58" s="127"/>
      <c r="AF58" s="127"/>
      <c r="AG58" s="77">
        <f>SUM(AD58:AF58)</f>
        <v>0</v>
      </c>
      <c r="AH58" s="127"/>
      <c r="AI58" s="127"/>
      <c r="AJ58" s="127"/>
      <c r="AK58" s="77">
        <f>SUM(AH58:AJ58)</f>
        <v>0</v>
      </c>
      <c r="AL58" s="127"/>
      <c r="AM58" s="127"/>
      <c r="AN58" s="127"/>
      <c r="AO58" s="77">
        <f>SUM(AL58:AN58)</f>
        <v>0</v>
      </c>
      <c r="AP58" s="127"/>
      <c r="AQ58" s="127"/>
      <c r="AR58" s="127"/>
      <c r="AS58" s="77">
        <f>SUM(AP58:AR58)</f>
        <v>0</v>
      </c>
      <c r="AT58" s="127"/>
      <c r="AU58" s="127"/>
      <c r="AV58" s="127"/>
      <c r="AW58" s="77">
        <f>SUM(AT58:AV58)</f>
        <v>0</v>
      </c>
      <c r="AX58" s="127"/>
      <c r="AY58" s="127"/>
      <c r="AZ58" s="127"/>
      <c r="BA58" s="77">
        <f>SUM(AX58:AZ58)</f>
        <v>0</v>
      </c>
      <c r="BB58" s="106"/>
      <c r="BC58" s="106"/>
      <c r="BD58" s="106"/>
      <c r="BE58" s="130">
        <f>SUM(BB58:BD58)</f>
        <v>0</v>
      </c>
      <c r="BF58" s="129">
        <f>AVERAGE(J58,N58,R58,V58,Z58,AD58,AH58,AL58,AP58,AT58,AX58,BB58)</f>
        <v>29.666666666666668</v>
      </c>
      <c r="BG58" s="129">
        <f t="shared" si="28"/>
        <v>16.333333333333332</v>
      </c>
      <c r="BH58" s="129">
        <f t="shared" si="28"/>
        <v>0</v>
      </c>
      <c r="BI58" s="130">
        <f>SUM(BF58:BH58)</f>
        <v>46</v>
      </c>
    </row>
    <row r="59" spans="1:61" ht="30" customHeight="1" x14ac:dyDescent="0.25">
      <c r="A59" s="315"/>
      <c r="B59" s="314"/>
      <c r="C59" s="393"/>
      <c r="D59" s="405"/>
      <c r="E59" s="411"/>
      <c r="F59" s="414"/>
      <c r="G59" s="416"/>
      <c r="H59" s="407"/>
      <c r="I59" s="34" t="s">
        <v>53</v>
      </c>
      <c r="J59" s="77">
        <f t="shared" ref="J59:AO59" si="29">SUM(J54:J58)</f>
        <v>229</v>
      </c>
      <c r="K59" s="77">
        <f t="shared" si="29"/>
        <v>75</v>
      </c>
      <c r="L59" s="77">
        <f t="shared" si="29"/>
        <v>0</v>
      </c>
      <c r="M59" s="77">
        <f t="shared" si="29"/>
        <v>304</v>
      </c>
      <c r="N59" s="77">
        <f t="shared" si="29"/>
        <v>304</v>
      </c>
      <c r="O59" s="77">
        <f t="shared" si="29"/>
        <v>288</v>
      </c>
      <c r="P59" s="77">
        <f t="shared" si="29"/>
        <v>0</v>
      </c>
      <c r="Q59" s="77">
        <f t="shared" si="29"/>
        <v>592</v>
      </c>
      <c r="R59" s="77">
        <f t="shared" si="29"/>
        <v>291</v>
      </c>
      <c r="S59" s="77">
        <f t="shared" si="29"/>
        <v>295</v>
      </c>
      <c r="T59" s="77">
        <f t="shared" si="29"/>
        <v>0</v>
      </c>
      <c r="U59" s="77">
        <f t="shared" si="29"/>
        <v>586</v>
      </c>
      <c r="V59" s="77">
        <f t="shared" si="29"/>
        <v>0</v>
      </c>
      <c r="W59" s="77">
        <f t="shared" si="29"/>
        <v>0</v>
      </c>
      <c r="X59" s="77">
        <f t="shared" si="29"/>
        <v>0</v>
      </c>
      <c r="Y59" s="77">
        <f t="shared" si="29"/>
        <v>0</v>
      </c>
      <c r="Z59" s="77">
        <f t="shared" si="29"/>
        <v>0</v>
      </c>
      <c r="AA59" s="77">
        <f t="shared" si="29"/>
        <v>0</v>
      </c>
      <c r="AB59" s="77">
        <f t="shared" si="29"/>
        <v>0</v>
      </c>
      <c r="AC59" s="77">
        <f t="shared" si="29"/>
        <v>0</v>
      </c>
      <c r="AD59" s="77">
        <f t="shared" si="29"/>
        <v>0</v>
      </c>
      <c r="AE59" s="77">
        <f t="shared" si="29"/>
        <v>0</v>
      </c>
      <c r="AF59" s="77">
        <f t="shared" si="29"/>
        <v>0</v>
      </c>
      <c r="AG59" s="77">
        <f t="shared" si="29"/>
        <v>0</v>
      </c>
      <c r="AH59" s="77">
        <f t="shared" si="29"/>
        <v>0</v>
      </c>
      <c r="AI59" s="77">
        <f t="shared" si="29"/>
        <v>0</v>
      </c>
      <c r="AJ59" s="77">
        <f t="shared" si="29"/>
        <v>0</v>
      </c>
      <c r="AK59" s="77">
        <f t="shared" si="29"/>
        <v>0</v>
      </c>
      <c r="AL59" s="77">
        <f t="shared" si="29"/>
        <v>0</v>
      </c>
      <c r="AM59" s="77">
        <f t="shared" si="29"/>
        <v>0</v>
      </c>
      <c r="AN59" s="77">
        <f t="shared" si="29"/>
        <v>0</v>
      </c>
      <c r="AO59" s="77">
        <f t="shared" si="29"/>
        <v>0</v>
      </c>
      <c r="AP59" s="77">
        <f t="shared" ref="AP59:BI59" si="30">SUM(AP54:AP58)</f>
        <v>0</v>
      </c>
      <c r="AQ59" s="77">
        <f t="shared" si="30"/>
        <v>0</v>
      </c>
      <c r="AR59" s="77">
        <f t="shared" si="30"/>
        <v>0</v>
      </c>
      <c r="AS59" s="77">
        <f t="shared" si="30"/>
        <v>0</v>
      </c>
      <c r="AT59" s="77">
        <f t="shared" si="30"/>
        <v>0</v>
      </c>
      <c r="AU59" s="77">
        <f t="shared" si="30"/>
        <v>0</v>
      </c>
      <c r="AV59" s="77">
        <f t="shared" si="30"/>
        <v>0</v>
      </c>
      <c r="AW59" s="77">
        <f t="shared" si="30"/>
        <v>0</v>
      </c>
      <c r="AX59" s="77">
        <f t="shared" si="30"/>
        <v>0</v>
      </c>
      <c r="AY59" s="77">
        <f t="shared" si="30"/>
        <v>0</v>
      </c>
      <c r="AZ59" s="77">
        <f t="shared" si="30"/>
        <v>0</v>
      </c>
      <c r="BA59" s="77">
        <f t="shared" si="30"/>
        <v>0</v>
      </c>
      <c r="BB59" s="77">
        <f t="shared" si="30"/>
        <v>0</v>
      </c>
      <c r="BC59" s="77">
        <f t="shared" si="30"/>
        <v>0</v>
      </c>
      <c r="BD59" s="77">
        <f t="shared" si="30"/>
        <v>0</v>
      </c>
      <c r="BE59" s="130">
        <f t="shared" si="30"/>
        <v>0</v>
      </c>
      <c r="BF59" s="77">
        <f t="shared" si="30"/>
        <v>274.66666666666669</v>
      </c>
      <c r="BG59" s="77">
        <f t="shared" si="30"/>
        <v>219.33333333333334</v>
      </c>
      <c r="BH59" s="77">
        <f t="shared" si="30"/>
        <v>0</v>
      </c>
      <c r="BI59" s="130">
        <f t="shared" si="30"/>
        <v>494</v>
      </c>
    </row>
    <row r="60" spans="1:61" ht="30" customHeight="1" x14ac:dyDescent="0.25">
      <c r="A60" s="315"/>
      <c r="B60" s="314"/>
      <c r="C60" s="393"/>
      <c r="D60" s="405"/>
      <c r="E60" s="411"/>
      <c r="F60" s="414"/>
      <c r="G60" s="416"/>
      <c r="H60" s="408" t="s">
        <v>87</v>
      </c>
      <c r="I60" s="33" t="s">
        <v>54</v>
      </c>
      <c r="J60" s="99">
        <v>219</v>
      </c>
      <c r="K60" s="99">
        <v>67</v>
      </c>
      <c r="L60" s="99">
        <v>0</v>
      </c>
      <c r="M60" s="77">
        <f>SUM(J60:L60)</f>
        <v>286</v>
      </c>
      <c r="N60" s="99">
        <v>224</v>
      </c>
      <c r="O60" s="99">
        <v>192</v>
      </c>
      <c r="P60" s="102">
        <v>0</v>
      </c>
      <c r="Q60" s="77">
        <f>SUM(N60:P60)</f>
        <v>416</v>
      </c>
      <c r="R60" s="99">
        <v>211</v>
      </c>
      <c r="S60" s="99">
        <v>199</v>
      </c>
      <c r="T60" s="99">
        <v>0</v>
      </c>
      <c r="U60" s="77">
        <f>SUM(R60:T60)</f>
        <v>410</v>
      </c>
      <c r="V60" s="127"/>
      <c r="W60" s="127"/>
      <c r="X60" s="127"/>
      <c r="Y60" s="77">
        <f>SUM(V60:X60)</f>
        <v>0</v>
      </c>
      <c r="Z60" s="127"/>
      <c r="AA60" s="127"/>
      <c r="AB60" s="127"/>
      <c r="AC60" s="77">
        <f>SUM(Z60:AB60)</f>
        <v>0</v>
      </c>
      <c r="AD60" s="127"/>
      <c r="AE60" s="127"/>
      <c r="AF60" s="127"/>
      <c r="AG60" s="77">
        <f>SUM(AD60:AF60)</f>
        <v>0</v>
      </c>
      <c r="AH60" s="127"/>
      <c r="AI60" s="127"/>
      <c r="AJ60" s="127"/>
      <c r="AK60" s="77">
        <f>SUM(AH60:AJ60)</f>
        <v>0</v>
      </c>
      <c r="AL60" s="127"/>
      <c r="AM60" s="127"/>
      <c r="AN60" s="127"/>
      <c r="AO60" s="77">
        <f>SUM(AL60:AN60)</f>
        <v>0</v>
      </c>
      <c r="AP60" s="127"/>
      <c r="AQ60" s="127"/>
      <c r="AR60" s="127"/>
      <c r="AS60" s="77">
        <f>SUM(AP60:AR60)</f>
        <v>0</v>
      </c>
      <c r="AT60" s="127"/>
      <c r="AU60" s="127"/>
      <c r="AV60" s="127"/>
      <c r="AW60" s="77">
        <f>SUM(AT60:AV60)</f>
        <v>0</v>
      </c>
      <c r="AX60" s="127"/>
      <c r="AY60" s="127"/>
      <c r="AZ60" s="127"/>
      <c r="BA60" s="77">
        <f>SUM(AX60:AZ60)</f>
        <v>0</v>
      </c>
      <c r="BB60" s="106"/>
      <c r="BC60" s="106"/>
      <c r="BD60" s="106"/>
      <c r="BE60" s="130">
        <f>SUM(BB60:BD60)</f>
        <v>0</v>
      </c>
      <c r="BF60" s="129">
        <f>AVERAGE(J60,N60,R60,V60,Z60,AD60,AH60,AL60,AP60,AT60,AX60,BB60)</f>
        <v>218</v>
      </c>
      <c r="BG60" s="129">
        <f t="shared" ref="BG60:BH63" si="31">AVERAGE(K60,O60,S60,W60,AA60,AE60,AI60,AM60,AQ60,AU60,AY60,BC60)</f>
        <v>152.66666666666666</v>
      </c>
      <c r="BH60" s="129">
        <f t="shared" si="31"/>
        <v>0</v>
      </c>
      <c r="BI60" s="130">
        <f>SUM(BF60:BH60)</f>
        <v>370.66666666666663</v>
      </c>
    </row>
    <row r="61" spans="1:61" ht="30" customHeight="1" x14ac:dyDescent="0.25">
      <c r="A61" s="315"/>
      <c r="B61" s="314"/>
      <c r="C61" s="393"/>
      <c r="D61" s="405"/>
      <c r="E61" s="411"/>
      <c r="F61" s="414"/>
      <c r="G61" s="416"/>
      <c r="H61" s="407"/>
      <c r="I61" s="33" t="s">
        <v>55</v>
      </c>
      <c r="J61" s="99">
        <v>10</v>
      </c>
      <c r="K61" s="99">
        <v>8</v>
      </c>
      <c r="L61" s="99">
        <v>0</v>
      </c>
      <c r="M61" s="77">
        <f>SUM(J61:L61)</f>
        <v>18</v>
      </c>
      <c r="N61" s="99">
        <v>80</v>
      </c>
      <c r="O61" s="99">
        <v>96</v>
      </c>
      <c r="P61" s="102">
        <v>0</v>
      </c>
      <c r="Q61" s="77">
        <f>SUM(N61:P61)</f>
        <v>176</v>
      </c>
      <c r="R61" s="99">
        <v>80</v>
      </c>
      <c r="S61" s="99">
        <v>96</v>
      </c>
      <c r="T61" s="99">
        <v>0</v>
      </c>
      <c r="U61" s="77">
        <f>SUM(R61:T61)</f>
        <v>176</v>
      </c>
      <c r="V61" s="127"/>
      <c r="W61" s="127"/>
      <c r="X61" s="127"/>
      <c r="Y61" s="77">
        <f>SUM(V61:X61)</f>
        <v>0</v>
      </c>
      <c r="Z61" s="127"/>
      <c r="AA61" s="127"/>
      <c r="AB61" s="127"/>
      <c r="AC61" s="77">
        <f>SUM(Z61:AB61)</f>
        <v>0</v>
      </c>
      <c r="AD61" s="127"/>
      <c r="AE61" s="127"/>
      <c r="AF61" s="127"/>
      <c r="AG61" s="77">
        <f>SUM(AD61:AF61)</f>
        <v>0</v>
      </c>
      <c r="AH61" s="127"/>
      <c r="AI61" s="127"/>
      <c r="AJ61" s="127"/>
      <c r="AK61" s="77">
        <f>SUM(AH61:AJ61)</f>
        <v>0</v>
      </c>
      <c r="AL61" s="127"/>
      <c r="AM61" s="127"/>
      <c r="AN61" s="127"/>
      <c r="AO61" s="77">
        <f>SUM(AL61:AN61)</f>
        <v>0</v>
      </c>
      <c r="AP61" s="127"/>
      <c r="AQ61" s="127"/>
      <c r="AR61" s="127"/>
      <c r="AS61" s="77">
        <f>SUM(AP61:AR61)</f>
        <v>0</v>
      </c>
      <c r="AT61" s="127"/>
      <c r="AU61" s="127"/>
      <c r="AV61" s="127"/>
      <c r="AW61" s="77">
        <f>SUM(AT61:AV61)</f>
        <v>0</v>
      </c>
      <c r="AX61" s="127"/>
      <c r="AY61" s="127"/>
      <c r="AZ61" s="127"/>
      <c r="BA61" s="77">
        <f>SUM(AX61:AZ61)</f>
        <v>0</v>
      </c>
      <c r="BB61" s="106"/>
      <c r="BC61" s="106"/>
      <c r="BD61" s="106"/>
      <c r="BE61" s="130">
        <f>SUM(BB61:BD61)</f>
        <v>0</v>
      </c>
      <c r="BF61" s="129">
        <f>AVERAGE(J61,N61,R61,V61,Z61,AD61,AH61,AL61,AP61,AT61,AX61,BB61)</f>
        <v>56.666666666666664</v>
      </c>
      <c r="BG61" s="129">
        <f t="shared" si="31"/>
        <v>66.666666666666671</v>
      </c>
      <c r="BH61" s="129">
        <f t="shared" si="31"/>
        <v>0</v>
      </c>
      <c r="BI61" s="130">
        <f>SUM(BF61:BH61)</f>
        <v>123.33333333333334</v>
      </c>
    </row>
    <row r="62" spans="1:61" ht="30" customHeight="1" x14ac:dyDescent="0.25">
      <c r="A62" s="315"/>
      <c r="B62" s="314"/>
      <c r="C62" s="393"/>
      <c r="D62" s="405"/>
      <c r="E62" s="411"/>
      <c r="F62" s="414"/>
      <c r="G62" s="416"/>
      <c r="H62" s="408" t="s">
        <v>60</v>
      </c>
      <c r="I62" s="33" t="s">
        <v>56</v>
      </c>
      <c r="J62" s="99">
        <v>1</v>
      </c>
      <c r="K62" s="99">
        <v>1</v>
      </c>
      <c r="L62" s="99">
        <v>0</v>
      </c>
      <c r="M62" s="77">
        <f>SUM(J62:L62)</f>
        <v>2</v>
      </c>
      <c r="N62" s="99">
        <v>1</v>
      </c>
      <c r="O62" s="99">
        <v>0</v>
      </c>
      <c r="P62" s="102">
        <v>0</v>
      </c>
      <c r="Q62" s="77">
        <f>SUM(N62:P62)</f>
        <v>1</v>
      </c>
      <c r="R62" s="99">
        <v>0</v>
      </c>
      <c r="S62" s="99">
        <v>0</v>
      </c>
      <c r="T62" s="99">
        <v>0</v>
      </c>
      <c r="U62" s="77">
        <f>SUM(R62:T62)</f>
        <v>0</v>
      </c>
      <c r="V62" s="127"/>
      <c r="W62" s="127"/>
      <c r="X62" s="127"/>
      <c r="Y62" s="77">
        <f>SUM(V62:X62)</f>
        <v>0</v>
      </c>
      <c r="Z62" s="127"/>
      <c r="AA62" s="127"/>
      <c r="AB62" s="127"/>
      <c r="AC62" s="77">
        <f>SUM(Z62:AB62)</f>
        <v>0</v>
      </c>
      <c r="AD62" s="127"/>
      <c r="AE62" s="127"/>
      <c r="AF62" s="127"/>
      <c r="AG62" s="77">
        <f>SUM(AD62:AF62)</f>
        <v>0</v>
      </c>
      <c r="AH62" s="127"/>
      <c r="AI62" s="127"/>
      <c r="AJ62" s="127"/>
      <c r="AK62" s="77">
        <f>SUM(AH62:AJ62)</f>
        <v>0</v>
      </c>
      <c r="AL62" s="127"/>
      <c r="AM62" s="127"/>
      <c r="AN62" s="127"/>
      <c r="AO62" s="77">
        <f>SUM(AL62:AN62)</f>
        <v>0</v>
      </c>
      <c r="AP62" s="127"/>
      <c r="AQ62" s="127"/>
      <c r="AR62" s="127"/>
      <c r="AS62" s="77">
        <f>SUM(AP62:AR62)</f>
        <v>0</v>
      </c>
      <c r="AT62" s="127"/>
      <c r="AU62" s="127"/>
      <c r="AV62" s="127"/>
      <c r="AW62" s="77">
        <f>SUM(AT62:AV62)</f>
        <v>0</v>
      </c>
      <c r="AX62" s="127"/>
      <c r="AY62" s="127"/>
      <c r="AZ62" s="127"/>
      <c r="BA62" s="77">
        <f>SUM(AX62:AZ62)</f>
        <v>0</v>
      </c>
      <c r="BB62" s="106"/>
      <c r="BC62" s="106"/>
      <c r="BD62" s="106"/>
      <c r="BE62" s="130">
        <f>SUM(BB62:BD62)</f>
        <v>0</v>
      </c>
      <c r="BF62" s="129">
        <f>AVERAGE(J62,N62,R62,V62,Z62,AD62,AH62,AL62,AP62,AT62,AX62,BB62)</f>
        <v>0.66666666666666663</v>
      </c>
      <c r="BG62" s="129">
        <f t="shared" si="31"/>
        <v>0.33333333333333331</v>
      </c>
      <c r="BH62" s="129">
        <f t="shared" si="31"/>
        <v>0</v>
      </c>
      <c r="BI62" s="130">
        <f>SUM(BF62:BH62)</f>
        <v>1</v>
      </c>
    </row>
    <row r="63" spans="1:61" ht="30" customHeight="1" thickBot="1" x14ac:dyDescent="0.3">
      <c r="A63" s="315"/>
      <c r="B63" s="314"/>
      <c r="C63" s="393"/>
      <c r="D63" s="405"/>
      <c r="E63" s="412"/>
      <c r="F63" s="415"/>
      <c r="G63" s="417"/>
      <c r="H63" s="409"/>
      <c r="I63" s="35" t="s">
        <v>57</v>
      </c>
      <c r="J63" s="100">
        <v>0</v>
      </c>
      <c r="K63" s="100">
        <v>0</v>
      </c>
      <c r="L63" s="100">
        <v>0</v>
      </c>
      <c r="M63" s="79">
        <f>SUM(J63:L63)</f>
        <v>0</v>
      </c>
      <c r="N63" s="100">
        <v>0</v>
      </c>
      <c r="O63" s="100">
        <v>0</v>
      </c>
      <c r="P63" s="103">
        <v>0</v>
      </c>
      <c r="Q63" s="79">
        <f>SUM(N63:P63)</f>
        <v>0</v>
      </c>
      <c r="R63" s="100">
        <v>0</v>
      </c>
      <c r="S63" s="100">
        <v>0</v>
      </c>
      <c r="T63" s="100">
        <v>0</v>
      </c>
      <c r="U63" s="79">
        <f>SUM(R63:T63)</f>
        <v>0</v>
      </c>
      <c r="V63" s="128"/>
      <c r="W63" s="128"/>
      <c r="X63" s="128"/>
      <c r="Y63" s="79">
        <f>SUM(V63:X63)</f>
        <v>0</v>
      </c>
      <c r="Z63" s="128"/>
      <c r="AA63" s="128"/>
      <c r="AB63" s="128"/>
      <c r="AC63" s="79">
        <f>SUM(Z63:AB63)</f>
        <v>0</v>
      </c>
      <c r="AD63" s="128"/>
      <c r="AE63" s="128"/>
      <c r="AF63" s="128"/>
      <c r="AG63" s="79">
        <f>SUM(AD63:AF63)</f>
        <v>0</v>
      </c>
      <c r="AH63" s="128"/>
      <c r="AI63" s="128"/>
      <c r="AJ63" s="128"/>
      <c r="AK63" s="79">
        <f>SUM(AH63:AJ63)</f>
        <v>0</v>
      </c>
      <c r="AL63" s="128"/>
      <c r="AM63" s="128"/>
      <c r="AN63" s="128"/>
      <c r="AO63" s="79">
        <f>SUM(AL63:AN63)</f>
        <v>0</v>
      </c>
      <c r="AP63" s="128"/>
      <c r="AQ63" s="128"/>
      <c r="AR63" s="128"/>
      <c r="AS63" s="79">
        <f>SUM(AP63:AR63)</f>
        <v>0</v>
      </c>
      <c r="AT63" s="128"/>
      <c r="AU63" s="128"/>
      <c r="AV63" s="128"/>
      <c r="AW63" s="79">
        <f>SUM(AT63:AV63)</f>
        <v>0</v>
      </c>
      <c r="AX63" s="128"/>
      <c r="AY63" s="128"/>
      <c r="AZ63" s="128"/>
      <c r="BA63" s="79">
        <f>SUM(AX63:AZ63)</f>
        <v>0</v>
      </c>
      <c r="BB63" s="108"/>
      <c r="BC63" s="108"/>
      <c r="BD63" s="108"/>
      <c r="BE63" s="134">
        <f>SUM(BB63:BD63)</f>
        <v>0</v>
      </c>
      <c r="BF63" s="129">
        <f>AVERAGE(J63,N63,R63,V63,Z63,AD63,AH63,AL63,AP63,AT63,AX63,BB63)</f>
        <v>0</v>
      </c>
      <c r="BG63" s="129">
        <f t="shared" si="31"/>
        <v>0</v>
      </c>
      <c r="BH63" s="129">
        <f t="shared" si="31"/>
        <v>0</v>
      </c>
      <c r="BI63" s="134">
        <f>SUM(BF63:BH63)</f>
        <v>0</v>
      </c>
    </row>
    <row r="131" spans="13:61" x14ac:dyDescent="0.25">
      <c r="M131" s="167">
        <f>SUM(M20:M21)</f>
        <v>36</v>
      </c>
      <c r="Q131" s="167">
        <f>SUM(Q20:Q21)</f>
        <v>31</v>
      </c>
      <c r="U131" s="167">
        <f>SUM(U20:U21)</f>
        <v>31</v>
      </c>
      <c r="Y131" s="167">
        <f>SUM(Y20:Y21)</f>
        <v>0</v>
      </c>
      <c r="AC131" s="167">
        <f>SUM(AC20:AC21)</f>
        <v>0</v>
      </c>
      <c r="AG131" s="167">
        <f>SUM(AG20:AG21)</f>
        <v>0</v>
      </c>
      <c r="AK131" s="167">
        <f>SUM(AK20:AK21)</f>
        <v>0</v>
      </c>
      <c r="AO131" s="167">
        <f>SUM(AO20:AO21)</f>
        <v>0</v>
      </c>
      <c r="AS131" s="167">
        <f>SUM(AS20:AS21)</f>
        <v>0</v>
      </c>
      <c r="AW131" s="167">
        <f>SUM(AW20:AW21)</f>
        <v>0</v>
      </c>
      <c r="BA131" s="167">
        <f>SUM(BA20:BA21)</f>
        <v>0</v>
      </c>
      <c r="BE131" s="167">
        <f>SUM(BE20:BE21)</f>
        <v>0</v>
      </c>
      <c r="BI131" s="167">
        <f>SUM(BI20:BI21)</f>
        <v>98</v>
      </c>
    </row>
    <row r="132" spans="13:61" x14ac:dyDescent="0.25">
      <c r="M132" s="167">
        <f>SUM(M30:M31)</f>
        <v>10</v>
      </c>
      <c r="Q132" s="167">
        <f>SUM(Q30:Q31)</f>
        <v>10</v>
      </c>
      <c r="U132" s="167">
        <f>SUM(U30:U31)</f>
        <v>11</v>
      </c>
      <c r="Y132" s="167">
        <f>SUM(Y30:Y31)</f>
        <v>0</v>
      </c>
      <c r="AC132" s="167">
        <f>SUM(AC30:AC31)</f>
        <v>0</v>
      </c>
      <c r="AG132" s="167">
        <f>SUM(AG30:AG31)</f>
        <v>0</v>
      </c>
      <c r="AK132" s="167">
        <f>SUM(AK30:AK31)</f>
        <v>0</v>
      </c>
      <c r="AO132" s="167">
        <f>SUM(AO30:AO31)</f>
        <v>0</v>
      </c>
      <c r="AS132" s="167">
        <f>SUM(AS30:AS31)</f>
        <v>0</v>
      </c>
      <c r="AW132" s="167">
        <f>SUM(AW30:AW31)</f>
        <v>0</v>
      </c>
      <c r="BA132" s="167">
        <f>SUM(BA30:BA31)</f>
        <v>0</v>
      </c>
      <c r="BE132" s="167">
        <f>SUM(BE30:BE31)</f>
        <v>0</v>
      </c>
      <c r="BI132" s="167">
        <f>SUM(BI30:BI31)</f>
        <v>31</v>
      </c>
    </row>
    <row r="133" spans="13:61" x14ac:dyDescent="0.25">
      <c r="M133" s="167">
        <f>SUM(M40:M41)</f>
        <v>186</v>
      </c>
      <c r="Q133" s="167">
        <f>SUM(Q40:Q41)</f>
        <v>162</v>
      </c>
      <c r="U133" s="167">
        <f>SUM(U40:U41)</f>
        <v>218</v>
      </c>
      <c r="Y133" s="167">
        <f>SUM(Y40:Y41)</f>
        <v>0</v>
      </c>
      <c r="AC133" s="167">
        <f>SUM(AC40:AC41)</f>
        <v>0</v>
      </c>
      <c r="AG133" s="167">
        <f>SUM(AG40:AG41)</f>
        <v>0</v>
      </c>
      <c r="AK133" s="167">
        <f>SUM(AK40:AK41)</f>
        <v>0</v>
      </c>
      <c r="AO133" s="167">
        <f>SUM(AO40:AO41)</f>
        <v>0</v>
      </c>
      <c r="AS133" s="167">
        <f>SUM(AS40:AS41)</f>
        <v>0</v>
      </c>
      <c r="AW133" s="167">
        <f>SUM(AW40:AW41)</f>
        <v>0</v>
      </c>
      <c r="BA133" s="167">
        <f>SUM(BA40:BA41)</f>
        <v>0</v>
      </c>
      <c r="BE133" s="167">
        <f>SUM(BE40:BE41)</f>
        <v>0</v>
      </c>
      <c r="BI133" s="167">
        <f>SUM(BI40:BI41)</f>
        <v>566</v>
      </c>
    </row>
    <row r="134" spans="13:61" x14ac:dyDescent="0.25">
      <c r="M134" s="167">
        <f>SUM(M60:M61)</f>
        <v>304</v>
      </c>
      <c r="Q134" s="167">
        <f>SUM(Q60:Q61)</f>
        <v>592</v>
      </c>
      <c r="U134" s="167">
        <f>SUM(U60:U61)</f>
        <v>586</v>
      </c>
      <c r="Y134" s="167">
        <f>SUM(Y60:Y61)</f>
        <v>0</v>
      </c>
      <c r="AC134" s="167">
        <f>SUM(AC60:AC61)</f>
        <v>0</v>
      </c>
      <c r="AG134" s="167">
        <f>SUM(AG60:AG61)</f>
        <v>0</v>
      </c>
      <c r="AK134" s="167">
        <f>SUM(AK60:AK61)</f>
        <v>0</v>
      </c>
      <c r="AO134" s="167">
        <f>SUM(AO60:AO61)</f>
        <v>0</v>
      </c>
      <c r="AS134" s="167">
        <f>SUM(AS60:AS61)</f>
        <v>0</v>
      </c>
      <c r="AW134" s="167">
        <f>SUM(AW60:AW61)</f>
        <v>0</v>
      </c>
      <c r="BA134" s="167">
        <f>SUM(BA60:BA61)</f>
        <v>0</v>
      </c>
      <c r="BE134" s="167">
        <f>SUM(BE60:BE61)</f>
        <v>0</v>
      </c>
      <c r="BI134" s="167">
        <f>SUM(BI60:BI61)</f>
        <v>494</v>
      </c>
    </row>
  </sheetData>
  <sheetProtection formatCells="0" formatColumns="0" formatRows="0"/>
  <protectedRanges>
    <protectedRange sqref="AP14:AR18 AP20:AR28 AP30:AR38 AP40:AR58 AP60:AR63" name="Rango1"/>
  </protectedRanges>
  <mergeCells count="88">
    <mergeCell ref="B54:B63"/>
    <mergeCell ref="C54:C63"/>
    <mergeCell ref="D54:D63"/>
    <mergeCell ref="A54:A63"/>
    <mergeCell ref="H54:H59"/>
    <mergeCell ref="H60:H61"/>
    <mergeCell ref="H62:H63"/>
    <mergeCell ref="E54:E63"/>
    <mergeCell ref="F54:F63"/>
    <mergeCell ref="G54:G63"/>
    <mergeCell ref="BF11:BI11"/>
    <mergeCell ref="BF12:BI12"/>
    <mergeCell ref="A24:A53"/>
    <mergeCell ref="D24:D43"/>
    <mergeCell ref="D44:D53"/>
    <mergeCell ref="C24:C43"/>
    <mergeCell ref="B24:B43"/>
    <mergeCell ref="V11:Y11"/>
    <mergeCell ref="H24:H29"/>
    <mergeCell ref="H30:H31"/>
    <mergeCell ref="H32:H33"/>
    <mergeCell ref="F44:F53"/>
    <mergeCell ref="G44:G53"/>
    <mergeCell ref="H44:H49"/>
    <mergeCell ref="H50:H51"/>
    <mergeCell ref="H52:H53"/>
    <mergeCell ref="G24:G33"/>
    <mergeCell ref="G34:G43"/>
    <mergeCell ref="H34:H39"/>
    <mergeCell ref="H40:H41"/>
    <mergeCell ref="H42:H43"/>
    <mergeCell ref="G14:G23"/>
    <mergeCell ref="H14:H19"/>
    <mergeCell ref="H20:H21"/>
    <mergeCell ref="H22:H23"/>
    <mergeCell ref="J11:M11"/>
    <mergeCell ref="J12:M12"/>
    <mergeCell ref="A14:A23"/>
    <mergeCell ref="B14:B23"/>
    <mergeCell ref="C14:C23"/>
    <mergeCell ref="D14:D23"/>
    <mergeCell ref="F14:F23"/>
    <mergeCell ref="E14:E23"/>
    <mergeCell ref="AP11:AS11"/>
    <mergeCell ref="AT11:AW11"/>
    <mergeCell ref="AL12:AO12"/>
    <mergeCell ref="AP12:AS12"/>
    <mergeCell ref="AT12:AW12"/>
    <mergeCell ref="AH12:AK12"/>
    <mergeCell ref="Z11:AC11"/>
    <mergeCell ref="AD11:AG11"/>
    <mergeCell ref="AH11:AK11"/>
    <mergeCell ref="AL11:AO11"/>
    <mergeCell ref="N12:Q12"/>
    <mergeCell ref="R12:U12"/>
    <mergeCell ref="V12:Y12"/>
    <mergeCell ref="Z12:AC12"/>
    <mergeCell ref="AD12:AG12"/>
    <mergeCell ref="U9:BE9"/>
    <mergeCell ref="A10:BE10"/>
    <mergeCell ref="A11:A13"/>
    <mergeCell ref="B11:B13"/>
    <mergeCell ref="C11:C13"/>
    <mergeCell ref="D11:D13"/>
    <mergeCell ref="AX11:BA11"/>
    <mergeCell ref="BB11:BE11"/>
    <mergeCell ref="N11:Q11"/>
    <mergeCell ref="R11:U11"/>
    <mergeCell ref="F11:F13"/>
    <mergeCell ref="G11:G13"/>
    <mergeCell ref="H11:H13"/>
    <mergeCell ref="I11:I13"/>
    <mergeCell ref="AX12:BA12"/>
    <mergeCell ref="BB12:BE12"/>
    <mergeCell ref="A1:BE1"/>
    <mergeCell ref="A2:BE2"/>
    <mergeCell ref="A3:BE3"/>
    <mergeCell ref="A6:D6"/>
    <mergeCell ref="B7:C7"/>
    <mergeCell ref="E44:E53"/>
    <mergeCell ref="F34:F43"/>
    <mergeCell ref="B8:C8"/>
    <mergeCell ref="E24:E33"/>
    <mergeCell ref="E34:E43"/>
    <mergeCell ref="E11:E13"/>
    <mergeCell ref="C44:C53"/>
    <mergeCell ref="B44:B53"/>
    <mergeCell ref="F24:F33"/>
  </mergeCells>
  <conditionalFormatting sqref="M19">
    <cfRule type="cellIs" dxfId="97" priority="65" operator="notEqual">
      <formula>$M$131</formula>
    </cfRule>
  </conditionalFormatting>
  <conditionalFormatting sqref="M29">
    <cfRule type="cellIs" dxfId="96" priority="64" operator="notEqual">
      <formula>$M$132</formula>
    </cfRule>
  </conditionalFormatting>
  <conditionalFormatting sqref="M39">
    <cfRule type="cellIs" dxfId="95" priority="63" operator="notEqual">
      <formula>$M$133</formula>
    </cfRule>
  </conditionalFormatting>
  <conditionalFormatting sqref="Q19">
    <cfRule type="cellIs" dxfId="94" priority="62" operator="notEqual">
      <formula>$Q$131</formula>
    </cfRule>
  </conditionalFormatting>
  <conditionalFormatting sqref="Q29">
    <cfRule type="cellIs" dxfId="93" priority="61" operator="notEqual">
      <formula>$Q$132</formula>
    </cfRule>
  </conditionalFormatting>
  <conditionalFormatting sqref="Q39">
    <cfRule type="cellIs" dxfId="92" priority="60" operator="notEqual">
      <formula>$Q$133</formula>
    </cfRule>
  </conditionalFormatting>
  <conditionalFormatting sqref="U19">
    <cfRule type="cellIs" dxfId="91" priority="59" operator="notEqual">
      <formula>$U$131</formula>
    </cfRule>
  </conditionalFormatting>
  <conditionalFormatting sqref="U29">
    <cfRule type="cellIs" dxfId="90" priority="58" operator="notEqual">
      <formula>$U$132</formula>
    </cfRule>
  </conditionalFormatting>
  <conditionalFormatting sqref="U39">
    <cfRule type="cellIs" dxfId="89" priority="57" operator="notEqual">
      <formula>$U$133</formula>
    </cfRule>
  </conditionalFormatting>
  <conditionalFormatting sqref="Y19">
    <cfRule type="cellIs" dxfId="88" priority="56" operator="notEqual">
      <formula>$Y$131</formula>
    </cfRule>
  </conditionalFormatting>
  <conditionalFormatting sqref="Y29">
    <cfRule type="cellIs" dxfId="87" priority="55" operator="notEqual">
      <formula>$Y$132</formula>
    </cfRule>
  </conditionalFormatting>
  <conditionalFormatting sqref="Y39">
    <cfRule type="cellIs" dxfId="86" priority="54" operator="notEqual">
      <formula>$Y$133</formula>
    </cfRule>
  </conditionalFormatting>
  <conditionalFormatting sqref="AC19">
    <cfRule type="cellIs" dxfId="85" priority="53" operator="notEqual">
      <formula>$AC$131</formula>
    </cfRule>
  </conditionalFormatting>
  <conditionalFormatting sqref="AC29">
    <cfRule type="cellIs" dxfId="84" priority="52" operator="notEqual">
      <formula>$AC$132</formula>
    </cfRule>
  </conditionalFormatting>
  <conditionalFormatting sqref="AC39">
    <cfRule type="cellIs" dxfId="83" priority="51" operator="notEqual">
      <formula>$AC$133</formula>
    </cfRule>
  </conditionalFormatting>
  <conditionalFormatting sqref="AG19">
    <cfRule type="cellIs" dxfId="82" priority="50" operator="notEqual">
      <formula>$AG$131</formula>
    </cfRule>
  </conditionalFormatting>
  <conditionalFormatting sqref="AG29">
    <cfRule type="cellIs" dxfId="81" priority="49" operator="notEqual">
      <formula>$AG$132</formula>
    </cfRule>
  </conditionalFormatting>
  <conditionalFormatting sqref="AG39">
    <cfRule type="cellIs" dxfId="80" priority="48" operator="notEqual">
      <formula>$AG$133</formula>
    </cfRule>
  </conditionalFormatting>
  <conditionalFormatting sqref="AK19">
    <cfRule type="cellIs" dxfId="79" priority="47" operator="notEqual">
      <formula>$AK$131</formula>
    </cfRule>
  </conditionalFormatting>
  <conditionalFormatting sqref="AK29">
    <cfRule type="cellIs" dxfId="78" priority="46" operator="notEqual">
      <formula>$AK$132</formula>
    </cfRule>
  </conditionalFormatting>
  <conditionalFormatting sqref="AK39">
    <cfRule type="cellIs" dxfId="77" priority="45" operator="notEqual">
      <formula>$AK$133</formula>
    </cfRule>
  </conditionalFormatting>
  <conditionalFormatting sqref="AO19">
    <cfRule type="cellIs" dxfId="76" priority="44" operator="notEqual">
      <formula>$AO$131</formula>
    </cfRule>
  </conditionalFormatting>
  <conditionalFormatting sqref="AO29">
    <cfRule type="cellIs" dxfId="75" priority="43" operator="notEqual">
      <formula>$AO$132</formula>
    </cfRule>
  </conditionalFormatting>
  <conditionalFormatting sqref="AO39">
    <cfRule type="cellIs" dxfId="74" priority="42" operator="notEqual">
      <formula>$AO$133</formula>
    </cfRule>
  </conditionalFormatting>
  <conditionalFormatting sqref="AS19">
    <cfRule type="cellIs" dxfId="73" priority="41" operator="notEqual">
      <formula>$AS$131</formula>
    </cfRule>
  </conditionalFormatting>
  <conditionalFormatting sqref="AS29">
    <cfRule type="cellIs" dxfId="72" priority="40" operator="notEqual">
      <formula>$AS$132</formula>
    </cfRule>
  </conditionalFormatting>
  <conditionalFormatting sqref="AS39">
    <cfRule type="cellIs" dxfId="71" priority="39" operator="notEqual">
      <formula>$AS$133</formula>
    </cfRule>
  </conditionalFormatting>
  <conditionalFormatting sqref="AW19">
    <cfRule type="cellIs" dxfId="70" priority="38" operator="notEqual">
      <formula>$AW$131</formula>
    </cfRule>
  </conditionalFormatting>
  <conditionalFormatting sqref="AW29">
    <cfRule type="cellIs" dxfId="69" priority="37" operator="notEqual">
      <formula>$AW$132</formula>
    </cfRule>
  </conditionalFormatting>
  <conditionalFormatting sqref="AW39">
    <cfRule type="cellIs" dxfId="68" priority="36" operator="notEqual">
      <formula>$AW$133</formula>
    </cfRule>
  </conditionalFormatting>
  <conditionalFormatting sqref="BA19">
    <cfRule type="cellIs" dxfId="67" priority="35" operator="notEqual">
      <formula>$BA$131</formula>
    </cfRule>
  </conditionalFormatting>
  <conditionalFormatting sqref="BA29">
    <cfRule type="cellIs" dxfId="66" priority="34" operator="notEqual">
      <formula>$BA$132</formula>
    </cfRule>
  </conditionalFormatting>
  <conditionalFormatting sqref="BA39">
    <cfRule type="cellIs" dxfId="65" priority="33" operator="notEqual">
      <formula>$BA$133</formula>
    </cfRule>
  </conditionalFormatting>
  <conditionalFormatting sqref="BE19">
    <cfRule type="cellIs" dxfId="64" priority="32" operator="notEqual">
      <formula>$BE$131</formula>
    </cfRule>
  </conditionalFormatting>
  <conditionalFormatting sqref="BE29">
    <cfRule type="cellIs" dxfId="63" priority="31" operator="notEqual">
      <formula>$BE$132</formula>
    </cfRule>
  </conditionalFormatting>
  <conditionalFormatting sqref="BE39">
    <cfRule type="cellIs" dxfId="62" priority="30" operator="notEqual">
      <formula>$BE$133</formula>
    </cfRule>
  </conditionalFormatting>
  <conditionalFormatting sqref="BI19">
    <cfRule type="cellIs" dxfId="61" priority="29" operator="notEqual">
      <formula>$BI$131</formula>
    </cfRule>
  </conditionalFormatting>
  <conditionalFormatting sqref="BI29">
    <cfRule type="cellIs" dxfId="60" priority="28" operator="notEqual">
      <formula>$BI$132</formula>
    </cfRule>
  </conditionalFormatting>
  <conditionalFormatting sqref="BI39">
    <cfRule type="cellIs" dxfId="59" priority="27" operator="notEqual">
      <formula>$BI$133</formula>
    </cfRule>
  </conditionalFormatting>
  <conditionalFormatting sqref="M59">
    <cfRule type="cellIs" dxfId="58" priority="13" operator="notEqual">
      <formula>$M$134</formula>
    </cfRule>
  </conditionalFormatting>
  <conditionalFormatting sqref="Q59">
    <cfRule type="cellIs" dxfId="57" priority="12" operator="notEqual">
      <formula>$Q$134</formula>
    </cfRule>
  </conditionalFormatting>
  <conditionalFormatting sqref="U59">
    <cfRule type="cellIs" dxfId="56" priority="11" operator="notEqual">
      <formula>$U$134</formula>
    </cfRule>
  </conditionalFormatting>
  <conditionalFormatting sqref="Y59">
    <cfRule type="cellIs" dxfId="55" priority="10" operator="notEqual">
      <formula>$Y$134</formula>
    </cfRule>
  </conditionalFormatting>
  <conditionalFormatting sqref="AC59">
    <cfRule type="cellIs" dxfId="54" priority="9" operator="notEqual">
      <formula>$AC$134</formula>
    </cfRule>
  </conditionalFormatting>
  <conditionalFormatting sqref="AG59">
    <cfRule type="cellIs" dxfId="53" priority="8" operator="notEqual">
      <formula>$AG$134</formula>
    </cfRule>
  </conditionalFormatting>
  <conditionalFormatting sqref="AK59">
    <cfRule type="cellIs" dxfId="52" priority="7" operator="notEqual">
      <formula>$AK$134</formula>
    </cfRule>
  </conditionalFormatting>
  <conditionalFormatting sqref="AO59">
    <cfRule type="cellIs" dxfId="51" priority="6" operator="notEqual">
      <formula>$AO$134</formula>
    </cfRule>
  </conditionalFormatting>
  <conditionalFormatting sqref="AS59">
    <cfRule type="cellIs" dxfId="50" priority="5" operator="notEqual">
      <formula>$AS$134</formula>
    </cfRule>
  </conditionalFormatting>
  <conditionalFormatting sqref="AW59">
    <cfRule type="cellIs" dxfId="49" priority="4" operator="notEqual">
      <formula>$AW$134</formula>
    </cfRule>
  </conditionalFormatting>
  <conditionalFormatting sqref="BA59">
    <cfRule type="cellIs" dxfId="48" priority="3" operator="notEqual">
      <formula>$BA$134</formula>
    </cfRule>
  </conditionalFormatting>
  <conditionalFormatting sqref="BE59">
    <cfRule type="cellIs" dxfId="47" priority="2" operator="notEqual">
      <formula>$BE$134</formula>
    </cfRule>
  </conditionalFormatting>
  <conditionalFormatting sqref="BI59">
    <cfRule type="cellIs" dxfId="46" priority="1" operator="notEqual">
      <formula>$BI$134</formula>
    </cfRule>
  </conditionalFormatting>
  <pageMargins left="0.7" right="0.7" top="0.75" bottom="0.75" header="0.3" footer="0.3"/>
  <pageSetup paperSize="5" scale="16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BORDAMOS</vt:lpstr>
      <vt:lpstr>GR BORD</vt:lpstr>
      <vt:lpstr>CENDIS</vt:lpstr>
      <vt:lpstr>GR CEN</vt:lpstr>
      <vt:lpstr>DISCAPACIDAD</vt:lpstr>
      <vt:lpstr>GR DISC</vt:lpstr>
      <vt:lpstr>JURÍDICO</vt:lpstr>
      <vt:lpstr>GR JUR</vt:lpstr>
      <vt:lpstr>TRABAJO SOCIAL</vt:lpstr>
      <vt:lpstr>GR TRAB SOC</vt:lpstr>
      <vt:lpstr>PERS MAYORES</vt:lpstr>
      <vt:lpstr>GR APM</vt:lpstr>
      <vt:lpstr>TOTALES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Gorocica Ruiz Gabriel Alejandro</dc:creator>
  <cp:lastModifiedBy>Gorocica Ruiz Gabriel Alejandro</cp:lastModifiedBy>
  <cp:lastPrinted>2023-02-28T15:40:18Z</cp:lastPrinted>
  <dcterms:created xsi:type="dcterms:W3CDTF">2019-04-01T20:34:47Z</dcterms:created>
  <dcterms:modified xsi:type="dcterms:W3CDTF">2023-04-17T18:20:50Z</dcterms:modified>
</cp:coreProperties>
</file>