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Presentación resultados SED 2021\"/>
    </mc:Choice>
  </mc:AlternateContent>
  <xr:revisionPtr revIDLastSave="0" documentId="13_ncr:1_{A31DD984-3A30-4BCC-944E-C0229E6EEB3C}" xr6:coauthVersionLast="47" xr6:coauthVersionMax="47" xr10:uidLastSave="{00000000-0000-0000-0000-000000000000}"/>
  <bookViews>
    <workbookView xWindow="-120" yWindow="-120" windowWidth="20730" windowHeight="11160" tabRatio="1000" firstSheet="2" activeTab="6" xr2:uid="{00000000-000D-0000-FFFF-FFFF00000000}"/>
  </bookViews>
  <sheets>
    <sheet name="13644_DES_MUJ_COM" sheetId="1" r:id="rId1"/>
    <sheet name="13644_PROG-PROY" sheetId="2" r:id="rId2"/>
    <sheet name="13644_SERVICIOS-ESP" sheetId="3" r:id="rId3"/>
    <sheet name="13644_CS-DIR" sheetId="4" r:id="rId4"/>
    <sheet name="13726_CAREM" sheetId="5" r:id="rId5"/>
    <sheet name="13764_SEDE_SUR" sheetId="6" r:id="rId6"/>
    <sheet name="13781__LINEA_MUJER" sheetId="7" r:id="rId7"/>
  </sheets>
  <definedNames>
    <definedName name="Excel_BuiltIn__FilterDatabase" localSheetId="3">"""13644_cs-[#REF!]:13644_cs-[#REF!]"""</definedName>
    <definedName name="Excel_BuiltIn__FilterDatabase" localSheetId="0">'13644_DES_MUJ_COM'!$A$11:$BF$14</definedName>
    <definedName name="Excel_BuiltIn__FilterDatabase" localSheetId="1">"""13644_prog-[#REF!]:13644_prog-[#REF!]"""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48" i="1" l="1"/>
  <c r="BA149" i="1"/>
  <c r="BA150" i="1"/>
  <c r="BA151" i="1"/>
  <c r="BA147" i="1"/>
  <c r="BE148" i="1"/>
  <c r="BE149" i="1"/>
  <c r="BE150" i="1"/>
  <c r="BE151" i="1"/>
  <c r="BE147" i="1"/>
  <c r="BG139" i="1"/>
  <c r="Q43" i="3"/>
  <c r="Q105" i="1"/>
  <c r="U105" i="1"/>
  <c r="BE95" i="1"/>
  <c r="BE96" i="1"/>
  <c r="BE97" i="1"/>
  <c r="BE98" i="1"/>
  <c r="BE94" i="1"/>
  <c r="BA95" i="1"/>
  <c r="BA96" i="1"/>
  <c r="BA97" i="1"/>
  <c r="BA98" i="1"/>
  <c r="BA94" i="1"/>
  <c r="BF93" i="1"/>
  <c r="BE89" i="1"/>
  <c r="BE90" i="1"/>
  <c r="BE91" i="1"/>
  <c r="BE92" i="1"/>
  <c r="BE88" i="1"/>
  <c r="BE93" i="1"/>
  <c r="BA89" i="1"/>
  <c r="BA90" i="1"/>
  <c r="BA91" i="1"/>
  <c r="BA92" i="1"/>
  <c r="BA88" i="1"/>
  <c r="BA93" i="1"/>
  <c r="AW89" i="1"/>
  <c r="AW90" i="1"/>
  <c r="AW91" i="1"/>
  <c r="AW92" i="1"/>
  <c r="AW88" i="1"/>
  <c r="AS89" i="1"/>
  <c r="AS90" i="1"/>
  <c r="AS91" i="1"/>
  <c r="AS92" i="1"/>
  <c r="AS88" i="1"/>
  <c r="AW93" i="1"/>
  <c r="AU93" i="1"/>
  <c r="AV93" i="1"/>
  <c r="AT93" i="1"/>
  <c r="AO93" i="1"/>
  <c r="AK93" i="1"/>
  <c r="AG93" i="1"/>
  <c r="AC93" i="1"/>
  <c r="AA93" i="1"/>
  <c r="AB93" i="1"/>
  <c r="Z93" i="1"/>
  <c r="Y93" i="1"/>
  <c r="Y89" i="1"/>
  <c r="Y90" i="1"/>
  <c r="Y91" i="1"/>
  <c r="Y92" i="1"/>
  <c r="Y88" i="1"/>
  <c r="U93" i="1"/>
  <c r="Q93" i="1"/>
  <c r="M93" i="1"/>
  <c r="BE83" i="1"/>
  <c r="BE84" i="1"/>
  <c r="BE85" i="1"/>
  <c r="BE86" i="1"/>
  <c r="BE82" i="1"/>
  <c r="BA83" i="1"/>
  <c r="BA84" i="1"/>
  <c r="BA85" i="1"/>
  <c r="BA86" i="1"/>
  <c r="BA82" i="1"/>
  <c r="AW82" i="1"/>
  <c r="AW83" i="1"/>
  <c r="AW84" i="1"/>
  <c r="AW85" i="1"/>
  <c r="AW86" i="1"/>
  <c r="AO87" i="1"/>
  <c r="AO83" i="1"/>
  <c r="AO84" i="1"/>
  <c r="AO85" i="1"/>
  <c r="AO86" i="1"/>
  <c r="AO82" i="1"/>
  <c r="AK87" i="1"/>
  <c r="AK83" i="1"/>
  <c r="AK84" i="1"/>
  <c r="AK85" i="1"/>
  <c r="AK86" i="1"/>
  <c r="AK82" i="1"/>
  <c r="AG83" i="1"/>
  <c r="AG84" i="1"/>
  <c r="AG85" i="1"/>
  <c r="AG86" i="1"/>
  <c r="AG82" i="1"/>
  <c r="AC83" i="1"/>
  <c r="AC84" i="1"/>
  <c r="AC85" i="1"/>
  <c r="AC86" i="1"/>
  <c r="AC82" i="1"/>
  <c r="Y83" i="1"/>
  <c r="Y84" i="1"/>
  <c r="Y85" i="1"/>
  <c r="Y86" i="1"/>
  <c r="Y82" i="1"/>
  <c r="U82" i="1"/>
  <c r="U84" i="1"/>
  <c r="U85" i="1"/>
  <c r="U86" i="1"/>
  <c r="BF81" i="1"/>
  <c r="BE77" i="1"/>
  <c r="BE78" i="1"/>
  <c r="BE79" i="1"/>
  <c r="BE80" i="1"/>
  <c r="BE76" i="1"/>
  <c r="BE81" i="1"/>
  <c r="AS77" i="1"/>
  <c r="AS78" i="1"/>
  <c r="AS79" i="1"/>
  <c r="AS80" i="1"/>
  <c r="AS76" i="1"/>
  <c r="AQ81" i="1"/>
  <c r="AR81" i="1"/>
  <c r="AP81" i="1"/>
  <c r="AU81" i="1"/>
  <c r="AV81" i="1"/>
  <c r="AT81" i="1"/>
  <c r="AW81" i="1" s="1"/>
  <c r="AY81" i="1"/>
  <c r="AZ81" i="1"/>
  <c r="AX81" i="1"/>
  <c r="BA81" i="1"/>
  <c r="AS81" i="1"/>
  <c r="AO81" i="1"/>
  <c r="AK81" i="1"/>
  <c r="AG81" i="1"/>
  <c r="Z81" i="1"/>
  <c r="AC81" i="1"/>
  <c r="Y81" i="1"/>
  <c r="R81" i="1"/>
  <c r="U81" i="1" s="1"/>
  <c r="S81" i="1"/>
  <c r="Q81" i="1"/>
  <c r="BE71" i="1"/>
  <c r="BE72" i="1"/>
  <c r="BE73" i="1"/>
  <c r="BE74" i="1"/>
  <c r="BE70" i="1"/>
  <c r="BA71" i="1"/>
  <c r="BA72" i="1"/>
  <c r="BA73" i="1"/>
  <c r="BA74" i="1"/>
  <c r="BA70" i="1"/>
  <c r="AW71" i="1"/>
  <c r="AW72" i="1"/>
  <c r="AW73" i="1"/>
  <c r="AW74" i="1"/>
  <c r="AW70" i="1"/>
  <c r="BD69" i="1"/>
  <c r="BC69" i="1"/>
  <c r="BA69" i="1"/>
  <c r="AW69" i="1"/>
  <c r="AS69" i="1"/>
  <c r="AO69" i="1"/>
  <c r="AK69" i="1"/>
  <c r="AG69" i="1"/>
  <c r="AC69" i="1"/>
  <c r="Z69" i="1"/>
  <c r="Y65" i="1"/>
  <c r="Y66" i="1"/>
  <c r="Y67" i="1"/>
  <c r="Y68" i="1"/>
  <c r="Y64" i="1"/>
  <c r="X69" i="1"/>
  <c r="W69" i="1"/>
  <c r="V69" i="1"/>
  <c r="Q66" i="1"/>
  <c r="S69" i="1"/>
  <c r="U69" i="1" s="1"/>
  <c r="R69" i="1"/>
  <c r="Q69" i="1"/>
  <c r="BE59" i="1"/>
  <c r="BE60" i="1"/>
  <c r="BE61" i="1"/>
  <c r="BE62" i="1"/>
  <c r="BE58" i="1"/>
  <c r="BA59" i="1"/>
  <c r="BA60" i="1"/>
  <c r="BA61" i="1"/>
  <c r="BA62" i="1"/>
  <c r="BA58" i="1"/>
  <c r="J44" i="1"/>
  <c r="M44" i="1" s="1"/>
  <c r="BF44" i="1" s="1"/>
  <c r="BE28" i="1"/>
  <c r="BE29" i="1"/>
  <c r="BE30" i="1"/>
  <c r="BE31" i="1"/>
  <c r="BE27" i="1"/>
  <c r="BF57" i="1"/>
  <c r="BE57" i="1"/>
  <c r="BA57" i="1"/>
  <c r="AW57" i="1"/>
  <c r="AS57" i="1"/>
  <c r="AO57" i="1"/>
  <c r="AK57" i="1"/>
  <c r="AG57" i="1"/>
  <c r="AC57" i="1"/>
  <c r="Z57" i="1"/>
  <c r="Y57" i="1"/>
  <c r="U57" i="1"/>
  <c r="R57" i="1"/>
  <c r="S57" i="1"/>
  <c r="Q57" i="1"/>
  <c r="O57" i="1"/>
  <c r="M57" i="1"/>
  <c r="L57" i="1"/>
  <c r="K57" i="1"/>
  <c r="J57" i="1"/>
  <c r="BF50" i="1"/>
  <c r="AW40" i="1"/>
  <c r="AW41" i="1"/>
  <c r="AW42" i="1"/>
  <c r="AW43" i="1"/>
  <c r="AW39" i="1"/>
  <c r="BA40" i="1"/>
  <c r="BA41" i="1"/>
  <c r="BA42" i="1"/>
  <c r="BA43" i="1"/>
  <c r="BA39" i="1"/>
  <c r="BE40" i="1"/>
  <c r="BE41" i="1"/>
  <c r="BE42" i="1"/>
  <c r="BE43" i="1"/>
  <c r="BE39" i="1"/>
  <c r="BE44" i="1"/>
  <c r="BA44" i="1"/>
  <c r="AW44" i="1"/>
  <c r="AS44" i="1"/>
  <c r="AO44" i="1"/>
  <c r="AK44" i="1"/>
  <c r="AC44" i="1"/>
  <c r="Z44" i="1"/>
  <c r="Y44" i="1"/>
  <c r="U44" i="1"/>
  <c r="R44" i="1"/>
  <c r="Q44" i="1"/>
  <c r="N44" i="1"/>
  <c r="BF32" i="1"/>
  <c r="BE32" i="1"/>
  <c r="AW32" i="1"/>
  <c r="BA32" i="1"/>
  <c r="Z32" i="1"/>
  <c r="Y32" i="1"/>
  <c r="U36" i="1"/>
  <c r="R32" i="1"/>
  <c r="Q32" i="1"/>
  <c r="O32" i="1"/>
  <c r="N32" i="1"/>
  <c r="M32" i="1"/>
  <c r="K32" i="1"/>
  <c r="J32" i="1"/>
  <c r="M20" i="1"/>
  <c r="AS20" i="1"/>
  <c r="AW20" i="1"/>
  <c r="BA20" i="1"/>
  <c r="BE20" i="1"/>
  <c r="M152" i="1"/>
  <c r="J152" i="1"/>
  <c r="N152" i="1"/>
  <c r="BG18" i="4"/>
  <c r="M56" i="3"/>
  <c r="M43" i="3"/>
  <c r="BF42" i="5"/>
  <c r="BF49" i="5"/>
  <c r="BE56" i="5"/>
  <c r="BF56" i="5" s="1"/>
  <c r="AW20" i="6"/>
  <c r="BA20" i="6"/>
  <c r="BF20" i="6" s="1"/>
  <c r="AO44" i="6"/>
  <c r="M56" i="6"/>
  <c r="Q56" i="6"/>
  <c r="U56" i="6"/>
  <c r="Y68" i="6"/>
  <c r="M68" i="6"/>
  <c r="AG89" i="6"/>
  <c r="BF68" i="6"/>
  <c r="U68" i="6"/>
  <c r="BE20" i="6"/>
  <c r="BF56" i="6"/>
  <c r="BA44" i="6"/>
  <c r="BE44" i="6"/>
  <c r="M44" i="6"/>
  <c r="M32" i="6"/>
  <c r="Q20" i="6"/>
  <c r="M20" i="6"/>
  <c r="BF40" i="7"/>
  <c r="BE33" i="7"/>
  <c r="BF33" i="7"/>
  <c r="AW19" i="7"/>
  <c r="BA19" i="7"/>
  <c r="BE19" i="7"/>
  <c r="BF54" i="7"/>
  <c r="BG49" i="7" s="1"/>
  <c r="BF47" i="7"/>
  <c r="M45" i="2"/>
  <c r="BF45" i="2" s="1"/>
  <c r="BE45" i="2"/>
  <c r="BF38" i="2"/>
  <c r="BF32" i="2"/>
  <c r="BF20" i="2"/>
  <c r="BE20" i="2"/>
  <c r="BA29" i="2"/>
  <c r="BF29" i="2" s="1"/>
  <c r="M29" i="2"/>
  <c r="L38" i="2"/>
  <c r="AC20" i="4"/>
  <c r="M19" i="3"/>
  <c r="BF19" i="3"/>
  <c r="AZ31" i="3"/>
  <c r="AY31" i="3"/>
  <c r="AX31" i="3"/>
  <c r="BA31" i="3"/>
  <c r="BE31" i="3"/>
  <c r="BE19" i="3"/>
  <c r="L75" i="3"/>
  <c r="BF76" i="3"/>
  <c r="N54" i="7"/>
  <c r="R54" i="7"/>
  <c r="S54" i="7"/>
  <c r="T54" i="7"/>
  <c r="U54" i="7"/>
  <c r="BD47" i="7"/>
  <c r="BC47" i="7"/>
  <c r="BB47" i="7"/>
  <c r="AZ47" i="7"/>
  <c r="AY47" i="7"/>
  <c r="AX47" i="7"/>
  <c r="AV47" i="7"/>
  <c r="AU47" i="7"/>
  <c r="AT47" i="7"/>
  <c r="AR47" i="7"/>
  <c r="AQ47" i="7"/>
  <c r="AP47" i="7"/>
  <c r="AN47" i="7"/>
  <c r="AM47" i="7"/>
  <c r="AJ47" i="7"/>
  <c r="AI47" i="7"/>
  <c r="AF47" i="7"/>
  <c r="AE47" i="7"/>
  <c r="AD47" i="7"/>
  <c r="AB47" i="7"/>
  <c r="AA47" i="7"/>
  <c r="Z47" i="7"/>
  <c r="T47" i="7"/>
  <c r="S47" i="7"/>
  <c r="R47" i="7"/>
  <c r="P47" i="7"/>
  <c r="O47" i="7"/>
  <c r="N47" i="7"/>
  <c r="L47" i="7"/>
  <c r="K47" i="7"/>
  <c r="J47" i="7"/>
  <c r="BE46" i="7"/>
  <c r="BA46" i="7"/>
  <c r="AW46" i="7"/>
  <c r="AS46" i="7"/>
  <c r="AO46" i="7"/>
  <c r="AK46" i="7"/>
  <c r="AG46" i="7"/>
  <c r="AC46" i="7"/>
  <c r="U46" i="7"/>
  <c r="Q46" i="7"/>
  <c r="M46" i="7"/>
  <c r="BE45" i="7"/>
  <c r="BA45" i="7"/>
  <c r="AW45" i="7"/>
  <c r="AS45" i="7"/>
  <c r="AO45" i="7"/>
  <c r="AK45" i="7"/>
  <c r="AG45" i="7"/>
  <c r="AC45" i="7"/>
  <c r="U45" i="7"/>
  <c r="Q45" i="7"/>
  <c r="M45" i="7"/>
  <c r="BE44" i="7"/>
  <c r="BA44" i="7"/>
  <c r="AW44" i="7"/>
  <c r="AS44" i="7"/>
  <c r="AO44" i="7"/>
  <c r="AK44" i="7"/>
  <c r="AG44" i="7"/>
  <c r="AC44" i="7"/>
  <c r="U44" i="7"/>
  <c r="BF44" i="7" s="1"/>
  <c r="Q44" i="7"/>
  <c r="M44" i="7"/>
  <c r="BE43" i="7"/>
  <c r="BA43" i="7"/>
  <c r="AW43" i="7"/>
  <c r="AS43" i="7"/>
  <c r="AO43" i="7"/>
  <c r="AK43" i="7"/>
  <c r="AG43" i="7"/>
  <c r="AC43" i="7"/>
  <c r="U43" i="7"/>
  <c r="Q43" i="7"/>
  <c r="M43" i="7"/>
  <c r="BE42" i="7"/>
  <c r="BA42" i="7"/>
  <c r="AW42" i="7"/>
  <c r="AW47" i="7" s="1"/>
  <c r="AS42" i="7"/>
  <c r="AO42" i="7"/>
  <c r="AK42" i="7"/>
  <c r="AK47" i="7" s="1"/>
  <c r="AG42" i="7"/>
  <c r="AG47" i="7" s="1"/>
  <c r="AC42" i="7"/>
  <c r="U42" i="7"/>
  <c r="Q42" i="7"/>
  <c r="Q47" i="7" s="1"/>
  <c r="M42" i="7"/>
  <c r="M47" i="7" s="1"/>
  <c r="BF41" i="7"/>
  <c r="BG41" i="7" s="1"/>
  <c r="Q38" i="7"/>
  <c r="M38" i="7"/>
  <c r="Q52" i="7"/>
  <c r="U52" i="7"/>
  <c r="M52" i="7"/>
  <c r="U38" i="7"/>
  <c r="AD38" i="2"/>
  <c r="Y34" i="2"/>
  <c r="Y35" i="2"/>
  <c r="Y36" i="2"/>
  <c r="Y38" i="2" s="1"/>
  <c r="Y37" i="2"/>
  <c r="Y33" i="2"/>
  <c r="W38" i="2"/>
  <c r="V38" i="2"/>
  <c r="X39" i="2"/>
  <c r="BE69" i="1" l="1"/>
  <c r="Y69" i="1"/>
  <c r="BF20" i="1"/>
  <c r="BF31" i="3"/>
  <c r="BA47" i="7"/>
  <c r="U47" i="7"/>
  <c r="AO47" i="7"/>
  <c r="BE47" i="7"/>
  <c r="BF46" i="7"/>
  <c r="AC47" i="7"/>
  <c r="AS47" i="7"/>
  <c r="BF45" i="7"/>
  <c r="BF42" i="7"/>
  <c r="BF43" i="7"/>
  <c r="BG42" i="7" s="1"/>
  <c r="BD54" i="7"/>
  <c r="BC54" i="7"/>
  <c r="BB54" i="7"/>
  <c r="AZ54" i="7"/>
  <c r="AY54" i="7"/>
  <c r="AX54" i="7"/>
  <c r="AV54" i="7"/>
  <c r="AU54" i="7"/>
  <c r="AT54" i="7"/>
  <c r="AR54" i="7"/>
  <c r="AQ54" i="7"/>
  <c r="AP54" i="7"/>
  <c r="AN54" i="7"/>
  <c r="AM54" i="7"/>
  <c r="AL54" i="7"/>
  <c r="AJ54" i="7"/>
  <c r="AI54" i="7"/>
  <c r="AH54" i="7"/>
  <c r="AF54" i="7"/>
  <c r="AE54" i="7"/>
  <c r="AD54" i="7"/>
  <c r="AB54" i="7"/>
  <c r="AA54" i="7"/>
  <c r="Z54" i="7"/>
  <c r="P54" i="7"/>
  <c r="O54" i="7"/>
  <c r="L54" i="7"/>
  <c r="K54" i="7"/>
  <c r="J54" i="7"/>
  <c r="BE53" i="7"/>
  <c r="BA53" i="7"/>
  <c r="AW53" i="7"/>
  <c r="AS53" i="7"/>
  <c r="AO53" i="7"/>
  <c r="AK53" i="7"/>
  <c r="AG53" i="7"/>
  <c r="AC53" i="7"/>
  <c r="U53" i="7"/>
  <c r="Q53" i="7"/>
  <c r="M53" i="7"/>
  <c r="BE52" i="7"/>
  <c r="BA52" i="7"/>
  <c r="AW52" i="7"/>
  <c r="AS52" i="7"/>
  <c r="AO52" i="7"/>
  <c r="AK52" i="7"/>
  <c r="AG52" i="7"/>
  <c r="AC52" i="7"/>
  <c r="BE51" i="7"/>
  <c r="BA51" i="7"/>
  <c r="AW51" i="7"/>
  <c r="AS51" i="7"/>
  <c r="AK51" i="7"/>
  <c r="AG51" i="7"/>
  <c r="AC51" i="7"/>
  <c r="U51" i="7"/>
  <c r="Q51" i="7"/>
  <c r="M51" i="7"/>
  <c r="BE50" i="7"/>
  <c r="BA50" i="7"/>
  <c r="AW50" i="7"/>
  <c r="AS50" i="7"/>
  <c r="AO50" i="7"/>
  <c r="AK50" i="7"/>
  <c r="AG50" i="7"/>
  <c r="AC50" i="7"/>
  <c r="U50" i="7"/>
  <c r="Q50" i="7"/>
  <c r="M50" i="7"/>
  <c r="BE49" i="7"/>
  <c r="BA49" i="7"/>
  <c r="AW49" i="7"/>
  <c r="AS49" i="7"/>
  <c r="AO49" i="7"/>
  <c r="AK49" i="7"/>
  <c r="AG49" i="7"/>
  <c r="AC49" i="7"/>
  <c r="U49" i="7"/>
  <c r="Q49" i="7"/>
  <c r="M49" i="7"/>
  <c r="BF48" i="7"/>
  <c r="BG48" i="7" s="1"/>
  <c r="AR40" i="7"/>
  <c r="AQ40" i="7"/>
  <c r="AP40" i="7"/>
  <c r="AF40" i="7"/>
  <c r="AE40" i="7"/>
  <c r="AD40" i="7"/>
  <c r="AB40" i="7"/>
  <c r="AA40" i="7"/>
  <c r="Z40" i="7"/>
  <c r="T40" i="7"/>
  <c r="S40" i="7"/>
  <c r="R40" i="7"/>
  <c r="P40" i="7"/>
  <c r="O40" i="7"/>
  <c r="N40" i="7"/>
  <c r="L40" i="7"/>
  <c r="K40" i="7"/>
  <c r="J40" i="7"/>
  <c r="BE39" i="7"/>
  <c r="BA39" i="7"/>
  <c r="AW39" i="7"/>
  <c r="AS39" i="7"/>
  <c r="AG39" i="7"/>
  <c r="AC39" i="7"/>
  <c r="U39" i="7"/>
  <c r="Q39" i="7"/>
  <c r="M39" i="7"/>
  <c r="BE38" i="7"/>
  <c r="BA38" i="7"/>
  <c r="AW38" i="7"/>
  <c r="AS38" i="7"/>
  <c r="AG38" i="7"/>
  <c r="AC38" i="7"/>
  <c r="BE37" i="7"/>
  <c r="BA37" i="7"/>
  <c r="AW37" i="7"/>
  <c r="AS37" i="7"/>
  <c r="AG37" i="7"/>
  <c r="AC37" i="7"/>
  <c r="U37" i="7"/>
  <c r="Q37" i="7"/>
  <c r="M37" i="7"/>
  <c r="BE36" i="7"/>
  <c r="BA36" i="7"/>
  <c r="AW36" i="7"/>
  <c r="AS36" i="7"/>
  <c r="AG36" i="7"/>
  <c r="AC36" i="7"/>
  <c r="U36" i="7"/>
  <c r="Q36" i="7"/>
  <c r="M36" i="7"/>
  <c r="BE35" i="7"/>
  <c r="BA35" i="7"/>
  <c r="AW35" i="7"/>
  <c r="AS35" i="7"/>
  <c r="AG35" i="7"/>
  <c r="AC35" i="7"/>
  <c r="U35" i="7"/>
  <c r="Q35" i="7"/>
  <c r="M35" i="7"/>
  <c r="BF34" i="7"/>
  <c r="BG34" i="7" s="1"/>
  <c r="AR33" i="7"/>
  <c r="AQ33" i="7"/>
  <c r="AP33" i="7"/>
  <c r="AF33" i="7"/>
  <c r="AE33" i="7"/>
  <c r="AD33" i="7"/>
  <c r="AB33" i="7"/>
  <c r="AA33" i="7"/>
  <c r="Z33" i="7"/>
  <c r="T33" i="7"/>
  <c r="S33" i="7"/>
  <c r="R33" i="7"/>
  <c r="P33" i="7"/>
  <c r="O33" i="7"/>
  <c r="N33" i="7"/>
  <c r="L33" i="7"/>
  <c r="K33" i="7"/>
  <c r="J33" i="7"/>
  <c r="BE32" i="7"/>
  <c r="BA32" i="7"/>
  <c r="AW32" i="7"/>
  <c r="AS32" i="7"/>
  <c r="AG32" i="7"/>
  <c r="AC32" i="7"/>
  <c r="U32" i="7"/>
  <c r="Q32" i="7"/>
  <c r="M32" i="7"/>
  <c r="BE31" i="7"/>
  <c r="BA31" i="7"/>
  <c r="AS31" i="7"/>
  <c r="AG31" i="7"/>
  <c r="AC31" i="7"/>
  <c r="U31" i="7"/>
  <c r="Q31" i="7"/>
  <c r="M31" i="7"/>
  <c r="BE30" i="7"/>
  <c r="BA30" i="7"/>
  <c r="AW30" i="7"/>
  <c r="AS30" i="7"/>
  <c r="AG30" i="7"/>
  <c r="AC30" i="7"/>
  <c r="U30" i="7"/>
  <c r="Q30" i="7"/>
  <c r="M30" i="7"/>
  <c r="BE29" i="7"/>
  <c r="BA29" i="7"/>
  <c r="AW29" i="7"/>
  <c r="AS29" i="7"/>
  <c r="AG29" i="7"/>
  <c r="AC29" i="7"/>
  <c r="U29" i="7"/>
  <c r="Q29" i="7"/>
  <c r="M29" i="7"/>
  <c r="BE28" i="7"/>
  <c r="AW28" i="7"/>
  <c r="AS28" i="7"/>
  <c r="AG28" i="7"/>
  <c r="AC28" i="7"/>
  <c r="U28" i="7"/>
  <c r="Q28" i="7"/>
  <c r="M28" i="7"/>
  <c r="BF27" i="7"/>
  <c r="BG27" i="7" s="1"/>
  <c r="BF26" i="7"/>
  <c r="BG26" i="7" s="1"/>
  <c r="BF25" i="7"/>
  <c r="BG25" i="7" s="1"/>
  <c r="BF24" i="7"/>
  <c r="BG24" i="7" s="1"/>
  <c r="BE23" i="7"/>
  <c r="BA23" i="7"/>
  <c r="AW23" i="7"/>
  <c r="AS23" i="7"/>
  <c r="U23" i="7"/>
  <c r="Q23" i="7"/>
  <c r="M23" i="7"/>
  <c r="BE22" i="7"/>
  <c r="BA22" i="7"/>
  <c r="AW22" i="7"/>
  <c r="AS22" i="7"/>
  <c r="U22" i="7"/>
  <c r="Q22" i="7"/>
  <c r="M22" i="7"/>
  <c r="BE21" i="7"/>
  <c r="BA21" i="7"/>
  <c r="AW21" i="7"/>
  <c r="AS21" i="7"/>
  <c r="U21" i="7"/>
  <c r="Q21" i="7"/>
  <c r="M21" i="7"/>
  <c r="BE20" i="7"/>
  <c r="BA20" i="7"/>
  <c r="AW20" i="7"/>
  <c r="AS20" i="7"/>
  <c r="U20" i="7"/>
  <c r="Q20" i="7"/>
  <c r="M20" i="7"/>
  <c r="BD19" i="7"/>
  <c r="BC19" i="7"/>
  <c r="BB19" i="7"/>
  <c r="AZ19" i="7"/>
  <c r="AY19" i="7"/>
  <c r="AX19" i="7"/>
  <c r="AV19" i="7"/>
  <c r="AU19" i="7"/>
  <c r="AT19" i="7"/>
  <c r="AR19" i="7"/>
  <c r="AQ19" i="7"/>
  <c r="AP19" i="7"/>
  <c r="AN19" i="7"/>
  <c r="AM19" i="7"/>
  <c r="AL19" i="7"/>
  <c r="AJ19" i="7"/>
  <c r="AI19" i="7"/>
  <c r="AH19" i="7"/>
  <c r="AF19" i="7"/>
  <c r="AE19" i="7"/>
  <c r="AD19" i="7"/>
  <c r="AB19" i="7"/>
  <c r="AA19" i="7"/>
  <c r="Z19" i="7"/>
  <c r="X19" i="7"/>
  <c r="W19" i="7"/>
  <c r="V19" i="7"/>
  <c r="T19" i="7"/>
  <c r="S19" i="7"/>
  <c r="R19" i="7"/>
  <c r="P19" i="7"/>
  <c r="O19" i="7"/>
  <c r="N19" i="7"/>
  <c r="L19" i="7"/>
  <c r="K19" i="7"/>
  <c r="J19" i="7"/>
  <c r="BE18" i="7"/>
  <c r="BA18" i="7"/>
  <c r="AW18" i="7"/>
  <c r="AS18" i="7"/>
  <c r="AO18" i="7"/>
  <c r="AK18" i="7"/>
  <c r="AG18" i="7"/>
  <c r="AC18" i="7"/>
  <c r="Y18" i="7"/>
  <c r="U18" i="7"/>
  <c r="Q18" i="7"/>
  <c r="M18" i="7"/>
  <c r="BE17" i="7"/>
  <c r="BA17" i="7"/>
  <c r="AW17" i="7"/>
  <c r="AS17" i="7"/>
  <c r="AO17" i="7"/>
  <c r="AK17" i="7"/>
  <c r="AG17" i="7"/>
  <c r="AC17" i="7"/>
  <c r="Y17" i="7"/>
  <c r="U17" i="7"/>
  <c r="Q17" i="7"/>
  <c r="M17" i="7"/>
  <c r="BA16" i="7"/>
  <c r="AW16" i="7"/>
  <c r="AS16" i="7"/>
  <c r="AO16" i="7"/>
  <c r="AK16" i="7"/>
  <c r="AG16" i="7"/>
  <c r="AC16" i="7"/>
  <c r="Y16" i="7"/>
  <c r="U16" i="7"/>
  <c r="Q16" i="7"/>
  <c r="M16" i="7"/>
  <c r="BE15" i="7"/>
  <c r="BA15" i="7"/>
  <c r="AW15" i="7"/>
  <c r="AS15" i="7"/>
  <c r="AO15" i="7"/>
  <c r="AK15" i="7"/>
  <c r="AG15" i="7"/>
  <c r="AC15" i="7"/>
  <c r="Y15" i="7"/>
  <c r="U15" i="7"/>
  <c r="Q15" i="7"/>
  <c r="M15" i="7"/>
  <c r="BE14" i="7"/>
  <c r="BA14" i="7"/>
  <c r="AW14" i="7"/>
  <c r="AS14" i="7"/>
  <c r="AO14" i="7"/>
  <c r="AK14" i="7"/>
  <c r="AG14" i="7"/>
  <c r="AC14" i="7"/>
  <c r="Y14" i="7"/>
  <c r="U14" i="7"/>
  <c r="Q14" i="7"/>
  <c r="M14" i="7"/>
  <c r="BD115" i="6"/>
  <c r="BC115" i="6"/>
  <c r="AZ115" i="6"/>
  <c r="AV115" i="6"/>
  <c r="AU115" i="6"/>
  <c r="AT115" i="6"/>
  <c r="AR115" i="6"/>
  <c r="AQ115" i="6"/>
  <c r="AP115" i="6"/>
  <c r="AN115" i="6"/>
  <c r="AM115" i="6"/>
  <c r="X115" i="6"/>
  <c r="W115" i="6"/>
  <c r="V115" i="6"/>
  <c r="T115" i="6"/>
  <c r="S115" i="6"/>
  <c r="R115" i="6"/>
  <c r="P115" i="6"/>
  <c r="N115" i="6"/>
  <c r="L115" i="6"/>
  <c r="K115" i="6"/>
  <c r="J115" i="6"/>
  <c r="BE114" i="6"/>
  <c r="BA114" i="6"/>
  <c r="AW114" i="6"/>
  <c r="AS114" i="6"/>
  <c r="AO114" i="6"/>
  <c r="AK114" i="6"/>
  <c r="AG114" i="6"/>
  <c r="AC114" i="6"/>
  <c r="Y114" i="6"/>
  <c r="U114" i="6"/>
  <c r="Q114" i="6"/>
  <c r="M114" i="6"/>
  <c r="BE113" i="6"/>
  <c r="BA113" i="6"/>
  <c r="AW113" i="6"/>
  <c r="AS113" i="6"/>
  <c r="AO113" i="6"/>
  <c r="AK113" i="6"/>
  <c r="AG113" i="6"/>
  <c r="AC113" i="6"/>
  <c r="Y113" i="6"/>
  <c r="U113" i="6"/>
  <c r="Q113" i="6"/>
  <c r="M113" i="6"/>
  <c r="BE112" i="6"/>
  <c r="BA112" i="6"/>
  <c r="AW112" i="6"/>
  <c r="AS112" i="6"/>
  <c r="AO112" i="6"/>
  <c r="AK112" i="6"/>
  <c r="AG112" i="6"/>
  <c r="AC112" i="6"/>
  <c r="Y112" i="6"/>
  <c r="U112" i="6"/>
  <c r="Q112" i="6"/>
  <c r="M112" i="6"/>
  <c r="BE111" i="6"/>
  <c r="BA111" i="6"/>
  <c r="AW111" i="6"/>
  <c r="AS111" i="6"/>
  <c r="AO111" i="6"/>
  <c r="AK111" i="6"/>
  <c r="AG111" i="6"/>
  <c r="AC111" i="6"/>
  <c r="Y111" i="6"/>
  <c r="U111" i="6"/>
  <c r="Q111" i="6"/>
  <c r="M111" i="6"/>
  <c r="BE110" i="6"/>
  <c r="BE115" i="6" s="1"/>
  <c r="BA110" i="6"/>
  <c r="BA115" i="6" s="1"/>
  <c r="AW110" i="6"/>
  <c r="AW115" i="6" s="1"/>
  <c r="AS110" i="6"/>
  <c r="AS115" i="6" s="1"/>
  <c r="AO110" i="6"/>
  <c r="AO115" i="6" s="1"/>
  <c r="AK110" i="6"/>
  <c r="AK115" i="6" s="1"/>
  <c r="AG110" i="6"/>
  <c r="AG115" i="6" s="1"/>
  <c r="AC110" i="6"/>
  <c r="AC115" i="6" s="1"/>
  <c r="Y110" i="6"/>
  <c r="Y115" i="6" s="1"/>
  <c r="U110" i="6"/>
  <c r="U115" i="6" s="1"/>
  <c r="Q110" i="6"/>
  <c r="Q115" i="6" s="1"/>
  <c r="M110" i="6"/>
  <c r="M115" i="6" s="1"/>
  <c r="BF109" i="6"/>
  <c r="BG109" i="6" s="1"/>
  <c r="BD108" i="6"/>
  <c r="BC108" i="6"/>
  <c r="AZ108" i="6"/>
  <c r="AV108" i="6"/>
  <c r="AR108" i="6"/>
  <c r="AQ108" i="6"/>
  <c r="AP108" i="6"/>
  <c r="AN108" i="6"/>
  <c r="AM108" i="6"/>
  <c r="AL108" i="6"/>
  <c r="X108" i="6"/>
  <c r="W108" i="6"/>
  <c r="V108" i="6"/>
  <c r="T108" i="6"/>
  <c r="S108" i="6"/>
  <c r="R108" i="6"/>
  <c r="P108" i="6"/>
  <c r="N108" i="6"/>
  <c r="L108" i="6"/>
  <c r="K108" i="6"/>
  <c r="J108" i="6"/>
  <c r="BE107" i="6"/>
  <c r="BA107" i="6"/>
  <c r="AW107" i="6"/>
  <c r="AS107" i="6"/>
  <c r="AO107" i="6"/>
  <c r="AK107" i="6"/>
  <c r="AG107" i="6"/>
  <c r="AC107" i="6"/>
  <c r="Y107" i="6"/>
  <c r="U107" i="6"/>
  <c r="Q107" i="6"/>
  <c r="M107" i="6"/>
  <c r="BF107" i="6" s="1"/>
  <c r="BE106" i="6"/>
  <c r="BA106" i="6"/>
  <c r="AW106" i="6"/>
  <c r="AS106" i="6"/>
  <c r="AO106" i="6"/>
  <c r="AK106" i="6"/>
  <c r="AG106" i="6"/>
  <c r="AC106" i="6"/>
  <c r="Y106" i="6"/>
  <c r="U106" i="6"/>
  <c r="Q106" i="6"/>
  <c r="M106" i="6"/>
  <c r="BF106" i="6" s="1"/>
  <c r="BE105" i="6"/>
  <c r="BA105" i="6"/>
  <c r="AW105" i="6"/>
  <c r="AS105" i="6"/>
  <c r="AO105" i="6"/>
  <c r="AK105" i="6"/>
  <c r="AG105" i="6"/>
  <c r="AC105" i="6"/>
  <c r="Y105" i="6"/>
  <c r="U105" i="6"/>
  <c r="Q105" i="6"/>
  <c r="M105" i="6"/>
  <c r="BF105" i="6" s="1"/>
  <c r="BE104" i="6"/>
  <c r="BA104" i="6"/>
  <c r="AW104" i="6"/>
  <c r="AS104" i="6"/>
  <c r="AO104" i="6"/>
  <c r="AK104" i="6"/>
  <c r="AG104" i="6"/>
  <c r="AC104" i="6"/>
  <c r="Y104" i="6"/>
  <c r="U104" i="6"/>
  <c r="Q104" i="6"/>
  <c r="M104" i="6"/>
  <c r="BF104" i="6" s="1"/>
  <c r="BE103" i="6"/>
  <c r="BE108" i="6" s="1"/>
  <c r="BA103" i="6"/>
  <c r="BA108" i="6" s="1"/>
  <c r="AW103" i="6"/>
  <c r="AW108" i="6" s="1"/>
  <c r="AS103" i="6"/>
  <c r="AS108" i="6" s="1"/>
  <c r="AO103" i="6"/>
  <c r="AO108" i="6" s="1"/>
  <c r="AK103" i="6"/>
  <c r="AK108" i="6" s="1"/>
  <c r="AG103" i="6"/>
  <c r="AG108" i="6" s="1"/>
  <c r="AC103" i="6"/>
  <c r="AC108" i="6" s="1"/>
  <c r="Y103" i="6"/>
  <c r="Y108" i="6" s="1"/>
  <c r="U103" i="6"/>
  <c r="U108" i="6" s="1"/>
  <c r="Q103" i="6"/>
  <c r="Q108" i="6" s="1"/>
  <c r="M103" i="6"/>
  <c r="M108" i="6" s="1"/>
  <c r="BF102" i="6"/>
  <c r="BG102" i="6" s="1"/>
  <c r="BD101" i="6"/>
  <c r="BC101" i="6"/>
  <c r="AZ101" i="6"/>
  <c r="AV101" i="6"/>
  <c r="AU101" i="6"/>
  <c r="AT101" i="6"/>
  <c r="AR101" i="6"/>
  <c r="AQ101" i="6"/>
  <c r="AP101" i="6"/>
  <c r="AN101" i="6"/>
  <c r="AM101" i="6"/>
  <c r="AL101" i="6"/>
  <c r="X101" i="6"/>
  <c r="W101" i="6"/>
  <c r="V101" i="6"/>
  <c r="T101" i="6"/>
  <c r="S101" i="6"/>
  <c r="R101" i="6"/>
  <c r="P101" i="6"/>
  <c r="N101" i="6"/>
  <c r="L101" i="6"/>
  <c r="K101" i="6"/>
  <c r="J101" i="6"/>
  <c r="BE100" i="6"/>
  <c r="BA100" i="6"/>
  <c r="AW100" i="6"/>
  <c r="AS100" i="6"/>
  <c r="AO100" i="6"/>
  <c r="AK100" i="6"/>
  <c r="AG100" i="6"/>
  <c r="AC100" i="6"/>
  <c r="Y100" i="6"/>
  <c r="U100" i="6"/>
  <c r="Q100" i="6"/>
  <c r="M100" i="6"/>
  <c r="BE99" i="6"/>
  <c r="BA99" i="6"/>
  <c r="AW99" i="6"/>
  <c r="AS99" i="6"/>
  <c r="AK99" i="6"/>
  <c r="AG99" i="6"/>
  <c r="AC99" i="6"/>
  <c r="Y99" i="6"/>
  <c r="U99" i="6"/>
  <c r="Q99" i="6"/>
  <c r="M99" i="6"/>
  <c r="BF99" i="6" s="1"/>
  <c r="BE98" i="6"/>
  <c r="BA98" i="6"/>
  <c r="AW98" i="6"/>
  <c r="AS98" i="6"/>
  <c r="AO98" i="6"/>
  <c r="AK98" i="6"/>
  <c r="AG98" i="6"/>
  <c r="AC98" i="6"/>
  <c r="Y98" i="6"/>
  <c r="U98" i="6"/>
  <c r="Q98" i="6"/>
  <c r="M98" i="6"/>
  <c r="BF98" i="6" s="1"/>
  <c r="BE97" i="6"/>
  <c r="BA97" i="6"/>
  <c r="AW97" i="6"/>
  <c r="AS97" i="6"/>
  <c r="AK97" i="6"/>
  <c r="AG97" i="6"/>
  <c r="AC97" i="6"/>
  <c r="Y97" i="6"/>
  <c r="U97" i="6"/>
  <c r="Q97" i="6"/>
  <c r="M97" i="6"/>
  <c r="BE96" i="6"/>
  <c r="BE101" i="6" s="1"/>
  <c r="BA96" i="6"/>
  <c r="AW96" i="6"/>
  <c r="AS96" i="6"/>
  <c r="AK96" i="6"/>
  <c r="AK101" i="6" s="1"/>
  <c r="AG96" i="6"/>
  <c r="AC96" i="6"/>
  <c r="Y96" i="6"/>
  <c r="U96" i="6"/>
  <c r="U101" i="6" s="1"/>
  <c r="Q96" i="6"/>
  <c r="M96" i="6"/>
  <c r="BF95" i="6"/>
  <c r="BG95" i="6" s="1"/>
  <c r="BD94" i="6"/>
  <c r="BC94" i="6"/>
  <c r="AZ94" i="6"/>
  <c r="AV94" i="6"/>
  <c r="AU94" i="6"/>
  <c r="AT94" i="6"/>
  <c r="AR94" i="6"/>
  <c r="AQ94" i="6"/>
  <c r="AP94" i="6"/>
  <c r="AN94" i="6"/>
  <c r="AM94" i="6"/>
  <c r="AL94" i="6"/>
  <c r="X94" i="6"/>
  <c r="W94" i="6"/>
  <c r="V94" i="6"/>
  <c r="T94" i="6"/>
  <c r="S94" i="6"/>
  <c r="R94" i="6"/>
  <c r="P94" i="6"/>
  <c r="N94" i="6"/>
  <c r="L94" i="6"/>
  <c r="K94" i="6"/>
  <c r="J94" i="6"/>
  <c r="BE93" i="6"/>
  <c r="BA93" i="6"/>
  <c r="AW93" i="6"/>
  <c r="AS93" i="6"/>
  <c r="AO93" i="6"/>
  <c r="Y93" i="6"/>
  <c r="U93" i="6"/>
  <c r="Q93" i="6"/>
  <c r="M93" i="6"/>
  <c r="BE92" i="6"/>
  <c r="BA92" i="6"/>
  <c r="AW92" i="6"/>
  <c r="AS92" i="6"/>
  <c r="Y92" i="6"/>
  <c r="U92" i="6"/>
  <c r="Q92" i="6"/>
  <c r="M92" i="6"/>
  <c r="BE91" i="6"/>
  <c r="BA91" i="6"/>
  <c r="AW91" i="6"/>
  <c r="AS91" i="6"/>
  <c r="AO91" i="6"/>
  <c r="Y91" i="6"/>
  <c r="U91" i="6"/>
  <c r="Q91" i="6"/>
  <c r="M91" i="6"/>
  <c r="BE90" i="6"/>
  <c r="BA90" i="6"/>
  <c r="AW90" i="6"/>
  <c r="AS90" i="6"/>
  <c r="Y90" i="6"/>
  <c r="U90" i="6"/>
  <c r="Q90" i="6"/>
  <c r="M90" i="6"/>
  <c r="BF90" i="6" s="1"/>
  <c r="BE89" i="6"/>
  <c r="BA89" i="6"/>
  <c r="AW89" i="6"/>
  <c r="AS89" i="6"/>
  <c r="AS94" i="6" s="1"/>
  <c r="Y89" i="6"/>
  <c r="U89" i="6"/>
  <c r="U94" i="6" s="1"/>
  <c r="Q89" i="6"/>
  <c r="M89" i="6"/>
  <c r="M94" i="6" s="1"/>
  <c r="BF88" i="6"/>
  <c r="BG88" i="6" s="1"/>
  <c r="BD87" i="6"/>
  <c r="BC87" i="6"/>
  <c r="AZ87" i="6"/>
  <c r="AV87" i="6"/>
  <c r="AU87" i="6"/>
  <c r="AT87" i="6"/>
  <c r="AR87" i="6"/>
  <c r="AQ87" i="6"/>
  <c r="AP87" i="6"/>
  <c r="AN87" i="6"/>
  <c r="AM87" i="6"/>
  <c r="AL87" i="6"/>
  <c r="AJ87" i="6"/>
  <c r="AI87" i="6"/>
  <c r="AH87" i="6"/>
  <c r="AF87" i="6"/>
  <c r="AE87" i="6"/>
  <c r="AD87" i="6"/>
  <c r="AB87" i="6"/>
  <c r="AA87" i="6"/>
  <c r="Z87" i="6"/>
  <c r="X87" i="6"/>
  <c r="W87" i="6"/>
  <c r="V87" i="6"/>
  <c r="T87" i="6"/>
  <c r="S87" i="6"/>
  <c r="R87" i="6"/>
  <c r="P87" i="6"/>
  <c r="O87" i="6"/>
  <c r="N87" i="6"/>
  <c r="L87" i="6"/>
  <c r="K87" i="6"/>
  <c r="J87" i="6"/>
  <c r="BE86" i="6"/>
  <c r="BA86" i="6"/>
  <c r="AW86" i="6"/>
  <c r="AS86" i="6"/>
  <c r="AO86" i="6"/>
  <c r="AK86" i="6"/>
  <c r="AG86" i="6"/>
  <c r="AC86" i="6"/>
  <c r="Y86" i="6"/>
  <c r="U86" i="6"/>
  <c r="Q86" i="6"/>
  <c r="M86" i="6"/>
  <c r="BE85" i="6"/>
  <c r="BA85" i="6"/>
  <c r="AW85" i="6"/>
  <c r="AS85" i="6"/>
  <c r="AK85" i="6"/>
  <c r="AG85" i="6"/>
  <c r="AC85" i="6"/>
  <c r="Y85" i="6"/>
  <c r="U85" i="6"/>
  <c r="M85" i="6"/>
  <c r="BF85" i="6" s="1"/>
  <c r="BE84" i="6"/>
  <c r="BA84" i="6"/>
  <c r="AW84" i="6"/>
  <c r="AS84" i="6"/>
  <c r="AO84" i="6"/>
  <c r="AK84" i="6"/>
  <c r="AG84" i="6"/>
  <c r="AC84" i="6"/>
  <c r="Y84" i="6"/>
  <c r="U84" i="6"/>
  <c r="M84" i="6"/>
  <c r="BE83" i="6"/>
  <c r="BA83" i="6"/>
  <c r="AW83" i="6"/>
  <c r="AS83" i="6"/>
  <c r="AO83" i="6"/>
  <c r="AO87" i="6" s="1"/>
  <c r="AK83" i="6"/>
  <c r="AG83" i="6"/>
  <c r="AC83" i="6"/>
  <c r="Y83" i="6"/>
  <c r="U83" i="6"/>
  <c r="Q83" i="6"/>
  <c r="M83" i="6"/>
  <c r="BE82" i="6"/>
  <c r="BE87" i="6" s="1"/>
  <c r="BA82" i="6"/>
  <c r="AW82" i="6"/>
  <c r="AS82" i="6"/>
  <c r="AK82" i="6"/>
  <c r="AK87" i="6" s="1"/>
  <c r="AG82" i="6"/>
  <c r="AC82" i="6"/>
  <c r="Y82" i="6"/>
  <c r="U82" i="6"/>
  <c r="U87" i="6" s="1"/>
  <c r="Q82" i="6"/>
  <c r="M82" i="6"/>
  <c r="BF81" i="6"/>
  <c r="BG81" i="6" s="1"/>
  <c r="BD80" i="6"/>
  <c r="BC80" i="6"/>
  <c r="AZ80" i="6"/>
  <c r="AV80" i="6"/>
  <c r="AU80" i="6"/>
  <c r="AT80" i="6"/>
  <c r="AR80" i="6"/>
  <c r="AQ80" i="6"/>
  <c r="AP80" i="6"/>
  <c r="AN80" i="6"/>
  <c r="AM80" i="6"/>
  <c r="AL80" i="6"/>
  <c r="X80" i="6"/>
  <c r="W80" i="6"/>
  <c r="V80" i="6"/>
  <c r="R80" i="6"/>
  <c r="P80" i="6"/>
  <c r="N80" i="6"/>
  <c r="L80" i="6"/>
  <c r="K80" i="6"/>
  <c r="J80" i="6"/>
  <c r="BE79" i="6"/>
  <c r="BA79" i="6"/>
  <c r="AW79" i="6"/>
  <c r="AS79" i="6"/>
  <c r="AO79" i="6"/>
  <c r="Y79" i="6"/>
  <c r="Q79" i="6"/>
  <c r="M79" i="6"/>
  <c r="BF79" i="6" s="1"/>
  <c r="BE78" i="6"/>
  <c r="BA78" i="6"/>
  <c r="AW78" i="6"/>
  <c r="AS78" i="6"/>
  <c r="Y78" i="6"/>
  <c r="Q78" i="6"/>
  <c r="M78" i="6"/>
  <c r="BE77" i="6"/>
  <c r="BA77" i="6"/>
  <c r="AW77" i="6"/>
  <c r="AS77" i="6"/>
  <c r="AO77" i="6"/>
  <c r="Y77" i="6"/>
  <c r="Q77" i="6"/>
  <c r="M77" i="6"/>
  <c r="BE76" i="6"/>
  <c r="BA76" i="6"/>
  <c r="AW76" i="6"/>
  <c r="AS76" i="6"/>
  <c r="AO76" i="6"/>
  <c r="Y76" i="6"/>
  <c r="Q76" i="6"/>
  <c r="M76" i="6"/>
  <c r="BE75" i="6"/>
  <c r="BE80" i="6" s="1"/>
  <c r="BA75" i="6"/>
  <c r="AW75" i="6"/>
  <c r="AS75" i="6"/>
  <c r="AO75" i="6"/>
  <c r="AO80" i="6" s="1"/>
  <c r="Y75" i="6"/>
  <c r="Q75" i="6"/>
  <c r="M75" i="6"/>
  <c r="BG74" i="6"/>
  <c r="BF74" i="6"/>
  <c r="Q73" i="6"/>
  <c r="M73" i="6"/>
  <c r="BF73" i="6" s="1"/>
  <c r="Q72" i="6"/>
  <c r="M72" i="6"/>
  <c r="Q71" i="6"/>
  <c r="M71" i="6"/>
  <c r="BF71" i="6" s="1"/>
  <c r="Q70" i="6"/>
  <c r="M70" i="6"/>
  <c r="Q69" i="6"/>
  <c r="M69" i="6"/>
  <c r="BF69" i="6" s="1"/>
  <c r="BD68" i="6"/>
  <c r="BC68" i="6"/>
  <c r="AZ68" i="6"/>
  <c r="AV68" i="6"/>
  <c r="AU68" i="6"/>
  <c r="AT68" i="6"/>
  <c r="AR68" i="6"/>
  <c r="AQ68" i="6"/>
  <c r="AP68" i="6"/>
  <c r="AN68" i="6"/>
  <c r="AM68" i="6"/>
  <c r="AL68" i="6"/>
  <c r="X68" i="6"/>
  <c r="W68" i="6"/>
  <c r="V68" i="6"/>
  <c r="T68" i="6"/>
  <c r="S68" i="6"/>
  <c r="R68" i="6"/>
  <c r="P68" i="6"/>
  <c r="N68" i="6"/>
  <c r="L68" i="6"/>
  <c r="K68" i="6"/>
  <c r="J68" i="6"/>
  <c r="BE67" i="6"/>
  <c r="BA67" i="6"/>
  <c r="AW67" i="6"/>
  <c r="AS67" i="6"/>
  <c r="AO67" i="6"/>
  <c r="Y67" i="6"/>
  <c r="U67" i="6"/>
  <c r="Q67" i="6"/>
  <c r="M67" i="6"/>
  <c r="BE66" i="6"/>
  <c r="BA66" i="6"/>
  <c r="AW66" i="6"/>
  <c r="AS66" i="6"/>
  <c r="AO66" i="6"/>
  <c r="Y66" i="6"/>
  <c r="U66" i="6"/>
  <c r="Q66" i="6"/>
  <c r="M66" i="6"/>
  <c r="BE65" i="6"/>
  <c r="BA65" i="6"/>
  <c r="AW65" i="6"/>
  <c r="AS65" i="6"/>
  <c r="AO65" i="6"/>
  <c r="Y65" i="6"/>
  <c r="U65" i="6"/>
  <c r="Q65" i="6"/>
  <c r="BF65" i="6" s="1"/>
  <c r="M65" i="6"/>
  <c r="BE64" i="6"/>
  <c r="BA64" i="6"/>
  <c r="AW64" i="6"/>
  <c r="AS64" i="6"/>
  <c r="AO64" i="6"/>
  <c r="Y64" i="6"/>
  <c r="U64" i="6"/>
  <c r="Q64" i="6"/>
  <c r="M64" i="6"/>
  <c r="BE63" i="6"/>
  <c r="BA63" i="6"/>
  <c r="BA68" i="6" s="1"/>
  <c r="AW63" i="6"/>
  <c r="AS63" i="6"/>
  <c r="AO63" i="6"/>
  <c r="Y63" i="6"/>
  <c r="U63" i="6"/>
  <c r="Q63" i="6"/>
  <c r="M63" i="6"/>
  <c r="BF62" i="6"/>
  <c r="BG62" i="6" s="1"/>
  <c r="Q61" i="6"/>
  <c r="M61" i="6"/>
  <c r="BF61" i="6" s="1"/>
  <c r="Q60" i="6"/>
  <c r="M60" i="6"/>
  <c r="BF60" i="6" s="1"/>
  <c r="Q59" i="6"/>
  <c r="M59" i="6"/>
  <c r="BF59" i="6" s="1"/>
  <c r="Q58" i="6"/>
  <c r="M58" i="6"/>
  <c r="BF58" i="6" s="1"/>
  <c r="Q57" i="6"/>
  <c r="M57" i="6"/>
  <c r="BF57" i="6" s="1"/>
  <c r="BD56" i="6"/>
  <c r="BC56" i="6"/>
  <c r="AZ56" i="6"/>
  <c r="AV56" i="6"/>
  <c r="AU56" i="6"/>
  <c r="AT56" i="6"/>
  <c r="AR56" i="6"/>
  <c r="AQ56" i="6"/>
  <c r="AP56" i="6"/>
  <c r="AN56" i="6"/>
  <c r="AM56" i="6"/>
  <c r="AL56" i="6"/>
  <c r="AJ56" i="6"/>
  <c r="AI56" i="6"/>
  <c r="AH56" i="6"/>
  <c r="AF56" i="6"/>
  <c r="AE56" i="6"/>
  <c r="AD56" i="6"/>
  <c r="AB56" i="6"/>
  <c r="AA56" i="6"/>
  <c r="Z56" i="6"/>
  <c r="X56" i="6"/>
  <c r="W56" i="6"/>
  <c r="V56" i="6"/>
  <c r="T56" i="6"/>
  <c r="S56" i="6"/>
  <c r="R56" i="6"/>
  <c r="P56" i="6"/>
  <c r="O56" i="6"/>
  <c r="N56" i="6"/>
  <c r="L56" i="6"/>
  <c r="K56" i="6"/>
  <c r="J56" i="6"/>
  <c r="BE55" i="6"/>
  <c r="BA55" i="6"/>
  <c r="AW55" i="6"/>
  <c r="AS55" i="6"/>
  <c r="AO55" i="6"/>
  <c r="AK55" i="6"/>
  <c r="AG55" i="6"/>
  <c r="AC55" i="6"/>
  <c r="Y55" i="6"/>
  <c r="U55" i="6"/>
  <c r="Q55" i="6"/>
  <c r="M55" i="6"/>
  <c r="BE54" i="6"/>
  <c r="BA54" i="6"/>
  <c r="AW54" i="6"/>
  <c r="AS54" i="6"/>
  <c r="AO54" i="6"/>
  <c r="AK54" i="6"/>
  <c r="AG54" i="6"/>
  <c r="AC54" i="6"/>
  <c r="Y54" i="6"/>
  <c r="U54" i="6"/>
  <c r="M54" i="6"/>
  <c r="BE53" i="6"/>
  <c r="BA53" i="6"/>
  <c r="AW53" i="6"/>
  <c r="AS53" i="6"/>
  <c r="AO53" i="6"/>
  <c r="AK53" i="6"/>
  <c r="AG53" i="6"/>
  <c r="AC53" i="6"/>
  <c r="Y53" i="6"/>
  <c r="U53" i="6"/>
  <c r="M53" i="6"/>
  <c r="BE52" i="6"/>
  <c r="BA52" i="6"/>
  <c r="AW52" i="6"/>
  <c r="AS52" i="6"/>
  <c r="AO52" i="6"/>
  <c r="AK52" i="6"/>
  <c r="AG52" i="6"/>
  <c r="AC52" i="6"/>
  <c r="Y52" i="6"/>
  <c r="U52" i="6"/>
  <c r="Q52" i="6"/>
  <c r="M52" i="6"/>
  <c r="BE51" i="6"/>
  <c r="BA51" i="6"/>
  <c r="AW51" i="6"/>
  <c r="AW56" i="6" s="1"/>
  <c r="AS51" i="6"/>
  <c r="AO51" i="6"/>
  <c r="AK51" i="6"/>
  <c r="AG51" i="6"/>
  <c r="AG56" i="6" s="1"/>
  <c r="AC51" i="6"/>
  <c r="Y51" i="6"/>
  <c r="U51" i="6"/>
  <c r="Q51" i="6"/>
  <c r="M51" i="6"/>
  <c r="BF50" i="6"/>
  <c r="BG50" i="6" s="1"/>
  <c r="BE49" i="6"/>
  <c r="BA49" i="6"/>
  <c r="AW49" i="6"/>
  <c r="AS49" i="6"/>
  <c r="AO49" i="6"/>
  <c r="AK49" i="6"/>
  <c r="AG49" i="6"/>
  <c r="AC49" i="6"/>
  <c r="Y49" i="6"/>
  <c r="U49" i="6"/>
  <c r="Q49" i="6"/>
  <c r="M49" i="6"/>
  <c r="BE48" i="6"/>
  <c r="BA48" i="6"/>
  <c r="AW48" i="6"/>
  <c r="AS48" i="6"/>
  <c r="AO48" i="6"/>
  <c r="AK48" i="6"/>
  <c r="AG48" i="6"/>
  <c r="AC48" i="6"/>
  <c r="Y48" i="6"/>
  <c r="U48" i="6"/>
  <c r="Q48" i="6"/>
  <c r="M48" i="6"/>
  <c r="BE47" i="6"/>
  <c r="BA47" i="6"/>
  <c r="AW47" i="6"/>
  <c r="AS47" i="6"/>
  <c r="AO47" i="6"/>
  <c r="AK47" i="6"/>
  <c r="AG47" i="6"/>
  <c r="AC47" i="6"/>
  <c r="Y47" i="6"/>
  <c r="U47" i="6"/>
  <c r="Q47" i="6"/>
  <c r="M47" i="6"/>
  <c r="BE46" i="6"/>
  <c r="BA46" i="6"/>
  <c r="AW46" i="6"/>
  <c r="AS46" i="6"/>
  <c r="AO46" i="6"/>
  <c r="AK46" i="6"/>
  <c r="AG46" i="6"/>
  <c r="AC46" i="6"/>
  <c r="Y46" i="6"/>
  <c r="U46" i="6"/>
  <c r="Q46" i="6"/>
  <c r="M46" i="6"/>
  <c r="BE45" i="6"/>
  <c r="BA45" i="6"/>
  <c r="AW45" i="6"/>
  <c r="AS45" i="6"/>
  <c r="AO45" i="6"/>
  <c r="AK45" i="6"/>
  <c r="AG45" i="6"/>
  <c r="AC45" i="6"/>
  <c r="Y45" i="6"/>
  <c r="U45" i="6"/>
  <c r="Q45" i="6"/>
  <c r="M45" i="6"/>
  <c r="BD44" i="6"/>
  <c r="BC44" i="6"/>
  <c r="AZ44" i="6"/>
  <c r="AV44" i="6"/>
  <c r="AU44" i="6"/>
  <c r="AT44" i="6"/>
  <c r="AR44" i="6"/>
  <c r="AQ44" i="6"/>
  <c r="AP44" i="6"/>
  <c r="AN44" i="6"/>
  <c r="AM44" i="6"/>
  <c r="AL44" i="6"/>
  <c r="AJ44" i="6"/>
  <c r="AI44" i="6"/>
  <c r="AH44" i="6"/>
  <c r="AF44" i="6"/>
  <c r="AE44" i="6"/>
  <c r="AD44" i="6"/>
  <c r="AB44" i="6"/>
  <c r="AA44" i="6"/>
  <c r="Z44" i="6"/>
  <c r="X44" i="6"/>
  <c r="W44" i="6"/>
  <c r="V44" i="6"/>
  <c r="T44" i="6"/>
  <c r="S44" i="6"/>
  <c r="R44" i="6"/>
  <c r="P44" i="6"/>
  <c r="N44" i="6"/>
  <c r="L44" i="6"/>
  <c r="K44" i="6"/>
  <c r="J44" i="6"/>
  <c r="BE43" i="6"/>
  <c r="BA43" i="6"/>
  <c r="AW43" i="6"/>
  <c r="AS43" i="6"/>
  <c r="AO43" i="6"/>
  <c r="AK43" i="6"/>
  <c r="AG43" i="6"/>
  <c r="AC43" i="6"/>
  <c r="Y43" i="6"/>
  <c r="U43" i="6"/>
  <c r="Q43" i="6"/>
  <c r="M43" i="6"/>
  <c r="BE42" i="6"/>
  <c r="BA42" i="6"/>
  <c r="AW42" i="6"/>
  <c r="AS42" i="6"/>
  <c r="AO42" i="6"/>
  <c r="AK42" i="6"/>
  <c r="AG42" i="6"/>
  <c r="AC42" i="6"/>
  <c r="Y42" i="6"/>
  <c r="U42" i="6"/>
  <c r="Q42" i="6"/>
  <c r="M42" i="6"/>
  <c r="BE41" i="6"/>
  <c r="BA41" i="6"/>
  <c r="AW41" i="6"/>
  <c r="AS41" i="6"/>
  <c r="AO41" i="6"/>
  <c r="AK41" i="6"/>
  <c r="AG41" i="6"/>
  <c r="AC41" i="6"/>
  <c r="Y41" i="6"/>
  <c r="U41" i="6"/>
  <c r="Q41" i="6"/>
  <c r="M41" i="6"/>
  <c r="BE40" i="6"/>
  <c r="BA40" i="6"/>
  <c r="AW40" i="6"/>
  <c r="AS40" i="6"/>
  <c r="AO40" i="6"/>
  <c r="AK40" i="6"/>
  <c r="AG40" i="6"/>
  <c r="AC40" i="6"/>
  <c r="Y40" i="6"/>
  <c r="U40" i="6"/>
  <c r="Q40" i="6"/>
  <c r="M40" i="6"/>
  <c r="BE39" i="6"/>
  <c r="BA39" i="6"/>
  <c r="AW39" i="6"/>
  <c r="AW44" i="6" s="1"/>
  <c r="AS39" i="6"/>
  <c r="AS44" i="6" s="1"/>
  <c r="BF44" i="6" s="1"/>
  <c r="AO39" i="6"/>
  <c r="AK39" i="6"/>
  <c r="AK44" i="6" s="1"/>
  <c r="AG39" i="6"/>
  <c r="AG44" i="6" s="1"/>
  <c r="AC39" i="6"/>
  <c r="AC44" i="6" s="1"/>
  <c r="Y39" i="6"/>
  <c r="Y44" i="6" s="1"/>
  <c r="U39" i="6"/>
  <c r="U44" i="6" s="1"/>
  <c r="Q39" i="6"/>
  <c r="Q44" i="6" s="1"/>
  <c r="M39" i="6"/>
  <c r="BF38" i="6"/>
  <c r="BG38" i="6" s="1"/>
  <c r="Q37" i="6"/>
  <c r="M37" i="6"/>
  <c r="Q36" i="6"/>
  <c r="M36" i="6"/>
  <c r="BF36" i="6" s="1"/>
  <c r="BE35" i="6"/>
  <c r="BA35" i="6"/>
  <c r="AW35" i="6"/>
  <c r="AS35" i="6"/>
  <c r="AO35" i="6"/>
  <c r="AK35" i="6"/>
  <c r="AG35" i="6"/>
  <c r="AC35" i="6"/>
  <c r="Y35" i="6"/>
  <c r="U35" i="6"/>
  <c r="Q35" i="6"/>
  <c r="M35" i="6"/>
  <c r="BE34" i="6"/>
  <c r="BA34" i="6"/>
  <c r="AW34" i="6"/>
  <c r="AS34" i="6"/>
  <c r="AO34" i="6"/>
  <c r="AK34" i="6"/>
  <c r="AG34" i="6"/>
  <c r="AC34" i="6"/>
  <c r="Y34" i="6"/>
  <c r="U34" i="6"/>
  <c r="Q34" i="6"/>
  <c r="M34" i="6"/>
  <c r="BE33" i="6"/>
  <c r="BA33" i="6"/>
  <c r="AW33" i="6"/>
  <c r="AS33" i="6"/>
  <c r="AO33" i="6"/>
  <c r="AK33" i="6"/>
  <c r="AG33" i="6"/>
  <c r="AC33" i="6"/>
  <c r="Y33" i="6"/>
  <c r="U33" i="6"/>
  <c r="Q33" i="6"/>
  <c r="M33" i="6"/>
  <c r="BE32" i="6"/>
  <c r="BD32" i="6"/>
  <c r="BC32" i="6"/>
  <c r="BA32" i="6"/>
  <c r="AZ32" i="6"/>
  <c r="AW32" i="6"/>
  <c r="AV32" i="6"/>
  <c r="AU32" i="6"/>
  <c r="AT32" i="6"/>
  <c r="AR32" i="6"/>
  <c r="AQ32" i="6"/>
  <c r="AP32" i="6"/>
  <c r="AN32" i="6"/>
  <c r="AM32" i="6"/>
  <c r="AL32" i="6"/>
  <c r="AJ32" i="6"/>
  <c r="AI32" i="6"/>
  <c r="AH32" i="6"/>
  <c r="AF32" i="6"/>
  <c r="AE32" i="6"/>
  <c r="AD32" i="6"/>
  <c r="AB32" i="6"/>
  <c r="AA32" i="6"/>
  <c r="Z32" i="6"/>
  <c r="X32" i="6"/>
  <c r="W32" i="6"/>
  <c r="V32" i="6"/>
  <c r="T32" i="6"/>
  <c r="S32" i="6"/>
  <c r="R32" i="6"/>
  <c r="P32" i="6"/>
  <c r="L32" i="6"/>
  <c r="K32" i="6"/>
  <c r="J32" i="6"/>
  <c r="AS31" i="6"/>
  <c r="AO31" i="6"/>
  <c r="AK31" i="6"/>
  <c r="AG31" i="6"/>
  <c r="AC31" i="6"/>
  <c r="Y31" i="6"/>
  <c r="U31" i="6"/>
  <c r="Q31" i="6"/>
  <c r="M31" i="6"/>
  <c r="AS30" i="6"/>
  <c r="AO30" i="6"/>
  <c r="AK30" i="6"/>
  <c r="AG30" i="6"/>
  <c r="AC30" i="6"/>
  <c r="Y30" i="6"/>
  <c r="U30" i="6"/>
  <c r="Q30" i="6"/>
  <c r="M30" i="6"/>
  <c r="AS29" i="6"/>
  <c r="AO29" i="6"/>
  <c r="AK29" i="6"/>
  <c r="AG29" i="6"/>
  <c r="AC29" i="6"/>
  <c r="Y29" i="6"/>
  <c r="U29" i="6"/>
  <c r="Q29" i="6"/>
  <c r="M29" i="6"/>
  <c r="BF29" i="6" s="1"/>
  <c r="AS28" i="6"/>
  <c r="AO28" i="6"/>
  <c r="AK28" i="6"/>
  <c r="AG28" i="6"/>
  <c r="AC28" i="6"/>
  <c r="Y28" i="6"/>
  <c r="U28" i="6"/>
  <c r="Q28" i="6"/>
  <c r="M28" i="6"/>
  <c r="AS27" i="6"/>
  <c r="AO27" i="6"/>
  <c r="AK27" i="6"/>
  <c r="AK32" i="6" s="1"/>
  <c r="AG27" i="6"/>
  <c r="AC27" i="6"/>
  <c r="Y27" i="6"/>
  <c r="U27" i="6"/>
  <c r="U32" i="6" s="1"/>
  <c r="Q27" i="6"/>
  <c r="M27" i="6"/>
  <c r="BF26" i="6"/>
  <c r="BG26" i="6" s="1"/>
  <c r="BE25" i="6"/>
  <c r="AW25" i="6"/>
  <c r="AS25" i="6"/>
  <c r="AO25" i="6"/>
  <c r="AK25" i="6"/>
  <c r="AG25" i="6"/>
  <c r="AC25" i="6"/>
  <c r="Y25" i="6"/>
  <c r="U25" i="6"/>
  <c r="Q25" i="6"/>
  <c r="M25" i="6"/>
  <c r="BE24" i="6"/>
  <c r="BA24" i="6"/>
  <c r="AW24" i="6"/>
  <c r="AS24" i="6"/>
  <c r="AO24" i="6"/>
  <c r="AK24" i="6"/>
  <c r="AG24" i="6"/>
  <c r="AC24" i="6"/>
  <c r="Y24" i="6"/>
  <c r="U24" i="6"/>
  <c r="Q24" i="6"/>
  <c r="M24" i="6"/>
  <c r="BE23" i="6"/>
  <c r="BA23" i="6"/>
  <c r="AW23" i="6"/>
  <c r="AS23" i="6"/>
  <c r="AO23" i="6"/>
  <c r="AK23" i="6"/>
  <c r="AG23" i="6"/>
  <c r="AC23" i="6"/>
  <c r="Y23" i="6"/>
  <c r="U23" i="6"/>
  <c r="Q23" i="6"/>
  <c r="M23" i="6"/>
  <c r="BE22" i="6"/>
  <c r="BA22" i="6"/>
  <c r="AW22" i="6"/>
  <c r="AS22" i="6"/>
  <c r="AO22" i="6"/>
  <c r="AK22" i="6"/>
  <c r="AG22" i="6"/>
  <c r="AC22" i="6"/>
  <c r="Y22" i="6"/>
  <c r="U22" i="6"/>
  <c r="Q22" i="6"/>
  <c r="M22" i="6"/>
  <c r="BE21" i="6"/>
  <c r="BA21" i="6"/>
  <c r="AW21" i="6"/>
  <c r="AS21" i="6"/>
  <c r="AO21" i="6"/>
  <c r="AK21" i="6"/>
  <c r="AG21" i="6"/>
  <c r="AC21" i="6"/>
  <c r="Y21" i="6"/>
  <c r="U21" i="6"/>
  <c r="Q21" i="6"/>
  <c r="M21" i="6"/>
  <c r="BD20" i="6"/>
  <c r="BC20" i="6"/>
  <c r="AZ20" i="6"/>
  <c r="AV20" i="6"/>
  <c r="AU20" i="6"/>
  <c r="AT20" i="6"/>
  <c r="AR20" i="6"/>
  <c r="AQ20" i="6"/>
  <c r="AP20" i="6"/>
  <c r="AN20" i="6"/>
  <c r="AM20" i="6"/>
  <c r="AL20" i="6"/>
  <c r="AJ20" i="6"/>
  <c r="AI20" i="6"/>
  <c r="AH20" i="6"/>
  <c r="AF20" i="6"/>
  <c r="AE20" i="6"/>
  <c r="AD20" i="6"/>
  <c r="AB20" i="6"/>
  <c r="AA20" i="6"/>
  <c r="Z20" i="6"/>
  <c r="X20" i="6"/>
  <c r="W20" i="6"/>
  <c r="V20" i="6"/>
  <c r="T20" i="6"/>
  <c r="S20" i="6"/>
  <c r="R20" i="6"/>
  <c r="P20" i="6"/>
  <c r="O20" i="6"/>
  <c r="N20" i="6"/>
  <c r="L20" i="6"/>
  <c r="K20" i="6"/>
  <c r="J20" i="6"/>
  <c r="BE19" i="6"/>
  <c r="BA19" i="6"/>
  <c r="AW19" i="6"/>
  <c r="AS19" i="6"/>
  <c r="AO19" i="6"/>
  <c r="AK19" i="6"/>
  <c r="AG19" i="6"/>
  <c r="AC19" i="6"/>
  <c r="Y19" i="6"/>
  <c r="U19" i="6"/>
  <c r="Q19" i="6"/>
  <c r="M19" i="6"/>
  <c r="BE18" i="6"/>
  <c r="BA18" i="6"/>
  <c r="AW18" i="6"/>
  <c r="AS18" i="6"/>
  <c r="AO18" i="6"/>
  <c r="AK18" i="6"/>
  <c r="AG18" i="6"/>
  <c r="AC18" i="6"/>
  <c r="Y18" i="6"/>
  <c r="U18" i="6"/>
  <c r="Q18" i="6"/>
  <c r="M18" i="6"/>
  <c r="BE17" i="6"/>
  <c r="BA17" i="6"/>
  <c r="AW17" i="6"/>
  <c r="AS17" i="6"/>
  <c r="AO17" i="6"/>
  <c r="AK17" i="6"/>
  <c r="AG17" i="6"/>
  <c r="AC17" i="6"/>
  <c r="Y17" i="6"/>
  <c r="U17" i="6"/>
  <c r="Q17" i="6"/>
  <c r="M17" i="6"/>
  <c r="BE16" i="6"/>
  <c r="BA16" i="6"/>
  <c r="AW16" i="6"/>
  <c r="AS16" i="6"/>
  <c r="AO16" i="6"/>
  <c r="AK16" i="6"/>
  <c r="AG16" i="6"/>
  <c r="AC16" i="6"/>
  <c r="Y16" i="6"/>
  <c r="U16" i="6"/>
  <c r="Q16" i="6"/>
  <c r="M16" i="6"/>
  <c r="BE15" i="6"/>
  <c r="BA15" i="6"/>
  <c r="AW15" i="6"/>
  <c r="AS15" i="6"/>
  <c r="AS20" i="6" s="1"/>
  <c r="AO15" i="6"/>
  <c r="AK15" i="6"/>
  <c r="AK20" i="6" s="1"/>
  <c r="AG15" i="6"/>
  <c r="AC15" i="6"/>
  <c r="AC20" i="6" s="1"/>
  <c r="Y15" i="6"/>
  <c r="Y20" i="6" s="1"/>
  <c r="U15" i="6"/>
  <c r="U20" i="6" s="1"/>
  <c r="Q15" i="6"/>
  <c r="M15" i="6"/>
  <c r="BF14" i="6"/>
  <c r="BG14" i="6" s="1"/>
  <c r="BD56" i="5"/>
  <c r="BC56" i="5"/>
  <c r="BB56" i="5"/>
  <c r="AZ56" i="5"/>
  <c r="AY56" i="5"/>
  <c r="AX56" i="5"/>
  <c r="AV56" i="5"/>
  <c r="AU56" i="5"/>
  <c r="AT56" i="5"/>
  <c r="AR56" i="5"/>
  <c r="AQ56" i="5"/>
  <c r="AP56" i="5"/>
  <c r="AN56" i="5"/>
  <c r="AM56" i="5"/>
  <c r="AL56" i="5"/>
  <c r="AJ56" i="5"/>
  <c r="AI56" i="5"/>
  <c r="AH56" i="5"/>
  <c r="AF56" i="5"/>
  <c r="AE56" i="5"/>
  <c r="AD56" i="5"/>
  <c r="AB56" i="5"/>
  <c r="AA56" i="5"/>
  <c r="Z56" i="5"/>
  <c r="X56" i="5"/>
  <c r="W56" i="5"/>
  <c r="V56" i="5"/>
  <c r="T56" i="5"/>
  <c r="S56" i="5"/>
  <c r="R56" i="5"/>
  <c r="P56" i="5"/>
  <c r="O56" i="5"/>
  <c r="N56" i="5"/>
  <c r="L56" i="5"/>
  <c r="K56" i="5"/>
  <c r="J56" i="5"/>
  <c r="BE55" i="5"/>
  <c r="BA55" i="5"/>
  <c r="AW55" i="5"/>
  <c r="AS55" i="5"/>
  <c r="AO55" i="5"/>
  <c r="AK55" i="5"/>
  <c r="AG55" i="5"/>
  <c r="AC55" i="5"/>
  <c r="Y55" i="5"/>
  <c r="U55" i="5"/>
  <c r="Q55" i="5"/>
  <c r="M55" i="5"/>
  <c r="BF55" i="5" s="1"/>
  <c r="BE54" i="5"/>
  <c r="BA54" i="5"/>
  <c r="AW54" i="5"/>
  <c r="AS54" i="5"/>
  <c r="AO54" i="5"/>
  <c r="AK54" i="5"/>
  <c r="AG54" i="5"/>
  <c r="AC54" i="5"/>
  <c r="U54" i="5"/>
  <c r="Q54" i="5"/>
  <c r="M54" i="5"/>
  <c r="BE53" i="5"/>
  <c r="BA53" i="5"/>
  <c r="AW53" i="5"/>
  <c r="AS53" i="5"/>
  <c r="AK53" i="5"/>
  <c r="AG53" i="5"/>
  <c r="AC53" i="5"/>
  <c r="Y53" i="5"/>
  <c r="U53" i="5"/>
  <c r="Q53" i="5"/>
  <c r="M53" i="5"/>
  <c r="BE52" i="5"/>
  <c r="BA52" i="5"/>
  <c r="AW52" i="5"/>
  <c r="AS52" i="5"/>
  <c r="AO52" i="5"/>
  <c r="AK52" i="5"/>
  <c r="AG52" i="5"/>
  <c r="AC52" i="5"/>
  <c r="Y52" i="5"/>
  <c r="U52" i="5"/>
  <c r="Q52" i="5"/>
  <c r="M52" i="5"/>
  <c r="BE51" i="5"/>
  <c r="BA51" i="5"/>
  <c r="BA56" i="5" s="1"/>
  <c r="AW51" i="5"/>
  <c r="AS51" i="5"/>
  <c r="AO51" i="5"/>
  <c r="AO56" i="5" s="1"/>
  <c r="AK51" i="5"/>
  <c r="AK56" i="5" s="1"/>
  <c r="AG51" i="5"/>
  <c r="AC51" i="5"/>
  <c r="Y51" i="5"/>
  <c r="Y56" i="5" s="1"/>
  <c r="U51" i="5"/>
  <c r="U56" i="5" s="1"/>
  <c r="Q51" i="5"/>
  <c r="M51" i="5"/>
  <c r="BF50" i="5"/>
  <c r="BG50" i="5" s="1"/>
  <c r="AR49" i="5"/>
  <c r="AQ49" i="5"/>
  <c r="AP49" i="5"/>
  <c r="AN49" i="5"/>
  <c r="AM49" i="5"/>
  <c r="AL49" i="5"/>
  <c r="AJ49" i="5"/>
  <c r="AI49" i="5"/>
  <c r="AH49" i="5"/>
  <c r="AF49" i="5"/>
  <c r="AE49" i="5"/>
  <c r="AD49" i="5"/>
  <c r="AB49" i="5"/>
  <c r="AA49" i="5"/>
  <c r="Z49" i="5"/>
  <c r="X49" i="5"/>
  <c r="W49" i="5"/>
  <c r="V49" i="5"/>
  <c r="T49" i="5"/>
  <c r="S49" i="5"/>
  <c r="R49" i="5"/>
  <c r="P49" i="5"/>
  <c r="O49" i="5"/>
  <c r="N49" i="5"/>
  <c r="L49" i="5"/>
  <c r="K49" i="5"/>
  <c r="J49" i="5"/>
  <c r="BE48" i="5"/>
  <c r="BA48" i="5"/>
  <c r="AW48" i="5"/>
  <c r="AS48" i="5"/>
  <c r="AO48" i="5"/>
  <c r="AK48" i="5"/>
  <c r="AG48" i="5"/>
  <c r="AC48" i="5"/>
  <c r="Y48" i="5"/>
  <c r="U48" i="5"/>
  <c r="Q48" i="5"/>
  <c r="M48" i="5"/>
  <c r="BF48" i="5" s="1"/>
  <c r="BE47" i="5"/>
  <c r="BA47" i="5"/>
  <c r="AW47" i="5"/>
  <c r="AS47" i="5"/>
  <c r="AO47" i="5"/>
  <c r="AK47" i="5"/>
  <c r="AG47" i="5"/>
  <c r="AC47" i="5"/>
  <c r="U47" i="5"/>
  <c r="Q47" i="5"/>
  <c r="M47" i="5"/>
  <c r="BA46" i="5"/>
  <c r="AW46" i="5"/>
  <c r="AS46" i="5"/>
  <c r="AK46" i="5"/>
  <c r="AC46" i="5"/>
  <c r="Y46" i="5"/>
  <c r="U46" i="5"/>
  <c r="Q46" i="5"/>
  <c r="M46" i="5"/>
  <c r="BF46" i="5" s="1"/>
  <c r="BE45" i="5"/>
  <c r="BA45" i="5"/>
  <c r="AW45" i="5"/>
  <c r="AS45" i="5"/>
  <c r="AO45" i="5"/>
  <c r="AK45" i="5"/>
  <c r="AG45" i="5"/>
  <c r="AC45" i="5"/>
  <c r="Y45" i="5"/>
  <c r="U45" i="5"/>
  <c r="Q45" i="5"/>
  <c r="M45" i="5"/>
  <c r="BF45" i="5" s="1"/>
  <c r="BE44" i="5"/>
  <c r="BE49" i="5" s="1"/>
  <c r="BA44" i="5"/>
  <c r="AW44" i="5"/>
  <c r="AS44" i="5"/>
  <c r="AS49" i="5" s="1"/>
  <c r="AO44" i="5"/>
  <c r="AO49" i="5" s="1"/>
  <c r="AK44" i="5"/>
  <c r="AG44" i="5"/>
  <c r="AG49" i="5" s="1"/>
  <c r="AC44" i="5"/>
  <c r="AC49" i="5" s="1"/>
  <c r="Y44" i="5"/>
  <c r="Y49" i="5" s="1"/>
  <c r="U44" i="5"/>
  <c r="Q44" i="5"/>
  <c r="Q49" i="5" s="1"/>
  <c r="M44" i="5"/>
  <c r="M49" i="5" s="1"/>
  <c r="BG43" i="5"/>
  <c r="BF43" i="5"/>
  <c r="BD42" i="5"/>
  <c r="BC42" i="5"/>
  <c r="BB42" i="5"/>
  <c r="AZ42" i="5"/>
  <c r="AY42" i="5"/>
  <c r="AX42" i="5"/>
  <c r="AV42" i="5"/>
  <c r="AU42" i="5"/>
  <c r="AT42" i="5"/>
  <c r="AR42" i="5"/>
  <c r="AQ42" i="5"/>
  <c r="AP42" i="5"/>
  <c r="AF42" i="5"/>
  <c r="AE42" i="5"/>
  <c r="AD42" i="5"/>
  <c r="AB42" i="5"/>
  <c r="AA42" i="5"/>
  <c r="Z42" i="5"/>
  <c r="X42" i="5"/>
  <c r="W42" i="5"/>
  <c r="V42" i="5"/>
  <c r="T42" i="5"/>
  <c r="S42" i="5"/>
  <c r="R42" i="5"/>
  <c r="P42" i="5"/>
  <c r="O42" i="5"/>
  <c r="N42" i="5"/>
  <c r="L42" i="5"/>
  <c r="K42" i="5"/>
  <c r="J42" i="5"/>
  <c r="BE41" i="5"/>
  <c r="BA41" i="5"/>
  <c r="AW41" i="5"/>
  <c r="AS41" i="5"/>
  <c r="AO41" i="5"/>
  <c r="AG41" i="5"/>
  <c r="AC41" i="5"/>
  <c r="Y41" i="5"/>
  <c r="U41" i="5"/>
  <c r="Q41" i="5"/>
  <c r="M41" i="5"/>
  <c r="BE40" i="5"/>
  <c r="BA40" i="5"/>
  <c r="AW40" i="5"/>
  <c r="AS40" i="5"/>
  <c r="AO40" i="5"/>
  <c r="AG40" i="5"/>
  <c r="AC40" i="5"/>
  <c r="U40" i="5"/>
  <c r="Q40" i="5"/>
  <c r="M40" i="5"/>
  <c r="BE39" i="5"/>
  <c r="BA39" i="5"/>
  <c r="AW39" i="5"/>
  <c r="AS39" i="5"/>
  <c r="AO39" i="5"/>
  <c r="AC39" i="5"/>
  <c r="Y39" i="5"/>
  <c r="U39" i="5"/>
  <c r="Q39" i="5"/>
  <c r="M39" i="5"/>
  <c r="BE38" i="5"/>
  <c r="BA38" i="5"/>
  <c r="AW38" i="5"/>
  <c r="AS38" i="5"/>
  <c r="AO38" i="5"/>
  <c r="AG38" i="5"/>
  <c r="AC38" i="5"/>
  <c r="Y38" i="5"/>
  <c r="U38" i="5"/>
  <c r="Q38" i="5"/>
  <c r="M38" i="5"/>
  <c r="BE37" i="5"/>
  <c r="BA37" i="5"/>
  <c r="BA42" i="5" s="1"/>
  <c r="AW37" i="5"/>
  <c r="AS37" i="5"/>
  <c r="AO37" i="5"/>
  <c r="AG37" i="5"/>
  <c r="AG42" i="5" s="1"/>
  <c r="AC37" i="5"/>
  <c r="AC42" i="5" s="1"/>
  <c r="Y37" i="5"/>
  <c r="U37" i="5"/>
  <c r="Q37" i="5"/>
  <c r="Q42" i="5" s="1"/>
  <c r="M37" i="5"/>
  <c r="M42" i="5" s="1"/>
  <c r="BF36" i="5"/>
  <c r="BG36" i="5" s="1"/>
  <c r="AR35" i="5"/>
  <c r="AQ35" i="5"/>
  <c r="AP35" i="5"/>
  <c r="AN35" i="5"/>
  <c r="AM35" i="5"/>
  <c r="AL35" i="5"/>
  <c r="AJ35" i="5"/>
  <c r="AI35" i="5"/>
  <c r="AH35" i="5"/>
  <c r="AF35" i="5"/>
  <c r="AE35" i="5"/>
  <c r="AD35" i="5"/>
  <c r="AB35" i="5"/>
  <c r="AA35" i="5"/>
  <c r="Z35" i="5"/>
  <c r="X35" i="5"/>
  <c r="W35" i="5"/>
  <c r="V35" i="5"/>
  <c r="T35" i="5"/>
  <c r="S35" i="5"/>
  <c r="R35" i="5"/>
  <c r="P35" i="5"/>
  <c r="O35" i="5"/>
  <c r="N35" i="5"/>
  <c r="L35" i="5"/>
  <c r="K35" i="5"/>
  <c r="J35" i="5"/>
  <c r="BE34" i="5"/>
  <c r="BA34" i="5"/>
  <c r="AW34" i="5"/>
  <c r="AS34" i="5"/>
  <c r="AO34" i="5"/>
  <c r="AK34" i="5"/>
  <c r="AG34" i="5"/>
  <c r="AC34" i="5"/>
  <c r="Y34" i="5"/>
  <c r="U34" i="5"/>
  <c r="Q34" i="5"/>
  <c r="M34" i="5"/>
  <c r="BE33" i="5"/>
  <c r="BA33" i="5"/>
  <c r="AW33" i="5"/>
  <c r="AS33" i="5"/>
  <c r="AO33" i="5"/>
  <c r="AK33" i="5"/>
  <c r="AG33" i="5"/>
  <c r="AC33" i="5"/>
  <c r="U33" i="5"/>
  <c r="Q33" i="5"/>
  <c r="M33" i="5"/>
  <c r="BF33" i="5" s="1"/>
  <c r="BE32" i="5"/>
  <c r="BA32" i="5"/>
  <c r="AW32" i="5"/>
  <c r="AS32" i="5"/>
  <c r="AO32" i="5"/>
  <c r="AK32" i="5"/>
  <c r="AC32" i="5"/>
  <c r="Y32" i="5"/>
  <c r="U32" i="5"/>
  <c r="Q32" i="5"/>
  <c r="M32" i="5"/>
  <c r="BE31" i="5"/>
  <c r="BA31" i="5"/>
  <c r="AW31" i="5"/>
  <c r="AS31" i="5"/>
  <c r="AO31" i="5"/>
  <c r="AK31" i="5"/>
  <c r="AG31" i="5"/>
  <c r="AC31" i="5"/>
  <c r="Y31" i="5"/>
  <c r="U31" i="5"/>
  <c r="Q31" i="5"/>
  <c r="M31" i="5"/>
  <c r="BE30" i="5"/>
  <c r="BE35" i="5" s="1"/>
  <c r="BA30" i="5"/>
  <c r="BA35" i="5" s="1"/>
  <c r="AW30" i="5"/>
  <c r="AS30" i="5"/>
  <c r="AO30" i="5"/>
  <c r="AO35" i="5" s="1"/>
  <c r="AK30" i="5"/>
  <c r="AK35" i="5" s="1"/>
  <c r="AG30" i="5"/>
  <c r="AC30" i="5"/>
  <c r="Y30" i="5"/>
  <c r="Y35" i="5" s="1"/>
  <c r="U30" i="5"/>
  <c r="U35" i="5" s="1"/>
  <c r="Q30" i="5"/>
  <c r="M30" i="5"/>
  <c r="BF29" i="5"/>
  <c r="BG29" i="5" s="1"/>
  <c r="BF28" i="5"/>
  <c r="BG28" i="5" s="1"/>
  <c r="BF27" i="5"/>
  <c r="BG27" i="5" s="1"/>
  <c r="BF26" i="5"/>
  <c r="BG26" i="5" s="1"/>
  <c r="BE25" i="5"/>
  <c r="BA25" i="5"/>
  <c r="AW25" i="5"/>
  <c r="AS25" i="5"/>
  <c r="AO25" i="5"/>
  <c r="AK25" i="5"/>
  <c r="AG25" i="5"/>
  <c r="AC25" i="5"/>
  <c r="Y25" i="5"/>
  <c r="U25" i="5"/>
  <c r="Q25" i="5"/>
  <c r="M25" i="5"/>
  <c r="BE24" i="5"/>
  <c r="BA24" i="5"/>
  <c r="AW24" i="5"/>
  <c r="AS24" i="5"/>
  <c r="AO24" i="5"/>
  <c r="AK24" i="5"/>
  <c r="AG24" i="5"/>
  <c r="AC24" i="5"/>
  <c r="Y24" i="5"/>
  <c r="U24" i="5"/>
  <c r="Q24" i="5"/>
  <c r="M24" i="5"/>
  <c r="BE23" i="5"/>
  <c r="BA23" i="5"/>
  <c r="AS23" i="5"/>
  <c r="AO23" i="5"/>
  <c r="AK23" i="5"/>
  <c r="AG23" i="5"/>
  <c r="AC23" i="5"/>
  <c r="Y23" i="5"/>
  <c r="U23" i="5"/>
  <c r="Q23" i="5"/>
  <c r="M23" i="5"/>
  <c r="BE22" i="5"/>
  <c r="BA22" i="5"/>
  <c r="AW22" i="5"/>
  <c r="AS22" i="5"/>
  <c r="AO22" i="5"/>
  <c r="AK22" i="5"/>
  <c r="AG22" i="5"/>
  <c r="AC22" i="5"/>
  <c r="Y22" i="5"/>
  <c r="U22" i="5"/>
  <c r="Q22" i="5"/>
  <c r="M22" i="5"/>
  <c r="BE21" i="5"/>
  <c r="BA21" i="5"/>
  <c r="AW21" i="5"/>
  <c r="AS21" i="5"/>
  <c r="AO21" i="5"/>
  <c r="AK21" i="5"/>
  <c r="AG21" i="5"/>
  <c r="AC21" i="5"/>
  <c r="Y21" i="5"/>
  <c r="U21" i="5"/>
  <c r="Q21" i="5"/>
  <c r="M21" i="5"/>
  <c r="BE20" i="5"/>
  <c r="BA20" i="5"/>
  <c r="AW20" i="5"/>
  <c r="AS20" i="5"/>
  <c r="AO20" i="5"/>
  <c r="AK20" i="5"/>
  <c r="AG20" i="5"/>
  <c r="AC20" i="5"/>
  <c r="Y20" i="5"/>
  <c r="U20" i="5"/>
  <c r="Q20" i="5"/>
  <c r="M20" i="5"/>
  <c r="BD19" i="5"/>
  <c r="BC19" i="5"/>
  <c r="BB19" i="5"/>
  <c r="AZ19" i="5"/>
  <c r="AY19" i="5"/>
  <c r="AX19" i="5"/>
  <c r="AV19" i="5"/>
  <c r="AU19" i="5"/>
  <c r="AT19" i="5"/>
  <c r="AR19" i="5"/>
  <c r="AQ19" i="5"/>
  <c r="AP19" i="5"/>
  <c r="AN19" i="5"/>
  <c r="AM19" i="5"/>
  <c r="AL19" i="5"/>
  <c r="AJ19" i="5"/>
  <c r="AI19" i="5"/>
  <c r="AH19" i="5"/>
  <c r="AF19" i="5"/>
  <c r="AE19" i="5"/>
  <c r="AD19" i="5"/>
  <c r="AB19" i="5"/>
  <c r="AA19" i="5"/>
  <c r="Z19" i="5"/>
  <c r="X19" i="5"/>
  <c r="W19" i="5"/>
  <c r="V19" i="5"/>
  <c r="T19" i="5"/>
  <c r="S19" i="5"/>
  <c r="R19" i="5"/>
  <c r="P19" i="5"/>
  <c r="O19" i="5"/>
  <c r="N19" i="5"/>
  <c r="L19" i="5"/>
  <c r="K19" i="5"/>
  <c r="J19" i="5"/>
  <c r="BE18" i="5"/>
  <c r="BA18" i="5"/>
  <c r="AW18" i="5"/>
  <c r="AS18" i="5"/>
  <c r="AO18" i="5"/>
  <c r="AK18" i="5"/>
  <c r="AG18" i="5"/>
  <c r="AC18" i="5"/>
  <c r="Y18" i="5"/>
  <c r="U18" i="5"/>
  <c r="Q18" i="5"/>
  <c r="M18" i="5"/>
  <c r="BE17" i="5"/>
  <c r="BA17" i="5"/>
  <c r="AW17" i="5"/>
  <c r="AS17" i="5"/>
  <c r="AO17" i="5"/>
  <c r="AK17" i="5"/>
  <c r="AG17" i="5"/>
  <c r="AC17" i="5"/>
  <c r="Y17" i="5"/>
  <c r="U17" i="5"/>
  <c r="Q17" i="5"/>
  <c r="M17" i="5"/>
  <c r="BE16" i="5"/>
  <c r="BA16" i="5"/>
  <c r="AW16" i="5"/>
  <c r="AS16" i="5"/>
  <c r="AO16" i="5"/>
  <c r="AK16" i="5"/>
  <c r="AG16" i="5"/>
  <c r="AC16" i="5"/>
  <c r="Y16" i="5"/>
  <c r="U16" i="5"/>
  <c r="Q16" i="5"/>
  <c r="M16" i="5"/>
  <c r="BE15" i="5"/>
  <c r="BA15" i="5"/>
  <c r="AW15" i="5"/>
  <c r="AS15" i="5"/>
  <c r="AO15" i="5"/>
  <c r="AK15" i="5"/>
  <c r="AG15" i="5"/>
  <c r="AC15" i="5"/>
  <c r="Y15" i="5"/>
  <c r="U15" i="5"/>
  <c r="Q15" i="5"/>
  <c r="M15" i="5"/>
  <c r="BE14" i="5"/>
  <c r="BE19" i="5" s="1"/>
  <c r="BA14" i="5"/>
  <c r="BA19" i="5" s="1"/>
  <c r="AW14" i="5"/>
  <c r="AW19" i="5" s="1"/>
  <c r="AS14" i="5"/>
  <c r="AS19" i="5" s="1"/>
  <c r="AO14" i="5"/>
  <c r="AK14" i="5"/>
  <c r="AK19" i="5" s="1"/>
  <c r="AG14" i="5"/>
  <c r="AG19" i="5" s="1"/>
  <c r="AC14" i="5"/>
  <c r="AC19" i="5" s="1"/>
  <c r="Y14" i="5"/>
  <c r="Y19" i="5" s="1"/>
  <c r="U14" i="5"/>
  <c r="U19" i="5" s="1"/>
  <c r="Q14" i="5"/>
  <c r="Q19" i="5" s="1"/>
  <c r="M14" i="5"/>
  <c r="M19" i="5" s="1"/>
  <c r="BF24" i="4"/>
  <c r="BG24" i="4" s="1"/>
  <c r="BD23" i="4"/>
  <c r="BC23" i="4"/>
  <c r="BB23" i="4"/>
  <c r="AZ23" i="4"/>
  <c r="AY23" i="4"/>
  <c r="AX23" i="4"/>
  <c r="AV23" i="4"/>
  <c r="AU23" i="4"/>
  <c r="AT23" i="4"/>
  <c r="AR23" i="4"/>
  <c r="AQ23" i="4"/>
  <c r="AP23" i="4"/>
  <c r="AN23" i="4"/>
  <c r="AM23" i="4"/>
  <c r="AL23" i="4"/>
  <c r="AJ23" i="4"/>
  <c r="AI23" i="4"/>
  <c r="AH23" i="4"/>
  <c r="AF23" i="4"/>
  <c r="AE23" i="4"/>
  <c r="AD23" i="4"/>
  <c r="AB23" i="4"/>
  <c r="AA23" i="4"/>
  <c r="Z23" i="4"/>
  <c r="X23" i="4"/>
  <c r="W23" i="4"/>
  <c r="V23" i="4"/>
  <c r="T23" i="4"/>
  <c r="S23" i="4"/>
  <c r="R23" i="4"/>
  <c r="P23" i="4"/>
  <c r="O23" i="4"/>
  <c r="N23" i="4"/>
  <c r="L23" i="4"/>
  <c r="K23" i="4"/>
  <c r="J23" i="4"/>
  <c r="BE22" i="4"/>
  <c r="BA22" i="4"/>
  <c r="AW22" i="4"/>
  <c r="AS22" i="4"/>
  <c r="AO22" i="4"/>
  <c r="AK22" i="4"/>
  <c r="AG22" i="4"/>
  <c r="AC22" i="4"/>
  <c r="U22" i="4"/>
  <c r="Q22" i="4"/>
  <c r="M22" i="4"/>
  <c r="BE21" i="4"/>
  <c r="BA21" i="4"/>
  <c r="AW21" i="4"/>
  <c r="AS21" i="4"/>
  <c r="AO21" i="4"/>
  <c r="AK21" i="4"/>
  <c r="AG21" i="4"/>
  <c r="AC21" i="4"/>
  <c r="U21" i="4"/>
  <c r="Q21" i="4"/>
  <c r="M21" i="4"/>
  <c r="BE20" i="4"/>
  <c r="BA20" i="4"/>
  <c r="AW20" i="4"/>
  <c r="AS20" i="4"/>
  <c r="AO20" i="4"/>
  <c r="AK20" i="4"/>
  <c r="AG20" i="4"/>
  <c r="U20" i="4"/>
  <c r="Q20" i="4"/>
  <c r="M20" i="4"/>
  <c r="BF20" i="4" s="1"/>
  <c r="BE19" i="4"/>
  <c r="BA19" i="4"/>
  <c r="AW19" i="4"/>
  <c r="AS19" i="4"/>
  <c r="AO19" i="4"/>
  <c r="AK19" i="4"/>
  <c r="AG19" i="4"/>
  <c r="AC19" i="4"/>
  <c r="U19" i="4"/>
  <c r="Q19" i="4"/>
  <c r="M19" i="4"/>
  <c r="BE18" i="4"/>
  <c r="BE23" i="4" s="1"/>
  <c r="BA18" i="4"/>
  <c r="AW18" i="4"/>
  <c r="AS18" i="4"/>
  <c r="AO18" i="4"/>
  <c r="AO23" i="4" s="1"/>
  <c r="AK18" i="4"/>
  <c r="AG18" i="4"/>
  <c r="AC18" i="4"/>
  <c r="U18" i="4"/>
  <c r="U23" i="4" s="1"/>
  <c r="Q18" i="4"/>
  <c r="M18" i="4"/>
  <c r="BF17" i="4"/>
  <c r="BG17" i="4" s="1"/>
  <c r="BF16" i="4"/>
  <c r="BG16" i="4" s="1"/>
  <c r="BF15" i="4"/>
  <c r="BG15" i="4" s="1"/>
  <c r="BF14" i="4"/>
  <c r="BG14" i="4" s="1"/>
  <c r="Y76" i="3"/>
  <c r="BD75" i="3"/>
  <c r="BC75" i="3"/>
  <c r="BB75" i="3"/>
  <c r="AZ75" i="3"/>
  <c r="AY75" i="3"/>
  <c r="AX75" i="3"/>
  <c r="AV75" i="3"/>
  <c r="AU75" i="3"/>
  <c r="AR75" i="3"/>
  <c r="AQ75" i="3"/>
  <c r="AP75" i="3"/>
  <c r="AN75" i="3"/>
  <c r="AM75" i="3"/>
  <c r="AL75" i="3"/>
  <c r="AJ75" i="3"/>
  <c r="AI75" i="3"/>
  <c r="AH75" i="3"/>
  <c r="AC75" i="3"/>
  <c r="X75" i="3"/>
  <c r="W75" i="3"/>
  <c r="V75" i="3"/>
  <c r="T75" i="3"/>
  <c r="S75" i="3"/>
  <c r="R75" i="3"/>
  <c r="P75" i="3"/>
  <c r="O75" i="3"/>
  <c r="N75" i="3"/>
  <c r="K75" i="3"/>
  <c r="J75" i="3"/>
  <c r="BE74" i="3"/>
  <c r="BA74" i="3"/>
  <c r="AW74" i="3"/>
  <c r="AS74" i="3"/>
  <c r="AO74" i="3"/>
  <c r="AK74" i="3"/>
  <c r="AC74" i="3"/>
  <c r="Y74" i="3"/>
  <c r="U74" i="3"/>
  <c r="Q74" i="3"/>
  <c r="M74" i="3"/>
  <c r="BE73" i="3"/>
  <c r="BA73" i="3"/>
  <c r="AW73" i="3"/>
  <c r="AS73" i="3"/>
  <c r="AO73" i="3"/>
  <c r="AK73" i="3"/>
  <c r="AC73" i="3"/>
  <c r="Y73" i="3"/>
  <c r="U73" i="3"/>
  <c r="Q73" i="3"/>
  <c r="M73" i="3"/>
  <c r="BF73" i="3" s="1"/>
  <c r="BE72" i="3"/>
  <c r="BA72" i="3"/>
  <c r="AW72" i="3"/>
  <c r="AS72" i="3"/>
  <c r="AO72" i="3"/>
  <c r="AK72" i="3"/>
  <c r="AC72" i="3"/>
  <c r="U72" i="3"/>
  <c r="Q72" i="3"/>
  <c r="M72" i="3"/>
  <c r="BE71" i="3"/>
  <c r="BA71" i="3"/>
  <c r="AW71" i="3"/>
  <c r="AS71" i="3"/>
  <c r="AO71" i="3"/>
  <c r="AK71" i="3"/>
  <c r="AC71" i="3"/>
  <c r="Y71" i="3"/>
  <c r="U71" i="3"/>
  <c r="Q71" i="3"/>
  <c r="M71" i="3"/>
  <c r="BE70" i="3"/>
  <c r="BA70" i="3"/>
  <c r="AW70" i="3"/>
  <c r="AW75" i="3" s="1"/>
  <c r="AS70" i="3"/>
  <c r="AO70" i="3"/>
  <c r="AK70" i="3"/>
  <c r="AC70" i="3"/>
  <c r="Y70" i="3"/>
  <c r="U70" i="3"/>
  <c r="Q70" i="3"/>
  <c r="M70" i="3"/>
  <c r="M75" i="3" s="1"/>
  <c r="BF69" i="3"/>
  <c r="BG69" i="3" s="1"/>
  <c r="BF68" i="3"/>
  <c r="BG68" i="3" s="1"/>
  <c r="BF67" i="3"/>
  <c r="BG67" i="3" s="1"/>
  <c r="BF66" i="3"/>
  <c r="BG66" i="3" s="1"/>
  <c r="BF65" i="3"/>
  <c r="BG65" i="3" s="1"/>
  <c r="BF63" i="3"/>
  <c r="BG63" i="3" s="1"/>
  <c r="BE62" i="3"/>
  <c r="BA62" i="3"/>
  <c r="AW62" i="3"/>
  <c r="AS62" i="3"/>
  <c r="AO62" i="3"/>
  <c r="AK62" i="3"/>
  <c r="AG62" i="3"/>
  <c r="AC62" i="3"/>
  <c r="Y62" i="3"/>
  <c r="U62" i="3"/>
  <c r="Q62" i="3"/>
  <c r="M62" i="3"/>
  <c r="BE61" i="3"/>
  <c r="BA61" i="3"/>
  <c r="AW61" i="3"/>
  <c r="AS61" i="3"/>
  <c r="AO61" i="3"/>
  <c r="AK61" i="3"/>
  <c r="AG61" i="3"/>
  <c r="AC61" i="3"/>
  <c r="Y61" i="3"/>
  <c r="U61" i="3"/>
  <c r="Q61" i="3"/>
  <c r="M61" i="3"/>
  <c r="BE60" i="3"/>
  <c r="BA60" i="3"/>
  <c r="AW60" i="3"/>
  <c r="AS60" i="3"/>
  <c r="AO60" i="3"/>
  <c r="AK60" i="3"/>
  <c r="AG60" i="3"/>
  <c r="AC60" i="3"/>
  <c r="Y60" i="3"/>
  <c r="U60" i="3"/>
  <c r="Q60" i="3"/>
  <c r="M60" i="3"/>
  <c r="BE59" i="3"/>
  <c r="BA59" i="3"/>
  <c r="AW59" i="3"/>
  <c r="AS59" i="3"/>
  <c r="AO59" i="3"/>
  <c r="AK59" i="3"/>
  <c r="AG59" i="3"/>
  <c r="AC59" i="3"/>
  <c r="Y59" i="3"/>
  <c r="U59" i="3"/>
  <c r="Q59" i="3"/>
  <c r="M59" i="3"/>
  <c r="BE58" i="3"/>
  <c r="BA58" i="3"/>
  <c r="AW58" i="3"/>
  <c r="AS58" i="3"/>
  <c r="AO58" i="3"/>
  <c r="AK58" i="3"/>
  <c r="AG58" i="3"/>
  <c r="AC58" i="3"/>
  <c r="Y58" i="3"/>
  <c r="U58" i="3"/>
  <c r="Q58" i="3"/>
  <c r="M58" i="3"/>
  <c r="BE57" i="3"/>
  <c r="BA57" i="3"/>
  <c r="AW57" i="3"/>
  <c r="AS57" i="3"/>
  <c r="AO57" i="3"/>
  <c r="AK57" i="3"/>
  <c r="AG57" i="3"/>
  <c r="AC57" i="3"/>
  <c r="Y57" i="3"/>
  <c r="U57" i="3"/>
  <c r="Q57" i="3"/>
  <c r="M57" i="3"/>
  <c r="BD56" i="3"/>
  <c r="BC56" i="3"/>
  <c r="BB56" i="3"/>
  <c r="AZ56" i="3"/>
  <c r="AY56" i="3"/>
  <c r="AX56" i="3"/>
  <c r="AV56" i="3"/>
  <c r="AU56" i="3"/>
  <c r="AT56" i="3"/>
  <c r="AR56" i="3"/>
  <c r="AQ56" i="3"/>
  <c r="AP56" i="3"/>
  <c r="AN56" i="3"/>
  <c r="AM56" i="3"/>
  <c r="AL56" i="3"/>
  <c r="AJ56" i="3"/>
  <c r="AI56" i="3"/>
  <c r="AH56" i="3"/>
  <c r="AF56" i="3"/>
  <c r="AE56" i="3"/>
  <c r="AD56" i="3"/>
  <c r="AB56" i="3"/>
  <c r="AA56" i="3"/>
  <c r="Z56" i="3"/>
  <c r="X56" i="3"/>
  <c r="W56" i="3"/>
  <c r="V56" i="3"/>
  <c r="T56" i="3"/>
  <c r="S56" i="3"/>
  <c r="R56" i="3"/>
  <c r="P56" i="3"/>
  <c r="O56" i="3"/>
  <c r="N56" i="3"/>
  <c r="L56" i="3"/>
  <c r="K56" i="3"/>
  <c r="J56" i="3"/>
  <c r="BE55" i="3"/>
  <c r="BA55" i="3"/>
  <c r="AW55" i="3"/>
  <c r="AS55" i="3"/>
  <c r="AO55" i="3"/>
  <c r="AK55" i="3"/>
  <c r="AG55" i="3"/>
  <c r="AC55" i="3"/>
  <c r="Y55" i="3"/>
  <c r="U55" i="3"/>
  <c r="Q55" i="3"/>
  <c r="M55" i="3"/>
  <c r="BE54" i="3"/>
  <c r="BA54" i="3"/>
  <c r="AW54" i="3"/>
  <c r="AS54" i="3"/>
  <c r="AO54" i="3"/>
  <c r="AK54" i="3"/>
  <c r="AG54" i="3"/>
  <c r="AC54" i="3"/>
  <c r="Y54" i="3"/>
  <c r="U54" i="3"/>
  <c r="Q54" i="3"/>
  <c r="M54" i="3"/>
  <c r="BE53" i="3"/>
  <c r="BA53" i="3"/>
  <c r="AW53" i="3"/>
  <c r="AS53" i="3"/>
  <c r="AO53" i="3"/>
  <c r="AK53" i="3"/>
  <c r="AG53" i="3"/>
  <c r="AC53" i="3"/>
  <c r="Y53" i="3"/>
  <c r="U53" i="3"/>
  <c r="Q53" i="3"/>
  <c r="M53" i="3"/>
  <c r="BE52" i="3"/>
  <c r="BA52" i="3"/>
  <c r="AW52" i="3"/>
  <c r="AS52" i="3"/>
  <c r="AO52" i="3"/>
  <c r="AK52" i="3"/>
  <c r="AG52" i="3"/>
  <c r="AC52" i="3"/>
  <c r="Y52" i="3"/>
  <c r="U52" i="3"/>
  <c r="Q52" i="3"/>
  <c r="M52" i="3"/>
  <c r="BE51" i="3"/>
  <c r="BE56" i="3" s="1"/>
  <c r="BA51" i="3"/>
  <c r="BA56" i="3" s="1"/>
  <c r="AW51" i="3"/>
  <c r="AW56" i="3" s="1"/>
  <c r="AS51" i="3"/>
  <c r="AS56" i="3" s="1"/>
  <c r="AO51" i="3"/>
  <c r="AO56" i="3" s="1"/>
  <c r="AK51" i="3"/>
  <c r="AK56" i="3" s="1"/>
  <c r="AG51" i="3"/>
  <c r="AG56" i="3" s="1"/>
  <c r="AC51" i="3"/>
  <c r="AC56" i="3" s="1"/>
  <c r="Y51" i="3"/>
  <c r="Y56" i="3" s="1"/>
  <c r="U51" i="3"/>
  <c r="U56" i="3" s="1"/>
  <c r="Q51" i="3"/>
  <c r="Q56" i="3" s="1"/>
  <c r="M51" i="3"/>
  <c r="BF50" i="3"/>
  <c r="BG50" i="3" s="1"/>
  <c r="BE49" i="3"/>
  <c r="BA49" i="3"/>
  <c r="AW49" i="3"/>
  <c r="AS49" i="3"/>
  <c r="AO49" i="3"/>
  <c r="AK49" i="3"/>
  <c r="AG49" i="3"/>
  <c r="AC49" i="3"/>
  <c r="Y49" i="3"/>
  <c r="U49" i="3"/>
  <c r="Q49" i="3"/>
  <c r="M49" i="3"/>
  <c r="BE48" i="3"/>
  <c r="BA48" i="3"/>
  <c r="AW48" i="3"/>
  <c r="AS48" i="3"/>
  <c r="AO48" i="3"/>
  <c r="AK48" i="3"/>
  <c r="AG48" i="3"/>
  <c r="AC48" i="3"/>
  <c r="Y48" i="3"/>
  <c r="U48" i="3"/>
  <c r="Q48" i="3"/>
  <c r="M48" i="3"/>
  <c r="BE47" i="3"/>
  <c r="BA47" i="3"/>
  <c r="AW47" i="3"/>
  <c r="AS47" i="3"/>
  <c r="AO47" i="3"/>
  <c r="AK47" i="3"/>
  <c r="AG47" i="3"/>
  <c r="AC47" i="3"/>
  <c r="Y47" i="3"/>
  <c r="U47" i="3"/>
  <c r="Q47" i="3"/>
  <c r="M47" i="3"/>
  <c r="BE46" i="3"/>
  <c r="BA46" i="3"/>
  <c r="AW46" i="3"/>
  <c r="AS46" i="3"/>
  <c r="AO46" i="3"/>
  <c r="AK46" i="3"/>
  <c r="AG46" i="3"/>
  <c r="AC46" i="3"/>
  <c r="Y46" i="3"/>
  <c r="U46" i="3"/>
  <c r="Q46" i="3"/>
  <c r="M46" i="3"/>
  <c r="BE45" i="3"/>
  <c r="BA45" i="3"/>
  <c r="AW45" i="3"/>
  <c r="AS45" i="3"/>
  <c r="AO45" i="3"/>
  <c r="AK45" i="3"/>
  <c r="AG45" i="3"/>
  <c r="AC45" i="3"/>
  <c r="Y45" i="3"/>
  <c r="U45" i="3"/>
  <c r="Q45" i="3"/>
  <c r="M45" i="3"/>
  <c r="BE44" i="3"/>
  <c r="BA44" i="3"/>
  <c r="AW44" i="3"/>
  <c r="AS44" i="3"/>
  <c r="AO44" i="3"/>
  <c r="AK44" i="3"/>
  <c r="AG44" i="3"/>
  <c r="AC44" i="3"/>
  <c r="Y44" i="3"/>
  <c r="U44" i="3"/>
  <c r="Q44" i="3"/>
  <c r="M44" i="3"/>
  <c r="BD43" i="3"/>
  <c r="BC43" i="3"/>
  <c r="BB43" i="3"/>
  <c r="AZ43" i="3"/>
  <c r="AY43" i="3"/>
  <c r="AX43" i="3"/>
  <c r="AV43" i="3"/>
  <c r="AU43" i="3"/>
  <c r="AT43" i="3"/>
  <c r="AR43" i="3"/>
  <c r="AQ43" i="3"/>
  <c r="AP43" i="3"/>
  <c r="AN43" i="3"/>
  <c r="AM43" i="3"/>
  <c r="AL43" i="3"/>
  <c r="AJ43" i="3"/>
  <c r="AI43" i="3"/>
  <c r="AH43" i="3"/>
  <c r="AF43" i="3"/>
  <c r="AE43" i="3"/>
  <c r="AD43" i="3"/>
  <c r="AB43" i="3"/>
  <c r="AA43" i="3"/>
  <c r="Z43" i="3"/>
  <c r="X43" i="3"/>
  <c r="W43" i="3"/>
  <c r="V43" i="3"/>
  <c r="T43" i="3"/>
  <c r="S43" i="3"/>
  <c r="R43" i="3"/>
  <c r="P43" i="3"/>
  <c r="O43" i="3"/>
  <c r="N43" i="3"/>
  <c r="L43" i="3"/>
  <c r="K43" i="3"/>
  <c r="J43" i="3"/>
  <c r="BE42" i="3"/>
  <c r="BA42" i="3"/>
  <c r="AW42" i="3"/>
  <c r="AS42" i="3"/>
  <c r="AO42" i="3"/>
  <c r="AK42" i="3"/>
  <c r="AG42" i="3"/>
  <c r="AC42" i="3"/>
  <c r="Y42" i="3"/>
  <c r="U42" i="3"/>
  <c r="Q42" i="3"/>
  <c r="M42" i="3"/>
  <c r="BE41" i="3"/>
  <c r="BA41" i="3"/>
  <c r="AW41" i="3"/>
  <c r="AS41" i="3"/>
  <c r="AO41" i="3"/>
  <c r="AK41" i="3"/>
  <c r="AG41" i="3"/>
  <c r="AC41" i="3"/>
  <c r="Y41" i="3"/>
  <c r="U41" i="3"/>
  <c r="Q41" i="3"/>
  <c r="M41" i="3"/>
  <c r="BE40" i="3"/>
  <c r="BA40" i="3"/>
  <c r="AW40" i="3"/>
  <c r="AS40" i="3"/>
  <c r="AO40" i="3"/>
  <c r="AK40" i="3"/>
  <c r="AG40" i="3"/>
  <c r="AC40" i="3"/>
  <c r="Y40" i="3"/>
  <c r="U40" i="3"/>
  <c r="Q40" i="3"/>
  <c r="M40" i="3"/>
  <c r="BE39" i="3"/>
  <c r="BA39" i="3"/>
  <c r="AW39" i="3"/>
  <c r="AS39" i="3"/>
  <c r="AO39" i="3"/>
  <c r="AK39" i="3"/>
  <c r="AG39" i="3"/>
  <c r="AC39" i="3"/>
  <c r="Y39" i="3"/>
  <c r="U39" i="3"/>
  <c r="Q39" i="3"/>
  <c r="M39" i="3"/>
  <c r="BE38" i="3"/>
  <c r="BE43" i="3" s="1"/>
  <c r="BA38" i="3"/>
  <c r="BA43" i="3" s="1"/>
  <c r="AW38" i="3"/>
  <c r="AW43" i="3" s="1"/>
  <c r="AS38" i="3"/>
  <c r="AS43" i="3" s="1"/>
  <c r="AO38" i="3"/>
  <c r="AO43" i="3" s="1"/>
  <c r="AK38" i="3"/>
  <c r="AK43" i="3" s="1"/>
  <c r="AG38" i="3"/>
  <c r="AG43" i="3" s="1"/>
  <c r="AC38" i="3"/>
  <c r="AC43" i="3" s="1"/>
  <c r="Y38" i="3"/>
  <c r="Y43" i="3" s="1"/>
  <c r="U38" i="3"/>
  <c r="U43" i="3" s="1"/>
  <c r="Q38" i="3"/>
  <c r="M38" i="3"/>
  <c r="BE37" i="3"/>
  <c r="BA37" i="3"/>
  <c r="AW37" i="3"/>
  <c r="Y37" i="3"/>
  <c r="U37" i="3"/>
  <c r="Q37" i="3"/>
  <c r="M37" i="3"/>
  <c r="BE36" i="3"/>
  <c r="BA36" i="3"/>
  <c r="AW36" i="3"/>
  <c r="Y36" i="3"/>
  <c r="U36" i="3"/>
  <c r="Q36" i="3"/>
  <c r="M36" i="3"/>
  <c r="BF36" i="3" s="1"/>
  <c r="BE35" i="3"/>
  <c r="BA35" i="3"/>
  <c r="AW35" i="3"/>
  <c r="Y35" i="3"/>
  <c r="U35" i="3"/>
  <c r="Q35" i="3"/>
  <c r="M35" i="3"/>
  <c r="BE34" i="3"/>
  <c r="BA34" i="3"/>
  <c r="AW34" i="3"/>
  <c r="Y34" i="3"/>
  <c r="U34" i="3"/>
  <c r="Q34" i="3"/>
  <c r="M34" i="3"/>
  <c r="BE33" i="3"/>
  <c r="BA33" i="3"/>
  <c r="AW33" i="3"/>
  <c r="Y33" i="3"/>
  <c r="U33" i="3"/>
  <c r="Q33" i="3"/>
  <c r="M33" i="3"/>
  <c r="BE32" i="3"/>
  <c r="BA32" i="3"/>
  <c r="AW32" i="3"/>
  <c r="Y32" i="3"/>
  <c r="U32" i="3"/>
  <c r="Q32" i="3"/>
  <c r="M32" i="3"/>
  <c r="BF32" i="3" s="1"/>
  <c r="BD31" i="3"/>
  <c r="BC31" i="3"/>
  <c r="BB31" i="3"/>
  <c r="AV31" i="3"/>
  <c r="AU31" i="3"/>
  <c r="AT31" i="3"/>
  <c r="AR31" i="3"/>
  <c r="AQ31" i="3"/>
  <c r="AP31" i="3"/>
  <c r="AN31" i="3"/>
  <c r="AM31" i="3"/>
  <c r="AL31" i="3"/>
  <c r="AJ31" i="3"/>
  <c r="AI31" i="3"/>
  <c r="AH31" i="3"/>
  <c r="AF31" i="3"/>
  <c r="AE31" i="3"/>
  <c r="AD31" i="3"/>
  <c r="AB31" i="3"/>
  <c r="AA31" i="3"/>
  <c r="Z31" i="3"/>
  <c r="X31" i="3"/>
  <c r="W31" i="3"/>
  <c r="V31" i="3"/>
  <c r="T31" i="3"/>
  <c r="S31" i="3"/>
  <c r="R31" i="3"/>
  <c r="P31" i="3"/>
  <c r="O31" i="3"/>
  <c r="N31" i="3"/>
  <c r="L31" i="3"/>
  <c r="K31" i="3"/>
  <c r="BE30" i="3"/>
  <c r="BA30" i="3"/>
  <c r="AW30" i="3"/>
  <c r="AS30" i="3"/>
  <c r="AO30" i="3"/>
  <c r="AK30" i="3"/>
  <c r="AG30" i="3"/>
  <c r="AC30" i="3"/>
  <c r="Y30" i="3"/>
  <c r="U30" i="3"/>
  <c r="Q30" i="3"/>
  <c r="J30" i="3"/>
  <c r="M30" i="3" s="1"/>
  <c r="BE29" i="3"/>
  <c r="BA29" i="3"/>
  <c r="AW29" i="3"/>
  <c r="AS29" i="3"/>
  <c r="AO29" i="3"/>
  <c r="AK29" i="3"/>
  <c r="AG29" i="3"/>
  <c r="AC29" i="3"/>
  <c r="Y29" i="3"/>
  <c r="U29" i="3"/>
  <c r="Q29" i="3"/>
  <c r="J29" i="3"/>
  <c r="M29" i="3" s="1"/>
  <c r="BE28" i="3"/>
  <c r="BA28" i="3"/>
  <c r="AW28" i="3"/>
  <c r="AS28" i="3"/>
  <c r="AO28" i="3"/>
  <c r="AK28" i="3"/>
  <c r="AG28" i="3"/>
  <c r="AC28" i="3"/>
  <c r="Y28" i="3"/>
  <c r="U28" i="3"/>
  <c r="Q28" i="3"/>
  <c r="J28" i="3"/>
  <c r="M28" i="3" s="1"/>
  <c r="BE27" i="3"/>
  <c r="BA27" i="3"/>
  <c r="AW27" i="3"/>
  <c r="AS27" i="3"/>
  <c r="AO27" i="3"/>
  <c r="AK27" i="3"/>
  <c r="AG27" i="3"/>
  <c r="AC27" i="3"/>
  <c r="Y27" i="3"/>
  <c r="U27" i="3"/>
  <c r="Q27" i="3"/>
  <c r="M27" i="3"/>
  <c r="BE26" i="3"/>
  <c r="BA26" i="3"/>
  <c r="AW26" i="3"/>
  <c r="AW31" i="3" s="1"/>
  <c r="AS26" i="3"/>
  <c r="AS31" i="3" s="1"/>
  <c r="AO26" i="3"/>
  <c r="AO31" i="3" s="1"/>
  <c r="AK26" i="3"/>
  <c r="AK31" i="3" s="1"/>
  <c r="AG26" i="3"/>
  <c r="AG31" i="3" s="1"/>
  <c r="AC26" i="3"/>
  <c r="AC31" i="3" s="1"/>
  <c r="Y26" i="3"/>
  <c r="Y31" i="3" s="1"/>
  <c r="U26" i="3"/>
  <c r="U31" i="3" s="1"/>
  <c r="Q26" i="3"/>
  <c r="Q31" i="3" s="1"/>
  <c r="M26" i="3"/>
  <c r="M31" i="3" s="1"/>
  <c r="BE25" i="3"/>
  <c r="BA25" i="3"/>
  <c r="AW25" i="3"/>
  <c r="AS25" i="3"/>
  <c r="AO25" i="3"/>
  <c r="AK25" i="3"/>
  <c r="AG25" i="3"/>
  <c r="AC25" i="3"/>
  <c r="Y25" i="3"/>
  <c r="U25" i="3"/>
  <c r="R25" i="3"/>
  <c r="N25" i="3"/>
  <c r="Q25" i="3" s="1"/>
  <c r="M25" i="3"/>
  <c r="J25" i="3"/>
  <c r="BE24" i="3"/>
  <c r="BA24" i="3"/>
  <c r="AW24" i="3"/>
  <c r="AS24" i="3"/>
  <c r="AO24" i="3"/>
  <c r="AK24" i="3"/>
  <c r="AG24" i="3"/>
  <c r="AC24" i="3"/>
  <c r="Y24" i="3"/>
  <c r="U24" i="3"/>
  <c r="R24" i="3"/>
  <c r="Q24" i="3"/>
  <c r="J24" i="3"/>
  <c r="M24" i="3" s="1"/>
  <c r="BE23" i="3"/>
  <c r="BA23" i="3"/>
  <c r="AW23" i="3"/>
  <c r="AS23" i="3"/>
  <c r="U23" i="3"/>
  <c r="R23" i="3"/>
  <c r="Q23" i="3"/>
  <c r="J23" i="3"/>
  <c r="M23" i="3" s="1"/>
  <c r="BE22" i="3"/>
  <c r="BA22" i="3"/>
  <c r="AW22" i="3"/>
  <c r="AS22" i="3"/>
  <c r="U22" i="3"/>
  <c r="Q22" i="3"/>
  <c r="J22" i="3"/>
  <c r="M22" i="3" s="1"/>
  <c r="BF22" i="3" s="1"/>
  <c r="BE21" i="3"/>
  <c r="BA21" i="3"/>
  <c r="AW21" i="3"/>
  <c r="AS21" i="3"/>
  <c r="AO21" i="3"/>
  <c r="AK21" i="3"/>
  <c r="AG21" i="3"/>
  <c r="AC21" i="3"/>
  <c r="Y21" i="3"/>
  <c r="U21" i="3"/>
  <c r="R21" i="3"/>
  <c r="N21" i="3"/>
  <c r="Q21" i="3" s="1"/>
  <c r="M21" i="3"/>
  <c r="J21" i="3"/>
  <c r="BE20" i="3"/>
  <c r="BA20" i="3"/>
  <c r="AW20" i="3"/>
  <c r="AS20" i="3"/>
  <c r="AO20" i="3"/>
  <c r="AK20" i="3"/>
  <c r="AG20" i="3"/>
  <c r="AC20" i="3"/>
  <c r="Y20" i="3"/>
  <c r="U20" i="3"/>
  <c r="R20" i="3"/>
  <c r="N20" i="3"/>
  <c r="Q20" i="3" s="1"/>
  <c r="J20" i="3"/>
  <c r="M20" i="3" s="1"/>
  <c r="BD19" i="3"/>
  <c r="BC19" i="3"/>
  <c r="AZ19" i="3"/>
  <c r="AY19" i="3"/>
  <c r="AV19" i="3"/>
  <c r="AR19" i="3"/>
  <c r="AQ19" i="3"/>
  <c r="AP19" i="3"/>
  <c r="AN19" i="3"/>
  <c r="AM19" i="3"/>
  <c r="AL19" i="3"/>
  <c r="AJ19" i="3"/>
  <c r="AI19" i="3"/>
  <c r="AH19" i="3"/>
  <c r="AF19" i="3"/>
  <c r="AE19" i="3"/>
  <c r="AD19" i="3"/>
  <c r="AB19" i="3"/>
  <c r="AA19" i="3"/>
  <c r="Z19" i="3"/>
  <c r="X19" i="3"/>
  <c r="W19" i="3"/>
  <c r="V19" i="3"/>
  <c r="T19" i="3"/>
  <c r="S19" i="3"/>
  <c r="P19" i="3"/>
  <c r="O19" i="3"/>
  <c r="L19" i="3"/>
  <c r="K19" i="3"/>
  <c r="BE18" i="3"/>
  <c r="BA18" i="3"/>
  <c r="AW18" i="3"/>
  <c r="AS18" i="3"/>
  <c r="AO18" i="3"/>
  <c r="AK18" i="3"/>
  <c r="AG18" i="3"/>
  <c r="AC18" i="3"/>
  <c r="Y18" i="3"/>
  <c r="U18" i="3"/>
  <c r="N18" i="3"/>
  <c r="Q18" i="3" s="1"/>
  <c r="J18" i="3"/>
  <c r="M18" i="3" s="1"/>
  <c r="BE17" i="3"/>
  <c r="BA17" i="3"/>
  <c r="AW17" i="3"/>
  <c r="AS17" i="3"/>
  <c r="AO17" i="3"/>
  <c r="AK17" i="3"/>
  <c r="AG17" i="3"/>
  <c r="AC17" i="3"/>
  <c r="Y17" i="3"/>
  <c r="R17" i="3"/>
  <c r="U17" i="3" s="1"/>
  <c r="N17" i="3"/>
  <c r="Q17" i="3" s="1"/>
  <c r="M17" i="3"/>
  <c r="BE16" i="3"/>
  <c r="BA16" i="3"/>
  <c r="AW16" i="3"/>
  <c r="AS16" i="3"/>
  <c r="AO16" i="3"/>
  <c r="AK16" i="3"/>
  <c r="AG16" i="3"/>
  <c r="AC16" i="3"/>
  <c r="Y16" i="3"/>
  <c r="R16" i="3"/>
  <c r="U16" i="3" s="1"/>
  <c r="N16" i="3"/>
  <c r="Q16" i="3" s="1"/>
  <c r="J16" i="3"/>
  <c r="M16" i="3" s="1"/>
  <c r="BE15" i="3"/>
  <c r="BA15" i="3"/>
  <c r="AW15" i="3"/>
  <c r="AS15" i="3"/>
  <c r="AO15" i="3"/>
  <c r="AK15" i="3"/>
  <c r="AG15" i="3"/>
  <c r="AC15" i="3"/>
  <c r="Y15" i="3"/>
  <c r="R15" i="3"/>
  <c r="U15" i="3" s="1"/>
  <c r="N15" i="3"/>
  <c r="N19" i="3" s="1"/>
  <c r="M15" i="3"/>
  <c r="BE14" i="3"/>
  <c r="BA14" i="3"/>
  <c r="BA19" i="3" s="1"/>
  <c r="AW14" i="3"/>
  <c r="AW19" i="3" s="1"/>
  <c r="AS14" i="3"/>
  <c r="AO14" i="3"/>
  <c r="AK14" i="3"/>
  <c r="AK19" i="3" s="1"/>
  <c r="AG14" i="3"/>
  <c r="AG19" i="3" s="1"/>
  <c r="AC14" i="3"/>
  <c r="Y14" i="3"/>
  <c r="U14" i="3"/>
  <c r="U19" i="3" s="1"/>
  <c r="Q14" i="3"/>
  <c r="M14" i="3"/>
  <c r="BF50" i="2"/>
  <c r="BG50" i="2" s="1"/>
  <c r="BF49" i="2"/>
  <c r="BG49" i="2" s="1"/>
  <c r="BF48" i="2"/>
  <c r="BG48" i="2" s="1"/>
  <c r="BF47" i="2"/>
  <c r="BG47" i="2" s="1"/>
  <c r="BF46" i="2"/>
  <c r="BG46" i="2" s="1"/>
  <c r="BD45" i="2"/>
  <c r="BC45" i="2"/>
  <c r="BB45" i="2"/>
  <c r="BA45" i="2"/>
  <c r="AZ45" i="2"/>
  <c r="AY45" i="2"/>
  <c r="AX45" i="2"/>
  <c r="AW45" i="2"/>
  <c r="AV45" i="2"/>
  <c r="AU45" i="2"/>
  <c r="AT45" i="2"/>
  <c r="AR45" i="2"/>
  <c r="AQ45" i="2"/>
  <c r="AP45" i="2"/>
  <c r="AN45" i="2"/>
  <c r="AM45" i="2"/>
  <c r="AL45" i="2"/>
  <c r="AJ45" i="2"/>
  <c r="AI45" i="2"/>
  <c r="AH45" i="2"/>
  <c r="AF45" i="2"/>
  <c r="AE45" i="2"/>
  <c r="AD45" i="2"/>
  <c r="T45" i="2"/>
  <c r="S45" i="2"/>
  <c r="R45" i="2"/>
  <c r="P45" i="2"/>
  <c r="O45" i="2"/>
  <c r="N45" i="2"/>
  <c r="L45" i="2"/>
  <c r="K45" i="2"/>
  <c r="J45" i="2"/>
  <c r="AS44" i="2"/>
  <c r="AO44" i="2"/>
  <c r="AK44" i="2"/>
  <c r="AG44" i="2"/>
  <c r="U44" i="2"/>
  <c r="Q44" i="2"/>
  <c r="M44" i="2"/>
  <c r="AS43" i="2"/>
  <c r="AO43" i="2"/>
  <c r="AK43" i="2"/>
  <c r="AG43" i="2"/>
  <c r="U43" i="2"/>
  <c r="Q43" i="2"/>
  <c r="BF43" i="2" s="1"/>
  <c r="M43" i="2"/>
  <c r="AS42" i="2"/>
  <c r="AO42" i="2"/>
  <c r="AK42" i="2"/>
  <c r="AG42" i="2"/>
  <c r="U42" i="2"/>
  <c r="Q42" i="2"/>
  <c r="M42" i="2"/>
  <c r="AS41" i="2"/>
  <c r="AO41" i="2"/>
  <c r="AK41" i="2"/>
  <c r="AG41" i="2"/>
  <c r="U41" i="2"/>
  <c r="Q41" i="2"/>
  <c r="M41" i="2"/>
  <c r="AS40" i="2"/>
  <c r="AS45" i="2" s="1"/>
  <c r="AO40" i="2"/>
  <c r="AK40" i="2"/>
  <c r="AG40" i="2"/>
  <c r="U40" i="2"/>
  <c r="U45" i="2" s="1"/>
  <c r="Q40" i="2"/>
  <c r="M40" i="2"/>
  <c r="BF39" i="2"/>
  <c r="BG39" i="2" s="1"/>
  <c r="BD38" i="2"/>
  <c r="BC38" i="2"/>
  <c r="BB38" i="2"/>
  <c r="AZ38" i="2"/>
  <c r="AY38" i="2"/>
  <c r="AX38" i="2"/>
  <c r="AV38" i="2"/>
  <c r="AU38" i="2"/>
  <c r="AT38" i="2"/>
  <c r="AR38" i="2"/>
  <c r="AQ38" i="2"/>
  <c r="AP38" i="2"/>
  <c r="AN38" i="2"/>
  <c r="AM38" i="2"/>
  <c r="AL38" i="2"/>
  <c r="AJ38" i="2"/>
  <c r="AI38" i="2"/>
  <c r="AH38" i="2"/>
  <c r="AF38" i="2"/>
  <c r="AE38" i="2"/>
  <c r="T38" i="2"/>
  <c r="S38" i="2"/>
  <c r="R38" i="2"/>
  <c r="P38" i="2"/>
  <c r="O38" i="2"/>
  <c r="N38" i="2"/>
  <c r="K38" i="2"/>
  <c r="J38" i="2"/>
  <c r="BE37" i="2"/>
  <c r="BA37" i="2"/>
  <c r="AW37" i="2"/>
  <c r="AS37" i="2"/>
  <c r="AO37" i="2"/>
  <c r="AK37" i="2"/>
  <c r="AG37" i="2"/>
  <c r="U37" i="2"/>
  <c r="Q37" i="2"/>
  <c r="M37" i="2"/>
  <c r="BE36" i="2"/>
  <c r="BA36" i="2"/>
  <c r="AW36" i="2"/>
  <c r="AS36" i="2"/>
  <c r="AO36" i="2"/>
  <c r="AK36" i="2"/>
  <c r="AG36" i="2"/>
  <c r="U36" i="2"/>
  <c r="Q36" i="2"/>
  <c r="M36" i="2"/>
  <c r="BE35" i="2"/>
  <c r="BA35" i="2"/>
  <c r="AW35" i="2"/>
  <c r="AS35" i="2"/>
  <c r="AO35" i="2"/>
  <c r="AK35" i="2"/>
  <c r="AG35" i="2"/>
  <c r="U35" i="2"/>
  <c r="Q35" i="2"/>
  <c r="M35" i="2"/>
  <c r="BE34" i="2"/>
  <c r="BA34" i="2"/>
  <c r="AW34" i="2"/>
  <c r="AS34" i="2"/>
  <c r="AO34" i="2"/>
  <c r="AK34" i="2"/>
  <c r="AG34" i="2"/>
  <c r="U34" i="2"/>
  <c r="Q34" i="2"/>
  <c r="M34" i="2"/>
  <c r="BE33" i="2"/>
  <c r="BA33" i="2"/>
  <c r="AW33" i="2"/>
  <c r="AW38" i="2" s="1"/>
  <c r="AS33" i="2"/>
  <c r="AO33" i="2"/>
  <c r="AK33" i="2"/>
  <c r="AG33" i="2"/>
  <c r="AG38" i="2" s="1"/>
  <c r="U33" i="2"/>
  <c r="Q33" i="2"/>
  <c r="M33" i="2"/>
  <c r="BG32" i="2"/>
  <c r="BE31" i="2"/>
  <c r="BA31" i="2"/>
  <c r="AW31" i="2"/>
  <c r="AS31" i="2"/>
  <c r="U31" i="2"/>
  <c r="Q31" i="2"/>
  <c r="M31" i="2"/>
  <c r="BE30" i="2"/>
  <c r="BA30" i="2"/>
  <c r="AW30" i="2"/>
  <c r="AS30" i="2"/>
  <c r="U30" i="2"/>
  <c r="Q30" i="2"/>
  <c r="M30" i="2"/>
  <c r="BD29" i="2"/>
  <c r="BC29" i="2"/>
  <c r="BB29" i="2"/>
  <c r="AZ29" i="2"/>
  <c r="AY29" i="2"/>
  <c r="AX29" i="2"/>
  <c r="AV29" i="2"/>
  <c r="AU29" i="2"/>
  <c r="AT29" i="2"/>
  <c r="AR29" i="2"/>
  <c r="AQ29" i="2"/>
  <c r="AP29" i="2"/>
  <c r="AN29" i="2"/>
  <c r="AM29" i="2"/>
  <c r="AL29" i="2"/>
  <c r="AJ29" i="2"/>
  <c r="AI29" i="2"/>
  <c r="AH29" i="2"/>
  <c r="AF29" i="2"/>
  <c r="AE29" i="2"/>
  <c r="AD29" i="2"/>
  <c r="AB29" i="2"/>
  <c r="AA29" i="2"/>
  <c r="Z29" i="2"/>
  <c r="X29" i="2"/>
  <c r="W29" i="2"/>
  <c r="V29" i="2"/>
  <c r="T29" i="2"/>
  <c r="S29" i="2"/>
  <c r="R29" i="2"/>
  <c r="P29" i="2"/>
  <c r="O29" i="2"/>
  <c r="N29" i="2"/>
  <c r="L29" i="2"/>
  <c r="K29" i="2"/>
  <c r="J29" i="2"/>
  <c r="BE28" i="2"/>
  <c r="BA28" i="2"/>
  <c r="AW28" i="2"/>
  <c r="AS28" i="2"/>
  <c r="AO28" i="2"/>
  <c r="AK28" i="2"/>
  <c r="AG28" i="2"/>
  <c r="AC28" i="2"/>
  <c r="Y28" i="2"/>
  <c r="U28" i="2"/>
  <c r="Q28" i="2"/>
  <c r="M28" i="2"/>
  <c r="BE27" i="2"/>
  <c r="BA27" i="2"/>
  <c r="AW27" i="2"/>
  <c r="AS27" i="2"/>
  <c r="AO27" i="2"/>
  <c r="AK27" i="2"/>
  <c r="AG27" i="2"/>
  <c r="AC27" i="2"/>
  <c r="Y27" i="2"/>
  <c r="U27" i="2"/>
  <c r="Q27" i="2"/>
  <c r="M27" i="2"/>
  <c r="BE26" i="2"/>
  <c r="BA26" i="2"/>
  <c r="AW26" i="2"/>
  <c r="AS26" i="2"/>
  <c r="AO26" i="2"/>
  <c r="AK26" i="2"/>
  <c r="AG26" i="2"/>
  <c r="AC26" i="2"/>
  <c r="Y26" i="2"/>
  <c r="U26" i="2"/>
  <c r="Q26" i="2"/>
  <c r="M26" i="2"/>
  <c r="BE25" i="2"/>
  <c r="BA25" i="2"/>
  <c r="AW25" i="2"/>
  <c r="AS25" i="2"/>
  <c r="AO25" i="2"/>
  <c r="AK25" i="2"/>
  <c r="AG25" i="2"/>
  <c r="AC25" i="2"/>
  <c r="Y25" i="2"/>
  <c r="U25" i="2"/>
  <c r="Q25" i="2"/>
  <c r="M25" i="2"/>
  <c r="BE24" i="2"/>
  <c r="BE29" i="2" s="1"/>
  <c r="BA24" i="2"/>
  <c r="AW24" i="2"/>
  <c r="AW29" i="2" s="1"/>
  <c r="AS24" i="2"/>
  <c r="AS29" i="2" s="1"/>
  <c r="AO24" i="2"/>
  <c r="AO29" i="2" s="1"/>
  <c r="AK24" i="2"/>
  <c r="AK29" i="2" s="1"/>
  <c r="AG24" i="2"/>
  <c r="AG29" i="2" s="1"/>
  <c r="AC24" i="2"/>
  <c r="AC29" i="2" s="1"/>
  <c r="Y24" i="2"/>
  <c r="Y29" i="2" s="1"/>
  <c r="U24" i="2"/>
  <c r="U29" i="2" s="1"/>
  <c r="Q24" i="2"/>
  <c r="Q29" i="2" s="1"/>
  <c r="M24" i="2"/>
  <c r="BF23" i="2"/>
  <c r="BG23" i="2" s="1"/>
  <c r="BE22" i="2"/>
  <c r="BA22" i="2"/>
  <c r="AS22" i="2"/>
  <c r="AO22" i="2"/>
  <c r="AK22" i="2"/>
  <c r="U22" i="2"/>
  <c r="Q22" i="2"/>
  <c r="M22" i="2"/>
  <c r="BE21" i="2"/>
  <c r="AS21" i="2"/>
  <c r="AO21" i="2"/>
  <c r="AK21" i="2"/>
  <c r="U21" i="2"/>
  <c r="Q21" i="2"/>
  <c r="M21" i="2"/>
  <c r="AZ20" i="2"/>
  <c r="AZ21" i="2" s="1"/>
  <c r="AY20" i="2"/>
  <c r="AY21" i="2" s="1"/>
  <c r="AX20" i="2"/>
  <c r="AX21" i="2" s="1"/>
  <c r="AV20" i="2"/>
  <c r="AU20" i="2"/>
  <c r="AT20" i="2"/>
  <c r="AR20" i="2"/>
  <c r="AQ20" i="2"/>
  <c r="AP20" i="2"/>
  <c r="AN20" i="2"/>
  <c r="AM20" i="2"/>
  <c r="AL20" i="2"/>
  <c r="AJ20" i="2"/>
  <c r="AI20" i="2"/>
  <c r="AH20" i="2"/>
  <c r="AF20" i="2"/>
  <c r="AE20" i="2"/>
  <c r="AD20" i="2"/>
  <c r="T20" i="2"/>
  <c r="S20" i="2"/>
  <c r="R20" i="2"/>
  <c r="P20" i="2"/>
  <c r="O20" i="2"/>
  <c r="N20" i="2"/>
  <c r="L20" i="2"/>
  <c r="K20" i="2"/>
  <c r="J20" i="2"/>
  <c r="BE19" i="2"/>
  <c r="BA19" i="2"/>
  <c r="AW19" i="2"/>
  <c r="AS19" i="2"/>
  <c r="AO19" i="2"/>
  <c r="AK19" i="2"/>
  <c r="AG19" i="2"/>
  <c r="U19" i="2"/>
  <c r="Q19" i="2"/>
  <c r="M19" i="2"/>
  <c r="BF19" i="2" s="1"/>
  <c r="BE18" i="2"/>
  <c r="BA18" i="2"/>
  <c r="AW18" i="2"/>
  <c r="AS18" i="2"/>
  <c r="AO18" i="2"/>
  <c r="AK18" i="2"/>
  <c r="AG18" i="2"/>
  <c r="U18" i="2"/>
  <c r="Q18" i="2"/>
  <c r="M18" i="2"/>
  <c r="BE17" i="2"/>
  <c r="BA17" i="2"/>
  <c r="AW17" i="2"/>
  <c r="AS17" i="2"/>
  <c r="AO17" i="2"/>
  <c r="AK17" i="2"/>
  <c r="AG17" i="2"/>
  <c r="U17" i="2"/>
  <c r="Q17" i="2"/>
  <c r="M17" i="2"/>
  <c r="BE16" i="2"/>
  <c r="BA16" i="2"/>
  <c r="AW16" i="2"/>
  <c r="AS16" i="2"/>
  <c r="AO16" i="2"/>
  <c r="AK16" i="2"/>
  <c r="AG16" i="2"/>
  <c r="U16" i="2"/>
  <c r="Q16" i="2"/>
  <c r="M16" i="2"/>
  <c r="BE15" i="2"/>
  <c r="BA15" i="2"/>
  <c r="AW15" i="2"/>
  <c r="AW20" i="2" s="1"/>
  <c r="AS15" i="2"/>
  <c r="AO15" i="2"/>
  <c r="AK15" i="2"/>
  <c r="AG15" i="2"/>
  <c r="AG20" i="2" s="1"/>
  <c r="U15" i="2"/>
  <c r="Q15" i="2"/>
  <c r="M15" i="2"/>
  <c r="BF15" i="2" s="1"/>
  <c r="BG14" i="2"/>
  <c r="BF14" i="2"/>
  <c r="BF153" i="1"/>
  <c r="BG153" i="1" s="1"/>
  <c r="BE152" i="1"/>
  <c r="BD152" i="1"/>
  <c r="BC152" i="1"/>
  <c r="BB152" i="1"/>
  <c r="BA152" i="1"/>
  <c r="AZ152" i="1"/>
  <c r="AY152" i="1"/>
  <c r="AX152" i="1"/>
  <c r="AW152" i="1"/>
  <c r="AV152" i="1"/>
  <c r="AU152" i="1"/>
  <c r="AT152" i="1"/>
  <c r="AN152" i="1"/>
  <c r="AM152" i="1"/>
  <c r="AL152" i="1"/>
  <c r="AF152" i="1"/>
  <c r="AE152" i="1"/>
  <c r="AD152" i="1"/>
  <c r="AB152" i="1"/>
  <c r="AA152" i="1"/>
  <c r="T152" i="1"/>
  <c r="S152" i="1"/>
  <c r="R152" i="1"/>
  <c r="P152" i="1"/>
  <c r="O152" i="1"/>
  <c r="L152" i="1"/>
  <c r="K152" i="1"/>
  <c r="AO151" i="1"/>
  <c r="AG151" i="1"/>
  <c r="AC151" i="1"/>
  <c r="U151" i="1"/>
  <c r="Q151" i="1"/>
  <c r="M151" i="1"/>
  <c r="AO150" i="1"/>
  <c r="AG150" i="1"/>
  <c r="AC150" i="1"/>
  <c r="U150" i="1"/>
  <c r="Q150" i="1"/>
  <c r="M150" i="1"/>
  <c r="BF150" i="1" s="1"/>
  <c r="AG149" i="1"/>
  <c r="AC149" i="1"/>
  <c r="U149" i="1"/>
  <c r="Q149" i="1"/>
  <c r="M149" i="1"/>
  <c r="AG148" i="1"/>
  <c r="AC148" i="1"/>
  <c r="U148" i="1"/>
  <c r="Q148" i="1"/>
  <c r="M148" i="1"/>
  <c r="AO147" i="1"/>
  <c r="AG147" i="1"/>
  <c r="AG152" i="1" s="1"/>
  <c r="AC147" i="1"/>
  <c r="AC152" i="1" s="1"/>
  <c r="U147" i="1"/>
  <c r="Q147" i="1"/>
  <c r="M147" i="1"/>
  <c r="BF146" i="1"/>
  <c r="BG146" i="1" s="1"/>
  <c r="BE145" i="1"/>
  <c r="BD145" i="1"/>
  <c r="BC145" i="1"/>
  <c r="BB145" i="1"/>
  <c r="AO145" i="1"/>
  <c r="AN145" i="1"/>
  <c r="AM145" i="1"/>
  <c r="AL145" i="1"/>
  <c r="AJ145" i="1"/>
  <c r="AI145" i="1"/>
  <c r="AH145" i="1"/>
  <c r="AF145" i="1"/>
  <c r="AE145" i="1"/>
  <c r="AD145" i="1"/>
  <c r="AB145" i="1"/>
  <c r="AA145" i="1"/>
  <c r="T145" i="1"/>
  <c r="S145" i="1"/>
  <c r="R145" i="1"/>
  <c r="P145" i="1"/>
  <c r="O145" i="1"/>
  <c r="N145" i="1"/>
  <c r="L145" i="1"/>
  <c r="K145" i="1"/>
  <c r="J145" i="1"/>
  <c r="AK144" i="1"/>
  <c r="AG144" i="1"/>
  <c r="AC144" i="1"/>
  <c r="U144" i="1"/>
  <c r="Q144" i="1"/>
  <c r="M144" i="1"/>
  <c r="BF144" i="1" s="1"/>
  <c r="AK143" i="1"/>
  <c r="AG143" i="1"/>
  <c r="AC143" i="1"/>
  <c r="U143" i="1"/>
  <c r="Q143" i="1"/>
  <c r="M143" i="1"/>
  <c r="AK142" i="1"/>
  <c r="AG142" i="1"/>
  <c r="AC142" i="1"/>
  <c r="U142" i="1"/>
  <c r="Q142" i="1"/>
  <c r="M142" i="1"/>
  <c r="BF142" i="1" s="1"/>
  <c r="AK141" i="1"/>
  <c r="AG141" i="1"/>
  <c r="AC141" i="1"/>
  <c r="U141" i="1"/>
  <c r="Q141" i="1"/>
  <c r="M141" i="1"/>
  <c r="AK140" i="1"/>
  <c r="AG140" i="1"/>
  <c r="AG145" i="1" s="1"/>
  <c r="AC140" i="1"/>
  <c r="U140" i="1"/>
  <c r="Q140" i="1"/>
  <c r="M140" i="1"/>
  <c r="BF140" i="1" s="1"/>
  <c r="BF139" i="1"/>
  <c r="AN138" i="1"/>
  <c r="AM138" i="1"/>
  <c r="AL138" i="1"/>
  <c r="AJ138" i="1"/>
  <c r="AI138" i="1"/>
  <c r="AH138" i="1"/>
  <c r="AF138" i="1"/>
  <c r="AE138" i="1"/>
  <c r="AD138" i="1"/>
  <c r="AB138" i="1"/>
  <c r="AA138" i="1"/>
  <c r="T138" i="1"/>
  <c r="S138" i="1"/>
  <c r="R138" i="1"/>
  <c r="P138" i="1"/>
  <c r="O138" i="1"/>
  <c r="N138" i="1"/>
  <c r="L138" i="1"/>
  <c r="K138" i="1"/>
  <c r="J138" i="1"/>
  <c r="AO137" i="1"/>
  <c r="AK137" i="1"/>
  <c r="AG137" i="1"/>
  <c r="AC137" i="1"/>
  <c r="U137" i="1"/>
  <c r="Q137" i="1"/>
  <c r="M137" i="1"/>
  <c r="AO136" i="1"/>
  <c r="AK136" i="1"/>
  <c r="AG136" i="1"/>
  <c r="AC136" i="1"/>
  <c r="U136" i="1"/>
  <c r="Q136" i="1"/>
  <c r="M136" i="1"/>
  <c r="AK135" i="1"/>
  <c r="AG135" i="1"/>
  <c r="AC135" i="1"/>
  <c r="U135" i="1"/>
  <c r="Q135" i="1"/>
  <c r="M135" i="1"/>
  <c r="AK134" i="1"/>
  <c r="AG134" i="1"/>
  <c r="AC134" i="1"/>
  <c r="U134" i="1"/>
  <c r="Q134" i="1"/>
  <c r="M134" i="1"/>
  <c r="AO133" i="1"/>
  <c r="AO138" i="1" s="1"/>
  <c r="AK133" i="1"/>
  <c r="AG133" i="1"/>
  <c r="AC133" i="1"/>
  <c r="U133" i="1"/>
  <c r="U138" i="1" s="1"/>
  <c r="Q133" i="1"/>
  <c r="M133" i="1"/>
  <c r="BF132" i="1"/>
  <c r="BG132" i="1" s="1"/>
  <c r="BA131" i="1"/>
  <c r="AZ131" i="1"/>
  <c r="AY131" i="1"/>
  <c r="AX131" i="1"/>
  <c r="AN131" i="1"/>
  <c r="AM131" i="1"/>
  <c r="AL131" i="1"/>
  <c r="AJ131" i="1"/>
  <c r="AI131" i="1"/>
  <c r="AH131" i="1"/>
  <c r="AF131" i="1"/>
  <c r="AE131" i="1"/>
  <c r="AD131" i="1"/>
  <c r="AB131" i="1"/>
  <c r="AA131" i="1"/>
  <c r="X131" i="1"/>
  <c r="W131" i="1"/>
  <c r="V131" i="1"/>
  <c r="T131" i="1"/>
  <c r="S131" i="1"/>
  <c r="R131" i="1"/>
  <c r="P131" i="1"/>
  <c r="O131" i="1"/>
  <c r="N131" i="1"/>
  <c r="L131" i="1"/>
  <c r="K131" i="1"/>
  <c r="AO130" i="1"/>
  <c r="AK130" i="1"/>
  <c r="AG130" i="1"/>
  <c r="AC130" i="1"/>
  <c r="Y130" i="1"/>
  <c r="U130" i="1"/>
  <c r="Q130" i="1"/>
  <c r="M130" i="1"/>
  <c r="AO129" i="1"/>
  <c r="AK129" i="1"/>
  <c r="AG129" i="1"/>
  <c r="AC129" i="1"/>
  <c r="Y129" i="1"/>
  <c r="U129" i="1"/>
  <c r="Q129" i="1"/>
  <c r="M129" i="1"/>
  <c r="AK128" i="1"/>
  <c r="AG128" i="1"/>
  <c r="AC128" i="1"/>
  <c r="Y128" i="1"/>
  <c r="U128" i="1"/>
  <c r="Q128" i="1"/>
  <c r="M128" i="1"/>
  <c r="AO127" i="1"/>
  <c r="AK127" i="1"/>
  <c r="AG127" i="1"/>
  <c r="AC127" i="1"/>
  <c r="Y127" i="1"/>
  <c r="U127" i="1"/>
  <c r="Q127" i="1"/>
  <c r="M127" i="1"/>
  <c r="BF127" i="1" s="1"/>
  <c r="AO126" i="1"/>
  <c r="AK126" i="1"/>
  <c r="AK131" i="1" s="1"/>
  <c r="AG126" i="1"/>
  <c r="AC126" i="1"/>
  <c r="AC131" i="1" s="1"/>
  <c r="Y126" i="1"/>
  <c r="Y131" i="1" s="1"/>
  <c r="U126" i="1"/>
  <c r="U131" i="1" s="1"/>
  <c r="Q126" i="1"/>
  <c r="M126" i="1"/>
  <c r="BF126" i="1" s="1"/>
  <c r="BF125" i="1"/>
  <c r="BG125" i="1" s="1"/>
  <c r="BE124" i="1"/>
  <c r="BD124" i="1"/>
  <c r="BC124" i="1"/>
  <c r="BB124" i="1"/>
  <c r="BA124" i="1"/>
  <c r="AZ124" i="1"/>
  <c r="AY124" i="1"/>
  <c r="AX124" i="1"/>
  <c r="AW124" i="1"/>
  <c r="AV124" i="1"/>
  <c r="AU124" i="1"/>
  <c r="AT124" i="1"/>
  <c r="AR124" i="1"/>
  <c r="AQ124" i="1"/>
  <c r="AP124" i="1"/>
  <c r="AN124" i="1"/>
  <c r="AM124" i="1"/>
  <c r="AL124" i="1"/>
  <c r="AJ124" i="1"/>
  <c r="AI124" i="1"/>
  <c r="AH124" i="1"/>
  <c r="AF124" i="1"/>
  <c r="AE124" i="1"/>
  <c r="AD124" i="1"/>
  <c r="AB124" i="1"/>
  <c r="AA124" i="1"/>
  <c r="X124" i="1"/>
  <c r="W124" i="1"/>
  <c r="V124" i="1"/>
  <c r="T124" i="1"/>
  <c r="S124" i="1"/>
  <c r="R124" i="1"/>
  <c r="P124" i="1"/>
  <c r="O124" i="1"/>
  <c r="L124" i="1"/>
  <c r="K124" i="1"/>
  <c r="AS123" i="1"/>
  <c r="AO123" i="1"/>
  <c r="AK123" i="1"/>
  <c r="AG123" i="1"/>
  <c r="AC123" i="1"/>
  <c r="Y123" i="1"/>
  <c r="U123" i="1"/>
  <c r="Q123" i="1"/>
  <c r="M123" i="1"/>
  <c r="AS122" i="1"/>
  <c r="AO122" i="1"/>
  <c r="AK122" i="1"/>
  <c r="AG122" i="1"/>
  <c r="AC122" i="1"/>
  <c r="Y122" i="1"/>
  <c r="U122" i="1"/>
  <c r="Q122" i="1"/>
  <c r="M122" i="1"/>
  <c r="AS121" i="1"/>
  <c r="AK121" i="1"/>
  <c r="AG121" i="1"/>
  <c r="AC121" i="1"/>
  <c r="Y121" i="1"/>
  <c r="U121" i="1"/>
  <c r="Q121" i="1"/>
  <c r="M121" i="1"/>
  <c r="AS120" i="1"/>
  <c r="AO120" i="1"/>
  <c r="AK120" i="1"/>
  <c r="AG120" i="1"/>
  <c r="AC120" i="1"/>
  <c r="Y120" i="1"/>
  <c r="U120" i="1"/>
  <c r="Q120" i="1"/>
  <c r="M120" i="1"/>
  <c r="AS119" i="1"/>
  <c r="AO119" i="1"/>
  <c r="AK119" i="1"/>
  <c r="AG119" i="1"/>
  <c r="AC119" i="1"/>
  <c r="Y119" i="1"/>
  <c r="U119" i="1"/>
  <c r="Q119" i="1"/>
  <c r="Q124" i="1" s="1"/>
  <c r="M119" i="1"/>
  <c r="BF118" i="1"/>
  <c r="BG118" i="1" s="1"/>
  <c r="BE117" i="1"/>
  <c r="BD117" i="1"/>
  <c r="BC117" i="1"/>
  <c r="BB117" i="1"/>
  <c r="BA117" i="1"/>
  <c r="AZ117" i="1"/>
  <c r="AY117" i="1"/>
  <c r="AX117" i="1"/>
  <c r="AW117" i="1"/>
  <c r="AV117" i="1"/>
  <c r="AU117" i="1"/>
  <c r="AT117" i="1"/>
  <c r="AR117" i="1"/>
  <c r="AQ117" i="1"/>
  <c r="AP117" i="1"/>
  <c r="AN117" i="1"/>
  <c r="AM117" i="1"/>
  <c r="AL117" i="1"/>
  <c r="AJ117" i="1"/>
  <c r="AI117" i="1"/>
  <c r="AH117" i="1"/>
  <c r="AF117" i="1"/>
  <c r="AE117" i="1"/>
  <c r="AD117" i="1"/>
  <c r="AB117" i="1"/>
  <c r="X117" i="1"/>
  <c r="W117" i="1"/>
  <c r="V117" i="1"/>
  <c r="U117" i="1"/>
  <c r="T117" i="1"/>
  <c r="S117" i="1"/>
  <c r="P117" i="1"/>
  <c r="O117" i="1"/>
  <c r="L117" i="1"/>
  <c r="K117" i="1"/>
  <c r="J117" i="1"/>
  <c r="AS116" i="1"/>
  <c r="AO116" i="1"/>
  <c r="AK116" i="1"/>
  <c r="AG116" i="1"/>
  <c r="AC116" i="1"/>
  <c r="Y116" i="1"/>
  <c r="U116" i="1"/>
  <c r="Q116" i="1"/>
  <c r="BF116" i="1" s="1"/>
  <c r="M116" i="1"/>
  <c r="AS115" i="1"/>
  <c r="AO115" i="1"/>
  <c r="AK115" i="1"/>
  <c r="AG115" i="1"/>
  <c r="AC115" i="1"/>
  <c r="Y115" i="1"/>
  <c r="U115" i="1"/>
  <c r="Q115" i="1"/>
  <c r="M115" i="1"/>
  <c r="AS114" i="1"/>
  <c r="AO114" i="1"/>
  <c r="AK114" i="1"/>
  <c r="AG114" i="1"/>
  <c r="AC114" i="1"/>
  <c r="Y114" i="1"/>
  <c r="U114" i="1"/>
  <c r="Q114" i="1"/>
  <c r="M114" i="1"/>
  <c r="AS113" i="1"/>
  <c r="AO113" i="1"/>
  <c r="AK113" i="1"/>
  <c r="AG113" i="1"/>
  <c r="AC113" i="1"/>
  <c r="Y113" i="1"/>
  <c r="U113" i="1"/>
  <c r="Q113" i="1"/>
  <c r="M113" i="1"/>
  <c r="AS112" i="1"/>
  <c r="AO112" i="1"/>
  <c r="AK112" i="1"/>
  <c r="AC112" i="1"/>
  <c r="AC117" i="1" s="1"/>
  <c r="Y112" i="1"/>
  <c r="U112" i="1"/>
  <c r="Q112" i="1"/>
  <c r="M112" i="1"/>
  <c r="BG111" i="1"/>
  <c r="BF111" i="1"/>
  <c r="U110" i="1"/>
  <c r="Q110" i="1"/>
  <c r="BF110" i="1" s="1"/>
  <c r="M110" i="1"/>
  <c r="U109" i="1"/>
  <c r="Q109" i="1"/>
  <c r="M109" i="1"/>
  <c r="U108" i="1"/>
  <c r="Q108" i="1"/>
  <c r="M108" i="1"/>
  <c r="U107" i="1"/>
  <c r="Q107" i="1"/>
  <c r="M107" i="1"/>
  <c r="U106" i="1"/>
  <c r="Q106" i="1"/>
  <c r="BF106" i="1" s="1"/>
  <c r="M106" i="1"/>
  <c r="BD105" i="1"/>
  <c r="BC105" i="1"/>
  <c r="BB105" i="1"/>
  <c r="BA105" i="1"/>
  <c r="AZ105" i="1"/>
  <c r="AY105" i="1"/>
  <c r="AX105" i="1"/>
  <c r="AW105" i="1"/>
  <c r="AV105" i="1"/>
  <c r="AU105" i="1"/>
  <c r="AT105" i="1"/>
  <c r="AR105" i="1"/>
  <c r="AQ105" i="1"/>
  <c r="AP105" i="1"/>
  <c r="AN105" i="1"/>
  <c r="AM105" i="1"/>
  <c r="AL105" i="1"/>
  <c r="AJ105" i="1"/>
  <c r="AI105" i="1"/>
  <c r="AH105" i="1"/>
  <c r="AB105" i="1"/>
  <c r="AA105" i="1"/>
  <c r="T105" i="1"/>
  <c r="S105" i="1"/>
  <c r="R105" i="1"/>
  <c r="P105" i="1"/>
  <c r="O105" i="1"/>
  <c r="N105" i="1"/>
  <c r="L105" i="1"/>
  <c r="K105" i="1"/>
  <c r="J105" i="1"/>
  <c r="AS104" i="1"/>
  <c r="AO104" i="1"/>
  <c r="AK104" i="1"/>
  <c r="AC104" i="1"/>
  <c r="U104" i="1"/>
  <c r="Q104" i="1"/>
  <c r="M104" i="1"/>
  <c r="AS103" i="1"/>
  <c r="AO103" i="1"/>
  <c r="AK103" i="1"/>
  <c r="AC103" i="1"/>
  <c r="U103" i="1"/>
  <c r="Q103" i="1"/>
  <c r="M103" i="1"/>
  <c r="AS102" i="1"/>
  <c r="AO102" i="1"/>
  <c r="AK102" i="1"/>
  <c r="AC102" i="1"/>
  <c r="U102" i="1"/>
  <c r="Q102" i="1"/>
  <c r="M102" i="1"/>
  <c r="AS101" i="1"/>
  <c r="AO101" i="1"/>
  <c r="AK101" i="1"/>
  <c r="AK105" i="1" s="1"/>
  <c r="AC101" i="1"/>
  <c r="U101" i="1"/>
  <c r="Q101" i="1"/>
  <c r="M101" i="1"/>
  <c r="BF101" i="1" s="1"/>
  <c r="AS100" i="1"/>
  <c r="AO100" i="1"/>
  <c r="AK100" i="1"/>
  <c r="AC100" i="1"/>
  <c r="AC105" i="1" s="1"/>
  <c r="U100" i="1"/>
  <c r="Q100" i="1"/>
  <c r="M100" i="1"/>
  <c r="BG99" i="1"/>
  <c r="BF99" i="1"/>
  <c r="U98" i="1"/>
  <c r="Q98" i="1"/>
  <c r="M98" i="1"/>
  <c r="U97" i="1"/>
  <c r="Q97" i="1"/>
  <c r="M97" i="1"/>
  <c r="U96" i="1"/>
  <c r="Q96" i="1"/>
  <c r="M96" i="1"/>
  <c r="U95" i="1"/>
  <c r="Q95" i="1"/>
  <c r="BF95" i="1" s="1"/>
  <c r="M95" i="1"/>
  <c r="U94" i="1"/>
  <c r="Q94" i="1"/>
  <c r="M94" i="1"/>
  <c r="BD93" i="1"/>
  <c r="BC93" i="1"/>
  <c r="BB93" i="1"/>
  <c r="AZ93" i="1"/>
  <c r="AY93" i="1"/>
  <c r="AX93" i="1"/>
  <c r="AN93" i="1"/>
  <c r="AM93" i="1"/>
  <c r="AL93" i="1"/>
  <c r="AJ93" i="1"/>
  <c r="AI93" i="1"/>
  <c r="AH93" i="1"/>
  <c r="AF93" i="1"/>
  <c r="AE93" i="1"/>
  <c r="AD93" i="1"/>
  <c r="T93" i="1"/>
  <c r="S93" i="1"/>
  <c r="R93" i="1"/>
  <c r="P93" i="1"/>
  <c r="O93" i="1"/>
  <c r="N93" i="1"/>
  <c r="L93" i="1"/>
  <c r="K93" i="1"/>
  <c r="J93" i="1"/>
  <c r="AO92" i="1"/>
  <c r="AK92" i="1"/>
  <c r="AG92" i="1"/>
  <c r="AC92" i="1"/>
  <c r="U92" i="1"/>
  <c r="Q92" i="1"/>
  <c r="M92" i="1"/>
  <c r="AO91" i="1"/>
  <c r="AK91" i="1"/>
  <c r="AG91" i="1"/>
  <c r="AC91" i="1"/>
  <c r="U91" i="1"/>
  <c r="Q91" i="1"/>
  <c r="M91" i="1"/>
  <c r="AO90" i="1"/>
  <c r="AK90" i="1"/>
  <c r="AG90" i="1"/>
  <c r="AC90" i="1"/>
  <c r="U90" i="1"/>
  <c r="Q90" i="1"/>
  <c r="BF90" i="1" s="1"/>
  <c r="M90" i="1"/>
  <c r="AO89" i="1"/>
  <c r="AK89" i="1"/>
  <c r="AG89" i="1"/>
  <c r="AC89" i="1"/>
  <c r="U89" i="1"/>
  <c r="Q89" i="1"/>
  <c r="M89" i="1"/>
  <c r="AO88" i="1"/>
  <c r="AK88" i="1"/>
  <c r="AG88" i="1"/>
  <c r="AC88" i="1"/>
  <c r="U88" i="1"/>
  <c r="Q88" i="1"/>
  <c r="M88" i="1"/>
  <c r="BF87" i="1"/>
  <c r="BG87" i="1" s="1"/>
  <c r="Q86" i="1"/>
  <c r="M86" i="1"/>
  <c r="Q85" i="1"/>
  <c r="BF85" i="1" s="1"/>
  <c r="M85" i="1"/>
  <c r="Q84" i="1"/>
  <c r="M84" i="1"/>
  <c r="BF84" i="1" s="1"/>
  <c r="U83" i="1"/>
  <c r="Q83" i="1"/>
  <c r="M83" i="1"/>
  <c r="Q82" i="1"/>
  <c r="M82" i="1"/>
  <c r="BF82" i="1" s="1"/>
  <c r="BD81" i="1"/>
  <c r="BC81" i="1"/>
  <c r="BB81" i="1"/>
  <c r="AN81" i="1"/>
  <c r="AM81" i="1"/>
  <c r="AL81" i="1"/>
  <c r="AJ81" i="1"/>
  <c r="AI81" i="1"/>
  <c r="AH81" i="1"/>
  <c r="AF81" i="1"/>
  <c r="AE81" i="1"/>
  <c r="AD81" i="1"/>
  <c r="AB81" i="1"/>
  <c r="AA81" i="1"/>
  <c r="X81" i="1"/>
  <c r="W81" i="1"/>
  <c r="V81" i="1"/>
  <c r="T81" i="1"/>
  <c r="P81" i="1"/>
  <c r="O81" i="1"/>
  <c r="N81" i="1"/>
  <c r="L81" i="1"/>
  <c r="K81" i="1"/>
  <c r="J81" i="1"/>
  <c r="AO80" i="1"/>
  <c r="AK80" i="1"/>
  <c r="AC80" i="1"/>
  <c r="Y80" i="1"/>
  <c r="U80" i="1"/>
  <c r="Q80" i="1"/>
  <c r="M80" i="1"/>
  <c r="AO79" i="1"/>
  <c r="AK79" i="1"/>
  <c r="AG79" i="1"/>
  <c r="AC79" i="1"/>
  <c r="Y79" i="1"/>
  <c r="U79" i="1"/>
  <c r="Q79" i="1"/>
  <c r="M79" i="1"/>
  <c r="BF79" i="1" s="1"/>
  <c r="AO78" i="1"/>
  <c r="AK78" i="1"/>
  <c r="AC78" i="1"/>
  <c r="Y78" i="1"/>
  <c r="U78" i="1"/>
  <c r="Q78" i="1"/>
  <c r="M78" i="1"/>
  <c r="AO77" i="1"/>
  <c r="AK77" i="1"/>
  <c r="AG77" i="1"/>
  <c r="AC77" i="1"/>
  <c r="Y77" i="1"/>
  <c r="U77" i="1"/>
  <c r="Q77" i="1"/>
  <c r="M77" i="1"/>
  <c r="AO76" i="1"/>
  <c r="AK76" i="1"/>
  <c r="AG76" i="1"/>
  <c r="AC76" i="1"/>
  <c r="Y76" i="1"/>
  <c r="U76" i="1"/>
  <c r="Q76" i="1"/>
  <c r="M76" i="1"/>
  <c r="BF75" i="1"/>
  <c r="BG75" i="1" s="1"/>
  <c r="Q74" i="1"/>
  <c r="M74" i="1"/>
  <c r="BF74" i="1" s="1"/>
  <c r="U73" i="1"/>
  <c r="Q73" i="1"/>
  <c r="M73" i="1"/>
  <c r="Q72" i="1"/>
  <c r="M72" i="1"/>
  <c r="BF72" i="1" s="1"/>
  <c r="Q71" i="1"/>
  <c r="M71" i="1"/>
  <c r="Q70" i="1"/>
  <c r="M70" i="1"/>
  <c r="BF70" i="1" s="1"/>
  <c r="BB69" i="1"/>
  <c r="AZ69" i="1"/>
  <c r="AY69" i="1"/>
  <c r="AX69" i="1"/>
  <c r="AV69" i="1"/>
  <c r="AU69" i="1"/>
  <c r="AT69" i="1"/>
  <c r="AR69" i="1"/>
  <c r="AQ69" i="1"/>
  <c r="AP69" i="1"/>
  <c r="AN69" i="1"/>
  <c r="AM69" i="1"/>
  <c r="AL69" i="1"/>
  <c r="AJ69" i="1"/>
  <c r="AI69" i="1"/>
  <c r="AH69" i="1"/>
  <c r="AF69" i="1"/>
  <c r="AE69" i="1"/>
  <c r="AD69" i="1"/>
  <c r="AB69" i="1"/>
  <c r="AA69" i="1"/>
  <c r="T69" i="1"/>
  <c r="P69" i="1"/>
  <c r="O69" i="1"/>
  <c r="N69" i="1"/>
  <c r="L69" i="1"/>
  <c r="J69" i="1"/>
  <c r="AS68" i="1"/>
  <c r="AO68" i="1"/>
  <c r="AK68" i="1"/>
  <c r="AG68" i="1"/>
  <c r="AC68" i="1"/>
  <c r="U68" i="1"/>
  <c r="Q68" i="1"/>
  <c r="M68" i="1"/>
  <c r="K68" i="1"/>
  <c r="AS67" i="1"/>
  <c r="AO67" i="1"/>
  <c r="AK67" i="1"/>
  <c r="AG67" i="1"/>
  <c r="AC67" i="1"/>
  <c r="U67" i="1"/>
  <c r="Q67" i="1"/>
  <c r="M67" i="1"/>
  <c r="AO66" i="1"/>
  <c r="AK66" i="1"/>
  <c r="AG66" i="1"/>
  <c r="AC66" i="1"/>
  <c r="U66" i="1"/>
  <c r="M66" i="1"/>
  <c r="BF66" i="1" s="1"/>
  <c r="AS65" i="1"/>
  <c r="AO65" i="1"/>
  <c r="AK65" i="1"/>
  <c r="AG65" i="1"/>
  <c r="AC65" i="1"/>
  <c r="U65" i="1"/>
  <c r="Q65" i="1"/>
  <c r="K65" i="1"/>
  <c r="M65" i="1" s="1"/>
  <c r="BF65" i="1" s="1"/>
  <c r="AS64" i="1"/>
  <c r="AO64" i="1"/>
  <c r="AK64" i="1"/>
  <c r="AG64" i="1"/>
  <c r="AC64" i="1"/>
  <c r="U64" i="1"/>
  <c r="Q64" i="1"/>
  <c r="K64" i="1"/>
  <c r="BF63" i="1"/>
  <c r="BG63" i="1" s="1"/>
  <c r="U62" i="1"/>
  <c r="Q62" i="1"/>
  <c r="M62" i="1"/>
  <c r="U61" i="1"/>
  <c r="Q61" i="1"/>
  <c r="M61" i="1"/>
  <c r="BF61" i="1" s="1"/>
  <c r="Q60" i="1"/>
  <c r="M60" i="1"/>
  <c r="U59" i="1"/>
  <c r="Q59" i="1"/>
  <c r="BF59" i="1" s="1"/>
  <c r="M59" i="1"/>
  <c r="Q58" i="1"/>
  <c r="M58" i="1"/>
  <c r="BD57" i="1"/>
  <c r="BC57" i="1"/>
  <c r="BB57" i="1"/>
  <c r="AZ57" i="1"/>
  <c r="AY57" i="1"/>
  <c r="AX57" i="1"/>
  <c r="AV57" i="1"/>
  <c r="AU57" i="1"/>
  <c r="AT57" i="1"/>
  <c r="AR57" i="1"/>
  <c r="AQ57" i="1"/>
  <c r="AP57" i="1"/>
  <c r="AN57" i="1"/>
  <c r="AM57" i="1"/>
  <c r="AL57" i="1"/>
  <c r="AJ57" i="1"/>
  <c r="AI57" i="1"/>
  <c r="AH57" i="1"/>
  <c r="AF57" i="1"/>
  <c r="AE57" i="1"/>
  <c r="AD57" i="1"/>
  <c r="AB57" i="1"/>
  <c r="AA57" i="1"/>
  <c r="X57" i="1"/>
  <c r="W57" i="1"/>
  <c r="V57" i="1"/>
  <c r="T57" i="1"/>
  <c r="P57" i="1"/>
  <c r="N57" i="1"/>
  <c r="AS56" i="1"/>
  <c r="AO56" i="1"/>
  <c r="AK56" i="1"/>
  <c r="AG56" i="1"/>
  <c r="AC56" i="1"/>
  <c r="Y56" i="1"/>
  <c r="U56" i="1"/>
  <c r="Q56" i="1"/>
  <c r="BF56" i="1" s="1"/>
  <c r="M56" i="1"/>
  <c r="AS55" i="1"/>
  <c r="AO55" i="1"/>
  <c r="AK55" i="1"/>
  <c r="AG55" i="1"/>
  <c r="AC55" i="1"/>
  <c r="Y55" i="1"/>
  <c r="U55" i="1"/>
  <c r="Q55" i="1"/>
  <c r="M55" i="1"/>
  <c r="AS54" i="1"/>
  <c r="AO54" i="1"/>
  <c r="AK54" i="1"/>
  <c r="AG54" i="1"/>
  <c r="AC54" i="1"/>
  <c r="Y54" i="1"/>
  <c r="U54" i="1"/>
  <c r="Q54" i="1"/>
  <c r="M54" i="1"/>
  <c r="AS53" i="1"/>
  <c r="AO53" i="1"/>
  <c r="AK53" i="1"/>
  <c r="AG53" i="1"/>
  <c r="AC53" i="1"/>
  <c r="Y53" i="1"/>
  <c r="U53" i="1"/>
  <c r="Q53" i="1"/>
  <c r="M53" i="1"/>
  <c r="AS52" i="1"/>
  <c r="AO52" i="1"/>
  <c r="AK52" i="1"/>
  <c r="AG52" i="1"/>
  <c r="AC52" i="1"/>
  <c r="Y52" i="1"/>
  <c r="U52" i="1"/>
  <c r="Q52" i="1"/>
  <c r="M52" i="1"/>
  <c r="BF51" i="1"/>
  <c r="BG51" i="1" s="1"/>
  <c r="BG50" i="1"/>
  <c r="U49" i="1"/>
  <c r="Q49" i="1"/>
  <c r="M49" i="1"/>
  <c r="Q48" i="1"/>
  <c r="M48" i="1"/>
  <c r="BF48" i="1" s="1"/>
  <c r="U47" i="1"/>
  <c r="Q47" i="1"/>
  <c r="M47" i="1"/>
  <c r="Q46" i="1"/>
  <c r="M46" i="1"/>
  <c r="Q45" i="1"/>
  <c r="M45" i="1"/>
  <c r="BF45" i="1" s="1"/>
  <c r="BD44" i="1"/>
  <c r="BC44" i="1"/>
  <c r="BB44" i="1"/>
  <c r="AZ44" i="1"/>
  <c r="AY44" i="1"/>
  <c r="AX44" i="1"/>
  <c r="AV44" i="1"/>
  <c r="AU44" i="1"/>
  <c r="AT44" i="1"/>
  <c r="AR44" i="1"/>
  <c r="AQ44" i="1"/>
  <c r="AP44" i="1"/>
  <c r="AN44" i="1"/>
  <c r="AM44" i="1"/>
  <c r="AL44" i="1"/>
  <c r="AJ44" i="1"/>
  <c r="AI44" i="1"/>
  <c r="AH44" i="1"/>
  <c r="AF44" i="1"/>
  <c r="AE44" i="1"/>
  <c r="AD44" i="1"/>
  <c r="AB44" i="1"/>
  <c r="AA44" i="1"/>
  <c r="X44" i="1"/>
  <c r="W44" i="1"/>
  <c r="V44" i="1"/>
  <c r="T44" i="1"/>
  <c r="S44" i="1"/>
  <c r="P44" i="1"/>
  <c r="O44" i="1"/>
  <c r="L44" i="1"/>
  <c r="K44" i="1"/>
  <c r="AS43" i="1"/>
  <c r="AO43" i="1"/>
  <c r="AK43" i="1"/>
  <c r="AG43" i="1"/>
  <c r="AC43" i="1"/>
  <c r="Y43" i="1"/>
  <c r="U43" i="1"/>
  <c r="Q43" i="1"/>
  <c r="M43" i="1"/>
  <c r="AS42" i="1"/>
  <c r="AO42" i="1"/>
  <c r="AK42" i="1"/>
  <c r="AG42" i="1"/>
  <c r="AC42" i="1"/>
  <c r="Y42" i="1"/>
  <c r="U42" i="1"/>
  <c r="Q42" i="1"/>
  <c r="M42" i="1"/>
  <c r="BF42" i="1" s="1"/>
  <c r="AS41" i="1"/>
  <c r="AO41" i="1"/>
  <c r="AK41" i="1"/>
  <c r="AG41" i="1"/>
  <c r="AC41" i="1"/>
  <c r="Y41" i="1"/>
  <c r="U41" i="1"/>
  <c r="Q41" i="1"/>
  <c r="M41" i="1"/>
  <c r="AS40" i="1"/>
  <c r="AO40" i="1"/>
  <c r="AK40" i="1"/>
  <c r="AG40" i="1"/>
  <c r="AC40" i="1"/>
  <c r="Y40" i="1"/>
  <c r="U40" i="1"/>
  <c r="Q40" i="1"/>
  <c r="M40" i="1"/>
  <c r="AS39" i="1"/>
  <c r="AO39" i="1"/>
  <c r="AK39" i="1"/>
  <c r="AG39" i="1"/>
  <c r="AC39" i="1"/>
  <c r="Y39" i="1"/>
  <c r="U39" i="1"/>
  <c r="Q39" i="1"/>
  <c r="M39" i="1"/>
  <c r="BG38" i="1"/>
  <c r="BF38" i="1"/>
  <c r="U37" i="1"/>
  <c r="Q37" i="1"/>
  <c r="M37" i="1"/>
  <c r="Q36" i="1"/>
  <c r="M36" i="1"/>
  <c r="U35" i="1"/>
  <c r="Q35" i="1"/>
  <c r="M35" i="1"/>
  <c r="Q34" i="1"/>
  <c r="M34" i="1"/>
  <c r="BF34" i="1" s="1"/>
  <c r="Q33" i="1"/>
  <c r="M33" i="1"/>
  <c r="BD32" i="1"/>
  <c r="BC32" i="1"/>
  <c r="BB32" i="1"/>
  <c r="AZ32" i="1"/>
  <c r="AY32" i="1"/>
  <c r="AX32" i="1"/>
  <c r="AV32" i="1"/>
  <c r="AU32" i="1"/>
  <c r="AT32" i="1"/>
  <c r="AR32" i="1"/>
  <c r="AQ32" i="1"/>
  <c r="AP32" i="1"/>
  <c r="AN32" i="1"/>
  <c r="AM32" i="1"/>
  <c r="AL32" i="1"/>
  <c r="AJ32" i="1"/>
  <c r="AI32" i="1"/>
  <c r="AH32" i="1"/>
  <c r="AF32" i="1"/>
  <c r="AE32" i="1"/>
  <c r="AD32" i="1"/>
  <c r="AB32" i="1"/>
  <c r="AA32" i="1"/>
  <c r="X32" i="1"/>
  <c r="W32" i="1"/>
  <c r="V32" i="1"/>
  <c r="T32" i="1"/>
  <c r="S32" i="1"/>
  <c r="P32" i="1"/>
  <c r="L32" i="1"/>
  <c r="AS31" i="1"/>
  <c r="AO31" i="1"/>
  <c r="AK31" i="1"/>
  <c r="AG31" i="1"/>
  <c r="AC31" i="1"/>
  <c r="Y31" i="1"/>
  <c r="U31" i="1"/>
  <c r="Q31" i="1"/>
  <c r="M31" i="1"/>
  <c r="BF31" i="1" s="1"/>
  <c r="AS30" i="1"/>
  <c r="AO30" i="1"/>
  <c r="AK30" i="1"/>
  <c r="AG30" i="1"/>
  <c r="AC30" i="1"/>
  <c r="Y30" i="1"/>
  <c r="U30" i="1"/>
  <c r="Q30" i="1"/>
  <c r="M30" i="1"/>
  <c r="AS29" i="1"/>
  <c r="AO29" i="1"/>
  <c r="AK29" i="1"/>
  <c r="AG29" i="1"/>
  <c r="AC29" i="1"/>
  <c r="Y29" i="1"/>
  <c r="U29" i="1"/>
  <c r="M29" i="1"/>
  <c r="AS28" i="1"/>
  <c r="AO28" i="1"/>
  <c r="AK28" i="1"/>
  <c r="AG28" i="1"/>
  <c r="AC28" i="1"/>
  <c r="Y28" i="1"/>
  <c r="U28" i="1"/>
  <c r="Q28" i="1"/>
  <c r="M28" i="1"/>
  <c r="AS27" i="1"/>
  <c r="AO27" i="1"/>
  <c r="AO32" i="1" s="1"/>
  <c r="AK27" i="1"/>
  <c r="AG27" i="1"/>
  <c r="AC27" i="1"/>
  <c r="Y27" i="1"/>
  <c r="U27" i="1"/>
  <c r="Q27" i="1"/>
  <c r="M27" i="1"/>
  <c r="BF26" i="1"/>
  <c r="BG26" i="1" s="1"/>
  <c r="AS25" i="1"/>
  <c r="AO25" i="1"/>
  <c r="U25" i="1"/>
  <c r="Q25" i="1"/>
  <c r="M25" i="1"/>
  <c r="AS24" i="1"/>
  <c r="AO24" i="1"/>
  <c r="U24" i="1"/>
  <c r="Q24" i="1"/>
  <c r="M24" i="1"/>
  <c r="AS23" i="1"/>
  <c r="AO23" i="1"/>
  <c r="U23" i="1"/>
  <c r="Q23" i="1"/>
  <c r="M23" i="1"/>
  <c r="AS22" i="1"/>
  <c r="AO22" i="1"/>
  <c r="M22" i="1"/>
  <c r="AS21" i="1"/>
  <c r="AO21" i="1"/>
  <c r="Q21" i="1"/>
  <c r="M21" i="1"/>
  <c r="BD20" i="1"/>
  <c r="BC20" i="1"/>
  <c r="BB20" i="1"/>
  <c r="AZ20" i="1"/>
  <c r="AY20" i="1"/>
  <c r="AX20" i="1"/>
  <c r="AV20" i="1"/>
  <c r="AU20" i="1"/>
  <c r="AT20" i="1"/>
  <c r="AR20" i="1"/>
  <c r="AQ20" i="1"/>
  <c r="AP20" i="1"/>
  <c r="AN20" i="1"/>
  <c r="AM20" i="1"/>
  <c r="AL20" i="1"/>
  <c r="AJ20" i="1"/>
  <c r="AI20" i="1"/>
  <c r="AH20" i="1"/>
  <c r="AF20" i="1"/>
  <c r="AE20" i="1"/>
  <c r="AD20" i="1"/>
  <c r="AB20" i="1"/>
  <c r="AA20" i="1"/>
  <c r="X20" i="1"/>
  <c r="W20" i="1"/>
  <c r="V20" i="1"/>
  <c r="T20" i="1"/>
  <c r="S20" i="1"/>
  <c r="P20" i="1"/>
  <c r="N20" i="1"/>
  <c r="J20" i="1"/>
  <c r="AS19" i="1"/>
  <c r="AO19" i="1"/>
  <c r="AK19" i="1"/>
  <c r="AG19" i="1"/>
  <c r="AC19" i="1"/>
  <c r="Y19" i="1"/>
  <c r="U19" i="1"/>
  <c r="Q19" i="1"/>
  <c r="BF19" i="1" s="1"/>
  <c r="M19" i="1"/>
  <c r="AS18" i="1"/>
  <c r="AO18" i="1"/>
  <c r="AK18" i="1"/>
  <c r="AG18" i="1"/>
  <c r="AC18" i="1"/>
  <c r="Y18" i="1"/>
  <c r="U18" i="1"/>
  <c r="Q18" i="1"/>
  <c r="M18" i="1"/>
  <c r="AS17" i="1"/>
  <c r="AO17" i="1"/>
  <c r="AK17" i="1"/>
  <c r="AG17" i="1"/>
  <c r="AC17" i="1"/>
  <c r="Y17" i="1"/>
  <c r="U17" i="1"/>
  <c r="Q17" i="1"/>
  <c r="AS16" i="1"/>
  <c r="AO16" i="1"/>
  <c r="AK16" i="1"/>
  <c r="AG16" i="1"/>
  <c r="AC16" i="1"/>
  <c r="Y16" i="1"/>
  <c r="U16" i="1"/>
  <c r="Q16" i="1"/>
  <c r="M16" i="1"/>
  <c r="AS15" i="1"/>
  <c r="AO15" i="1"/>
  <c r="AK15" i="1"/>
  <c r="AG15" i="1"/>
  <c r="AC15" i="1"/>
  <c r="AC20" i="1" s="1"/>
  <c r="Y15" i="1"/>
  <c r="U15" i="1"/>
  <c r="Q15" i="1"/>
  <c r="M15" i="1"/>
  <c r="BG14" i="1"/>
  <c r="BF14" i="1"/>
  <c r="BF152" i="1" l="1"/>
  <c r="BF64" i="3"/>
  <c r="BG64" i="3" s="1"/>
  <c r="K69" i="1"/>
  <c r="M69" i="1" s="1"/>
  <c r="BF69" i="1" s="1"/>
  <c r="BG76" i="3"/>
  <c r="AG54" i="7"/>
  <c r="AW54" i="7"/>
  <c r="M33" i="7"/>
  <c r="AG33" i="7"/>
  <c r="AW40" i="7"/>
  <c r="Q33" i="7"/>
  <c r="AS33" i="7"/>
  <c r="BA40" i="7"/>
  <c r="BF36" i="7"/>
  <c r="BG35" i="7" s="1"/>
  <c r="BF39" i="7"/>
  <c r="AC40" i="7"/>
  <c r="M19" i="7"/>
  <c r="AC19" i="7"/>
  <c r="AS19" i="7"/>
  <c r="BF15" i="7"/>
  <c r="BF16" i="7"/>
  <c r="BF23" i="7"/>
  <c r="Y20" i="1"/>
  <c r="AO20" i="1"/>
  <c r="U20" i="1"/>
  <c r="BF18" i="1"/>
  <c r="BF25" i="1"/>
  <c r="U32" i="1"/>
  <c r="AK32" i="1"/>
  <c r="BF28" i="1"/>
  <c r="BF29" i="1"/>
  <c r="BF30" i="1"/>
  <c r="BF112" i="1"/>
  <c r="M117" i="1"/>
  <c r="AK20" i="2"/>
  <c r="BF15" i="1"/>
  <c r="AG20" i="1"/>
  <c r="BF23" i="1"/>
  <c r="AC32" i="1"/>
  <c r="AS32" i="1"/>
  <c r="BF37" i="1"/>
  <c r="BF43" i="1"/>
  <c r="BF53" i="1"/>
  <c r="BF58" i="1"/>
  <c r="BF76" i="1"/>
  <c r="BF77" i="1"/>
  <c r="M81" i="1"/>
  <c r="BF80" i="1"/>
  <c r="BF94" i="1"/>
  <c r="BF98" i="1"/>
  <c r="M105" i="1"/>
  <c r="BF104" i="1"/>
  <c r="BF109" i="1"/>
  <c r="Q117" i="1"/>
  <c r="AK117" i="1"/>
  <c r="BF113" i="1"/>
  <c r="AG117" i="1"/>
  <c r="U124" i="1"/>
  <c r="AK124" i="1"/>
  <c r="BF120" i="1"/>
  <c r="AG124" i="1"/>
  <c r="BF121" i="1"/>
  <c r="BF122" i="1"/>
  <c r="Q131" i="1"/>
  <c r="BF128" i="1"/>
  <c r="BF131" i="1" s="1"/>
  <c r="BG126" i="1" s="1"/>
  <c r="AG131" i="1"/>
  <c r="AC138" i="1"/>
  <c r="BF134" i="1"/>
  <c r="BF137" i="1"/>
  <c r="Q145" i="1"/>
  <c r="AK145" i="1"/>
  <c r="AO152" i="1"/>
  <c r="Q20" i="2"/>
  <c r="AO20" i="2"/>
  <c r="BF24" i="2"/>
  <c r="BF25" i="2"/>
  <c r="BF27" i="2"/>
  <c r="BF28" i="2"/>
  <c r="BF31" i="2"/>
  <c r="BF33" i="2"/>
  <c r="M38" i="2"/>
  <c r="AK38" i="2"/>
  <c r="BA38" i="2"/>
  <c r="BF37" i="2"/>
  <c r="AG45" i="2"/>
  <c r="BF42" i="2"/>
  <c r="Q15" i="3"/>
  <c r="BF20" i="3"/>
  <c r="BF23" i="3"/>
  <c r="BF24" i="3"/>
  <c r="BF27" i="3"/>
  <c r="BF28" i="3"/>
  <c r="BF29" i="3"/>
  <c r="BF30" i="3"/>
  <c r="BF35" i="3"/>
  <c r="Q75" i="3"/>
  <c r="AK75" i="3"/>
  <c r="BA75" i="3"/>
  <c r="AC23" i="4"/>
  <c r="BF23" i="4" s="1"/>
  <c r="AS23" i="4"/>
  <c r="BF19" i="4"/>
  <c r="M20" i="2"/>
  <c r="BA20" i="2"/>
  <c r="AK20" i="1"/>
  <c r="BF17" i="1"/>
  <c r="BF21" i="1"/>
  <c r="BF22" i="1"/>
  <c r="BF24" i="1"/>
  <c r="AG32" i="1"/>
  <c r="BF33" i="1"/>
  <c r="BF36" i="1"/>
  <c r="AG44" i="1"/>
  <c r="BF47" i="1"/>
  <c r="BF49" i="1"/>
  <c r="BF54" i="1"/>
  <c r="BF60" i="1"/>
  <c r="BF67" i="1"/>
  <c r="BF71" i="1"/>
  <c r="BF73" i="1"/>
  <c r="BF83" i="1"/>
  <c r="BF86" i="1"/>
  <c r="BF92" i="1"/>
  <c r="BF97" i="1"/>
  <c r="BF100" i="1"/>
  <c r="AO105" i="1"/>
  <c r="AS105" i="1"/>
  <c r="BF103" i="1"/>
  <c r="BF108" i="1"/>
  <c r="BF114" i="1"/>
  <c r="Y124" i="1"/>
  <c r="BF123" i="1"/>
  <c r="AO131" i="1"/>
  <c r="M138" i="1"/>
  <c r="AG138" i="1"/>
  <c r="Q138" i="1"/>
  <c r="BF136" i="1"/>
  <c r="U145" i="1"/>
  <c r="BF141" i="1"/>
  <c r="BF145" i="1" s="1"/>
  <c r="BG140" i="1" s="1"/>
  <c r="BF143" i="1"/>
  <c r="U152" i="1"/>
  <c r="BF148" i="1"/>
  <c r="BF151" i="1"/>
  <c r="BF16" i="2"/>
  <c r="U20" i="2"/>
  <c r="AS20" i="2"/>
  <c r="BF18" i="2"/>
  <c r="BF30" i="2"/>
  <c r="Q38" i="2"/>
  <c r="AO38" i="2"/>
  <c r="BE38" i="2"/>
  <c r="AK45" i="2"/>
  <c r="BF41" i="2"/>
  <c r="Y19" i="3"/>
  <c r="AO19" i="3"/>
  <c r="BF34" i="3"/>
  <c r="BF38" i="3"/>
  <c r="BF43" i="3" s="1"/>
  <c r="BG38" i="3" s="1"/>
  <c r="BF39" i="3"/>
  <c r="BF40" i="3"/>
  <c r="BF41" i="3"/>
  <c r="BF42" i="3"/>
  <c r="BF44" i="3"/>
  <c r="BF45" i="3"/>
  <c r="BF46" i="3"/>
  <c r="BF47" i="3"/>
  <c r="BF48" i="3"/>
  <c r="BF49" i="3"/>
  <c r="BF35" i="1"/>
  <c r="BF41" i="1"/>
  <c r="BF46" i="1"/>
  <c r="BF55" i="1"/>
  <c r="BF62" i="1"/>
  <c r="BF68" i="1"/>
  <c r="BF91" i="1"/>
  <c r="BF96" i="1"/>
  <c r="BF102" i="1"/>
  <c r="BF107" i="1"/>
  <c r="Y117" i="1"/>
  <c r="AS117" i="1"/>
  <c r="AO117" i="1"/>
  <c r="BF115" i="1"/>
  <c r="M124" i="1"/>
  <c r="AC124" i="1"/>
  <c r="AS124" i="1"/>
  <c r="AO124" i="1"/>
  <c r="BF129" i="1"/>
  <c r="BF130" i="1"/>
  <c r="AK138" i="1"/>
  <c r="BF135" i="1"/>
  <c r="AC145" i="1"/>
  <c r="BF149" i="1"/>
  <c r="Q152" i="1"/>
  <c r="BF34" i="2"/>
  <c r="U38" i="2"/>
  <c r="AS38" i="2"/>
  <c r="BF36" i="2"/>
  <c r="Q45" i="2"/>
  <c r="AO45" i="2"/>
  <c r="BF44" i="2"/>
  <c r="AC19" i="3"/>
  <c r="AS19" i="3"/>
  <c r="BF15" i="3"/>
  <c r="BF21" i="3"/>
  <c r="BF25" i="3"/>
  <c r="BF33" i="3"/>
  <c r="BF37" i="3"/>
  <c r="BF34" i="5"/>
  <c r="AW42" i="5"/>
  <c r="BF38" i="5"/>
  <c r="BF40" i="5"/>
  <c r="BF54" i="5"/>
  <c r="BF15" i="6"/>
  <c r="BF16" i="6"/>
  <c r="BF17" i="6"/>
  <c r="BF18" i="6"/>
  <c r="BF19" i="6"/>
  <c r="Y32" i="6"/>
  <c r="AO32" i="6"/>
  <c r="BF30" i="6"/>
  <c r="BF33" i="6"/>
  <c r="BF34" i="6"/>
  <c r="BF35" i="6"/>
  <c r="AK56" i="6"/>
  <c r="BA56" i="6"/>
  <c r="BF55" i="6"/>
  <c r="BF63" i="6"/>
  <c r="AO68" i="6"/>
  <c r="BE68" i="6"/>
  <c r="BF66" i="6"/>
  <c r="M80" i="6"/>
  <c r="AS80" i="6"/>
  <c r="BF76" i="6"/>
  <c r="BF77" i="6"/>
  <c r="Y87" i="6"/>
  <c r="AS87" i="6"/>
  <c r="BF83" i="6"/>
  <c r="BF84" i="6"/>
  <c r="Q94" i="6"/>
  <c r="BF92" i="6"/>
  <c r="BF93" i="6"/>
  <c r="AO94" i="6"/>
  <c r="Y101" i="6"/>
  <c r="AS101" i="6"/>
  <c r="Q19" i="7"/>
  <c r="AG19" i="7"/>
  <c r="BF22" i="7"/>
  <c r="BF29" i="7"/>
  <c r="BG28" i="7" s="1"/>
  <c r="BF37" i="7"/>
  <c r="AK54" i="7"/>
  <c r="BA54" i="7"/>
  <c r="BF53" i="7"/>
  <c r="U75" i="3"/>
  <c r="BF75" i="3" s="1"/>
  <c r="AO75" i="3"/>
  <c r="BE75" i="3"/>
  <c r="BF72" i="3"/>
  <c r="M23" i="4"/>
  <c r="AG23" i="4"/>
  <c r="AW23" i="4"/>
  <c r="BF22" i="4"/>
  <c r="BF24" i="5"/>
  <c r="BF25" i="5"/>
  <c r="BF30" i="5"/>
  <c r="AC35" i="5"/>
  <c r="AS35" i="5"/>
  <c r="BF31" i="5"/>
  <c r="BF35" i="5" s="1"/>
  <c r="BG30" i="5" s="1"/>
  <c r="BF32" i="5"/>
  <c r="U42" i="5"/>
  <c r="AO42" i="5"/>
  <c r="BE42" i="5"/>
  <c r="BF39" i="5"/>
  <c r="AW49" i="5"/>
  <c r="BF47" i="5"/>
  <c r="M56" i="5"/>
  <c r="AC56" i="5"/>
  <c r="AS56" i="5"/>
  <c r="BF52" i="5"/>
  <c r="BF53" i="5"/>
  <c r="BF21" i="6"/>
  <c r="BF22" i="6"/>
  <c r="BF23" i="6"/>
  <c r="BF24" i="6"/>
  <c r="BF25" i="6"/>
  <c r="BF27" i="6"/>
  <c r="AC32" i="6"/>
  <c r="AS32" i="6"/>
  <c r="BF31" i="6"/>
  <c r="BF40" i="6"/>
  <c r="BF41" i="6"/>
  <c r="BF42" i="6"/>
  <c r="BF43" i="6"/>
  <c r="BF45" i="6"/>
  <c r="BF46" i="6"/>
  <c r="BF47" i="6"/>
  <c r="BF48" i="6"/>
  <c r="BF49" i="6"/>
  <c r="Y56" i="6"/>
  <c r="AO56" i="6"/>
  <c r="BE56" i="6"/>
  <c r="BF54" i="6"/>
  <c r="Q68" i="6"/>
  <c r="AS68" i="6"/>
  <c r="BF67" i="6"/>
  <c r="Q80" i="6"/>
  <c r="AW80" i="6"/>
  <c r="BF78" i="6"/>
  <c r="M87" i="6"/>
  <c r="AC87" i="6"/>
  <c r="AW87" i="6"/>
  <c r="BF86" i="6"/>
  <c r="BA94" i="6"/>
  <c r="AC101" i="6"/>
  <c r="AW101" i="6"/>
  <c r="BF97" i="6"/>
  <c r="BF111" i="6"/>
  <c r="BF112" i="6"/>
  <c r="BF113" i="6"/>
  <c r="BF114" i="6"/>
  <c r="U19" i="7"/>
  <c r="AK19" i="7"/>
  <c r="BF21" i="7"/>
  <c r="U33" i="7"/>
  <c r="AW33" i="7"/>
  <c r="BF30" i="7"/>
  <c r="BF31" i="7"/>
  <c r="BF32" i="7"/>
  <c r="BF35" i="7"/>
  <c r="AG40" i="7"/>
  <c r="BE40" i="7"/>
  <c r="AO54" i="7"/>
  <c r="BE54" i="7"/>
  <c r="BF51" i="7"/>
  <c r="BF52" i="3"/>
  <c r="BF53" i="3"/>
  <c r="BF54" i="3"/>
  <c r="BF55" i="3"/>
  <c r="BF57" i="3"/>
  <c r="BF58" i="3"/>
  <c r="BF59" i="3"/>
  <c r="BF60" i="3"/>
  <c r="BF61" i="3"/>
  <c r="BF62" i="3"/>
  <c r="Y75" i="3"/>
  <c r="AS75" i="3"/>
  <c r="BF71" i="3"/>
  <c r="BG70" i="3" s="1"/>
  <c r="BF74" i="3"/>
  <c r="Q23" i="4"/>
  <c r="AK23" i="4"/>
  <c r="BA23" i="4"/>
  <c r="BF21" i="4"/>
  <c r="BF15" i="5"/>
  <c r="BF16" i="5"/>
  <c r="BF17" i="5"/>
  <c r="BF18" i="5"/>
  <c r="BF20" i="5"/>
  <c r="BF21" i="5"/>
  <c r="BF22" i="5"/>
  <c r="BF23" i="5"/>
  <c r="Q35" i="5"/>
  <c r="AG35" i="5"/>
  <c r="AW35" i="5"/>
  <c r="Y42" i="5"/>
  <c r="AS42" i="5"/>
  <c r="BF41" i="5"/>
  <c r="U49" i="5"/>
  <c r="AK49" i="5"/>
  <c r="BA49" i="5"/>
  <c r="Q56" i="5"/>
  <c r="AG56" i="5"/>
  <c r="AW56" i="5"/>
  <c r="Q32" i="6"/>
  <c r="AG32" i="6"/>
  <c r="BF28" i="6"/>
  <c r="BF37" i="6"/>
  <c r="BF51" i="6"/>
  <c r="AC56" i="6"/>
  <c r="AS56" i="6"/>
  <c r="BF52" i="6"/>
  <c r="BF53" i="6"/>
  <c r="AW68" i="6"/>
  <c r="BF64" i="6"/>
  <c r="BF70" i="6"/>
  <c r="BF72" i="6"/>
  <c r="Y80" i="6"/>
  <c r="BA80" i="6"/>
  <c r="Q87" i="6"/>
  <c r="AG87" i="6"/>
  <c r="BA87" i="6"/>
  <c r="BE94" i="6"/>
  <c r="Y94" i="6"/>
  <c r="Q101" i="6"/>
  <c r="AG101" i="6"/>
  <c r="BA101" i="6"/>
  <c r="AO101" i="6"/>
  <c r="BF100" i="6"/>
  <c r="Y19" i="7"/>
  <c r="AO19" i="7"/>
  <c r="BF17" i="7"/>
  <c r="BF18" i="7"/>
  <c r="BF20" i="7"/>
  <c r="AC33" i="7"/>
  <c r="BA33" i="7"/>
  <c r="AS40" i="7"/>
  <c r="AC54" i="7"/>
  <c r="AS54" i="7"/>
  <c r="BF50" i="7"/>
  <c r="BF26" i="2"/>
  <c r="BF117" i="1"/>
  <c r="BG112" i="1" s="1"/>
  <c r="BA21" i="2"/>
  <c r="BF16" i="1"/>
  <c r="Q20" i="1"/>
  <c r="BF27" i="1"/>
  <c r="BF40" i="1"/>
  <c r="BF52" i="1"/>
  <c r="M64" i="1"/>
  <c r="BF78" i="1"/>
  <c r="BF88" i="1"/>
  <c r="BF119" i="1"/>
  <c r="M131" i="1"/>
  <c r="BF133" i="1"/>
  <c r="BF138" i="1" s="1"/>
  <c r="BG133" i="1" s="1"/>
  <c r="M145" i="1"/>
  <c r="AV21" i="2"/>
  <c r="AW21" i="2" s="1"/>
  <c r="Q19" i="3"/>
  <c r="BF16" i="3"/>
  <c r="BF17" i="3"/>
  <c r="BF18" i="3"/>
  <c r="BF89" i="1"/>
  <c r="BF147" i="1"/>
  <c r="BG147" i="1" s="1"/>
  <c r="BF17" i="2"/>
  <c r="BF35" i="2"/>
  <c r="BF40" i="2"/>
  <c r="J19" i="3"/>
  <c r="R19" i="3"/>
  <c r="J31" i="3"/>
  <c r="BF51" i="3"/>
  <c r="BF56" i="3" s="1"/>
  <c r="BG51" i="3" s="1"/>
  <c r="BF18" i="4"/>
  <c r="BF14" i="5"/>
  <c r="M35" i="5"/>
  <c r="BF37" i="5"/>
  <c r="BG37" i="5" s="1"/>
  <c r="BF44" i="5"/>
  <c r="BF51" i="5"/>
  <c r="AG20" i="6"/>
  <c r="AO20" i="6"/>
  <c r="BF14" i="3"/>
  <c r="BF26" i="3"/>
  <c r="BF70" i="3"/>
  <c r="BF39" i="6"/>
  <c r="BF89" i="6"/>
  <c r="BF91" i="6"/>
  <c r="M101" i="6"/>
  <c r="BF96" i="6"/>
  <c r="BF75" i="6"/>
  <c r="BF82" i="6"/>
  <c r="BF87" i="6" s="1"/>
  <c r="BG82" i="6" s="1"/>
  <c r="AW94" i="6"/>
  <c r="BF103" i="6"/>
  <c r="BF108" i="6" s="1"/>
  <c r="BG103" i="6" s="1"/>
  <c r="BF110" i="6"/>
  <c r="BF49" i="7"/>
  <c r="BF14" i="7"/>
  <c r="BF28" i="7"/>
  <c r="BG76" i="1" l="1"/>
  <c r="BG14" i="3"/>
  <c r="BG39" i="6"/>
  <c r="BF80" i="6"/>
  <c r="BG75" i="6" s="1"/>
  <c r="BF32" i="6"/>
  <c r="BG27" i="6" s="1"/>
  <c r="BF101" i="6"/>
  <c r="BG96" i="6" s="1"/>
  <c r="BG51" i="5"/>
  <c r="BF19" i="5"/>
  <c r="BG14" i="5" s="1"/>
  <c r="BG33" i="2"/>
  <c r="BG52" i="1"/>
  <c r="BG24" i="2"/>
  <c r="BG15" i="6"/>
  <c r="BF124" i="1"/>
  <c r="BG119" i="1" s="1"/>
  <c r="BF105" i="1"/>
  <c r="BG100" i="1" s="1"/>
  <c r="BF115" i="6"/>
  <c r="BG110" i="6" s="1"/>
  <c r="BG40" i="2"/>
  <c r="BF21" i="2"/>
  <c r="BG27" i="1"/>
  <c r="BG26" i="3"/>
  <c r="BG44" i="5"/>
  <c r="BG15" i="2"/>
  <c r="BG15" i="1"/>
  <c r="BG51" i="6"/>
  <c r="BG63" i="6"/>
  <c r="BF94" i="6"/>
  <c r="BG89" i="6" s="1"/>
  <c r="BG88" i="1"/>
  <c r="BF64" i="1"/>
  <c r="BG64" i="1" s="1"/>
  <c r="AV22" i="2"/>
  <c r="AW22" i="2" s="1"/>
  <c r="BF22" i="2" s="1"/>
  <c r="U40" i="7" l="1"/>
  <c r="M54" i="7"/>
  <c r="BF52" i="7"/>
  <c r="Q54" i="7"/>
  <c r="M40" i="7"/>
  <c r="BF38" i="7"/>
  <c r="Q40" i="7"/>
  <c r="BF19" i="7"/>
  <c r="BG14" i="7" s="1"/>
  <c r="BF39" i="1"/>
  <c r="BG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14" authorId="0" shapeId="0" xr:uid="{00000000-0006-0000-0000-000001000000}">
      <text>
        <r>
          <rPr>
            <b/>
            <sz val="9"/>
            <color rgb="FF000000"/>
            <rFont val="Calibri"/>
            <family val="2"/>
          </rPr>
          <t>IMM-LAPCOMUNITARIO:</t>
        </r>
        <r>
          <rPr>
            <b/>
            <sz val="9"/>
            <color rgb="FF000000"/>
            <rFont val="Calibri"/>
            <family val="2"/>
          </rPr>
          <t xml:space="preserve">
</t>
        </r>
        <r>
          <rPr>
            <sz val="9"/>
            <color rgb="FF000000"/>
            <rFont val="Calibri"/>
            <family val="2"/>
          </rPr>
          <t>las actividdaes grupales se cancelan por contingencia COVID 19</t>
        </r>
      </text>
    </comment>
    <comment ref="H47" authorId="0" shapeId="0" xr:uid="{00000000-0006-0000-0000-000002000000}">
      <text>
        <r>
          <rPr>
            <b/>
            <sz val="9"/>
            <color rgb="FF000000"/>
            <rFont val="Calibri"/>
            <family val="2"/>
          </rPr>
          <t>AL MENOS POR LA PANDEMIA SE IMPLEMENTA POR LOS GRUPOS DE WHATSAPP CON LO QUE SE TRABAJA</t>
        </r>
      </text>
    </comment>
  </commentList>
</comments>
</file>

<file path=xl/sharedStrings.xml><?xml version="1.0" encoding="utf-8"?>
<sst xmlns="http://schemas.openxmlformats.org/spreadsheetml/2006/main" count="1444" uniqueCount="232">
  <si>
    <t>EVALUACIÓN DE PROGRAMAS PRESUPUESTARIOS DERIVADOS DEL PLAN MUNICIPAL DE DESARROLLO 2018-2021</t>
  </si>
  <si>
    <t>INDICADORES DE GESTIÓN</t>
  </si>
  <si>
    <t xml:space="preserve">DATOS ESTADÍSTICOS  </t>
  </si>
  <si>
    <t>CLASIFICACIÓN ADMINISTRATIVA</t>
  </si>
  <si>
    <t>DIRECCIÓN</t>
  </si>
  <si>
    <t>SUBDIRECCIÓN</t>
  </si>
  <si>
    <t>UNIDAD RESPONSABLE (DEPTO)</t>
  </si>
  <si>
    <t>INSTITUTO DE LA MUJER</t>
  </si>
  <si>
    <t>INSTITUTO MUNICIPAL DE LA MUJER</t>
  </si>
  <si>
    <t>DESARROLLO DE LAS MUJERES EN COMUNIDADES CON PERSPECTIVA DE GÉNERO</t>
  </si>
  <si>
    <t>BASE DE DATOS</t>
  </si>
  <si>
    <t>TOTAL ANUAL</t>
  </si>
  <si>
    <t>AVANCE DE LA META</t>
  </si>
  <si>
    <t>LÍNEA (S) ACCIÓN PMD</t>
  </si>
  <si>
    <t>No. PP</t>
  </si>
  <si>
    <t>PROGRAMA PRESUPUESTARIO LIGADO (POA)</t>
  </si>
  <si>
    <t>OBJETIVO DEL PROGRAMA PRESUPUESTARIO</t>
  </si>
  <si>
    <t>NOMBRE DE LA ACTIVIDAD</t>
  </si>
  <si>
    <t>CONCEPTO</t>
  </si>
  <si>
    <t>DATOS DESAGREGADOS</t>
  </si>
  <si>
    <t>UNIDAD DE MEDIDA</t>
  </si>
  <si>
    <t>ENERO</t>
  </si>
  <si>
    <t>FEBRERO</t>
  </si>
  <si>
    <t>MARZO</t>
  </si>
  <si>
    <t>ABRIL</t>
  </si>
  <si>
    <t>MAYO</t>
  </si>
  <si>
    <t>JUNIO</t>
  </si>
  <si>
    <t>JULIO</t>
  </si>
  <si>
    <t>AGOSTO</t>
  </si>
  <si>
    <t>SEPTIEMBRE</t>
  </si>
  <si>
    <t>OCTUBRE</t>
  </si>
  <si>
    <t>NOVIEMBRE</t>
  </si>
  <si>
    <t>DICIEMBRE</t>
  </si>
  <si>
    <t>SEXO</t>
  </si>
  <si>
    <t>MUJERES</t>
  </si>
  <si>
    <t>HOMBRES</t>
  </si>
  <si>
    <t>OTRA</t>
  </si>
  <si>
    <t>TOTAL</t>
  </si>
  <si>
    <t>Difunsión, promoción y operación de programas para la práctica de los derechos de la mujer</t>
  </si>
  <si>
    <t>SERVICIOS DEL INSTITUTO DE LA MUJER</t>
  </si>
  <si>
    <t>Impulsar estrategias y acciones para fortalecer el acceso de las mujeres a sus derechos humanos a través de políticas para generar la igualdad entre hombres y mujeres en el municipio de Mérida.</t>
  </si>
  <si>
    <t>N/A</t>
  </si>
  <si>
    <t>SESIONES IMPARTIDAS</t>
  </si>
  <si>
    <t>EDAD</t>
  </si>
  <si>
    <t>0 A 11 AÑOS</t>
  </si>
  <si>
    <t>12 A 17 AÑOS</t>
  </si>
  <si>
    <t>18 A 29 AÑOS</t>
  </si>
  <si>
    <t>30 A 59 AÑOS</t>
  </si>
  <si>
    <t>60 AÑOS EN ADELANTE</t>
  </si>
  <si>
    <t>TOTAL DE PERSONAS ATENDIDAS</t>
  </si>
  <si>
    <t>PROCEDENCIA</t>
  </si>
  <si>
    <t>COLONIAS</t>
  </si>
  <si>
    <t>COMISARÍAS</t>
  </si>
  <si>
    <t>INTERIOR DEL ESTADO</t>
  </si>
  <si>
    <t>CARACTERISTICAS</t>
  </si>
  <si>
    <t>DISCAPACIDAD</t>
  </si>
  <si>
    <t>CARACTERISTICAS ESPECÍFICAS DE LAS MUJERES ATENDIDAS</t>
  </si>
  <si>
    <t>PUEBLOS ORIGINARIOS</t>
  </si>
  <si>
    <t>VINCULACIONES INSTITUCIONALES Y EN COMUNIDADES</t>
  </si>
  <si>
    <t>VINCULACIONES REALIZADAS</t>
  </si>
  <si>
    <t>ATENCIONES INDIVIDUALES EN COMUNIDADES</t>
  </si>
  <si>
    <t>MUJERES QUE ASISTEN A LAS ATENCIONES INDIVIDUALES POR RANGO DE EDAD</t>
  </si>
  <si>
    <t>MEDICIÓN DE SATISFACCIÓN DE USUARIAS EN SERVICIOS COMUNITARIOS GRUPALES</t>
  </si>
  <si>
    <t>PORCENTAJE DE SATISFACCIÓN EN SERVICIOS GRUPALES</t>
  </si>
  <si>
    <t>Implementación de  programas en empresas para promover la Norma Oficial Mexicana de Igualdad Laboral entre Hombres y Mujeres</t>
  </si>
  <si>
    <t>TALLERES CON MUJERES Y HOMBRES EN EMPRESAS, ESCUELAS E INTITUCIONES PARA LA TRANSVERSALIZACIÓN DE LA PEG</t>
  </si>
  <si>
    <t>MUJERES Y HOMBRES ATENDIDOS POR UBICACIÓN</t>
  </si>
  <si>
    <t>CARACTERISTICAS ESPECÍFICAS DE LAS MUJERES Y HOMBRES ATENDIDOS</t>
  </si>
  <si>
    <t>TALLERES CON HOMBRES PARA EL TRABAJO EN MASCULINIDADES (PROCESO)</t>
  </si>
  <si>
    <t>Implementación de acciones favorables para la prevención de la violencia de género.</t>
  </si>
  <si>
    <t xml:space="preserve">CAMPAÑA EN EL MARCO DEL 8 MARZO, DÍA INTERNACIONAL DE LA MUJER, EN COLONIAS Y COMISARIAS  </t>
  </si>
  <si>
    <t>ACTIVIDADES REALIZADAS</t>
  </si>
  <si>
    <t>CAMPAÑA EN EL MARCO DEL 25 DE NOVIEMBRE, DÍA INTERNACIONAL PARA LA ELIMINACIÓN DE LA VIOLENCIA</t>
  </si>
  <si>
    <t>STAND INFORMATIVOS PARA LA PROMOCIÓN DE LOS SERVICIOS DEL IM, EN COLONIAS Y COMISARIAS</t>
  </si>
  <si>
    <t>COLONIAS/COMISARIAS VISITADAS</t>
  </si>
  <si>
    <t>Profesionalización de las servidoras y servidores públicos que brindan atención a personas en situaciones de riesgo y vulnerabilidad, a través de la capacitación y contención emocional.</t>
  </si>
  <si>
    <t>CAPACITACIÓN ESPECIALIZADA PARA EL PERSONAL DEL DEPARTAMENTO</t>
  </si>
  <si>
    <t>SESIONES RECIBIDAS</t>
  </si>
  <si>
    <t>Mantenimiento de los programas e incremento de la cobertura tanto física como virtual de los servicios municipales dirigido a las mujeres.</t>
  </si>
  <si>
    <t>ANALISIS DE LA ESTRATEGIAS ELECTRÓNICAS PARA LA INCLUSION DE LOS SERVICIOS EN LA PÁGINA WEB DEL INSTITUTO</t>
  </si>
  <si>
    <t>DOCUMENTO DIAGNÓSTICO</t>
  </si>
  <si>
    <t xml:space="preserve"> </t>
  </si>
  <si>
    <t>PROGRAMAS Y PROYECTOS ESTRATÉGICOS EN LAS VIOLENCIAS Y GÉNERO</t>
  </si>
  <si>
    <t>META</t>
  </si>
  <si>
    <t>ACCIONES EJECUTADAS (TALLERES, MESAS DE TRABAJO, ASESORÍAS, FOROS, ETC.) PARA EL FORTALECIMIENTO DE LA TRANSVERSALIDAD DE LA PERSPECTIVA DE GÉNERO EN EL MUNICIPIO DE MÉRIDA</t>
  </si>
  <si>
    <t>NÚMERO DE ACCIONES REALIZADAS</t>
  </si>
  <si>
    <t>MUJERES Y HOMBRES QUE PARTICIPAN EN LAS ACTIVIDADES IMPLEMENTADAS POR RANGO DE EDAD</t>
  </si>
  <si>
    <t>CARACTERISTICAS ESPECÍFICAS DE LAS MUJERES Y HOMBRES QUE PARTICIPAN EN LAS MESAS DE TRABAJO</t>
  </si>
  <si>
    <t>FACILITACIÓN DE ASESORÍAS BRINDADAS AL FUNCIONARIADO Y AL PERSONAL DEL SERVICIO PÚBLICO, ACTORES SOCIALES, EMPRESARIAS Y ACADÉMICAS PARA LA INSTITUCIONALIZACIÓN DE LA PERSPECTIVA DE GÉNERO</t>
  </si>
  <si>
    <t>NÚMERO DE ASESORÍAS FACILITADAS</t>
  </si>
  <si>
    <t>MUJERES Y HOMBRES QUE PARTICIPAN EN LOS TALLERES POR RANGO DE EDAD</t>
  </si>
  <si>
    <t>CARACTERISTICAS ESPECÍFICAS DE LAS MUJERES Y HOMBRES QUE PARTICIPAN EN LOS TALLERES</t>
  </si>
  <si>
    <t>SISTEMATIZACION Y ANÁLISIS DE LA INFORMACIÓN DE LA PERSPECTIVA DE GÉNERO DEL INSTITUTO MUNICIPAL DE LA MUJER</t>
  </si>
  <si>
    <t>UN DOCUMENTO DE MEDICIÓN</t>
  </si>
  <si>
    <t>CAPACITACIÓN DEL FUNCIONARIADO Y PERSONAL DEL SERVICIO PÚBLICO DEL INSTITUTO MUNICIPAL DE LA MUJER.</t>
  </si>
  <si>
    <t>NÚMERO DE PERSONAS CAPACITADAS CON RECURSOS FISCALES</t>
  </si>
  <si>
    <t>ACCIONES DIRIGIDAS AL SERVICIO SOCIAL, PRÁCTICAS PROFESIONALES, VOLUNTARIADO Y ACTORES SOCIALES.</t>
  </si>
  <si>
    <t>NÚMERO ACCIONES REALIZADAS</t>
  </si>
  <si>
    <t>PERSONAS ATENDIDAS (SS-PF-VOL Y AS)</t>
  </si>
  <si>
    <t>GESTIONES Y SEGUIMIENTOS A LOS PROCEDIMIENTOS ESTABLECIDOS PARA LA TRANSVERSALIZACIÓN DE LA PERSPECTIVA DE GÉNERO</t>
  </si>
  <si>
    <t>GESTIONES Y VINCULACIONES REALIZADAS AL AÑO</t>
  </si>
  <si>
    <t>ACCIONES Y GESTIONES REALIZADAS PARA EL FORTALECIMIENTO DEL INSTITUTO DE LA MUJER.</t>
  </si>
  <si>
    <t>ACCIONES REALIZADAS AL AÑO</t>
  </si>
  <si>
    <t>ACCIONES REALIZADAS PARA EL FORTALECIMIENTO DE LA POLÍTICA PÚBLICA A FAVOR DE LAS MUJERES DEL MUNICIPIO DE MÉRIDA</t>
  </si>
  <si>
    <t>PROCEDIMIENTOS LEGALES</t>
  </si>
  <si>
    <t>ELABORACIÓN Y PROMOCIÓN DE CONVENIOS DE COLABORACIÓN</t>
  </si>
  <si>
    <t>CONVENIOS REALIZADOS AL AÑO</t>
  </si>
  <si>
    <t>SERVICIOS ESPECIALIZADOS</t>
  </si>
  <si>
    <t>Atención especializada en atención a la violencia de género.</t>
  </si>
  <si>
    <t>MUJERES QUE ACUDEN AL INSTITUTO Y QUE MANIFIESTEN ESTAR EN UNA SITUACIÓN DE VIOLENCIA</t>
  </si>
  <si>
    <t>TOTAL DE MUJERES EN PROMEDIO AL MES QUE ACUDEN POR SITUACIONES DE VIOLENCIA</t>
  </si>
  <si>
    <t>OTRO MUNICIPIO</t>
  </si>
  <si>
    <t>OTRO ESTADO</t>
  </si>
  <si>
    <t>BRINDAR SERVICIOS DE ATENCIÓN INDIVIDUALIZADA A MUJERES MAYORES DE EDAD Y/O EMNACIPADAS RECEPTORAS DE VIOLENCIA EN EL MUNICIPIO DE MÉRIDA</t>
  </si>
  <si>
    <t>TOTAL DE MUJERES QUE SOLICITAN LA ATENCIÓN INDIVIDUALIZADA.</t>
  </si>
  <si>
    <t xml:space="preserve">BRINDAR ATENCIÓN  DE EMERGENCIA A MUJERES QUE SOLICITAN LA ATENCIÓN POR VIOLENCIA.               </t>
  </si>
  <si>
    <t>TOTAL DE MUJERES QUE RECIBEN ATENCIÓN DE EMERGENCIA DURANTE ESTE AÑO.</t>
  </si>
  <si>
    <t>BRINDAR ATENCIONES GRUPALES A MUJERES</t>
  </si>
  <si>
    <t>SESIONES BRINDADAS</t>
  </si>
  <si>
    <t xml:space="preserve">BRINDAR ATENCIÓN A MUJERES EGRESADAS DEL REFUGIO CAREM.               </t>
  </si>
  <si>
    <t>TOTAL DE MUJERES ATENDIDAS POR SEGUIMIENTO EXTERNO A REFUGIO DURANTE ESTE AÑO.</t>
  </si>
  <si>
    <t>ELABORACIÓN E IMPLEMENTACIÓN DE PROTOCOLOS DE SEGURIDAD (PLANES DE SEGURIDAD, SISTEMAS DE ALERTAMIENTO Y SIMULACROS).</t>
  </si>
  <si>
    <t>NÚMERO DE PROTOCOLOS DE SEGURIDAD ELABORADOS.</t>
  </si>
  <si>
    <t>EMPODERAMIENTO ECONÓMICO DE LA MUJERES</t>
  </si>
  <si>
    <t>ACCIONES PARA EL EMPODERAMIENTO ECONÓMICO</t>
  </si>
  <si>
    <t>REALIZAR DILIGENCIAS, GESTIONES Y ACOMPAÑAMIENTOS A LAS INSTANCIAS LEGALES, DE SALUD Y SOCIALES.</t>
  </si>
  <si>
    <t>NÚMERO DE GESTIONES PARA CONCRETAR PROCESOS DE LAS USUARIAS</t>
  </si>
  <si>
    <t>NÚMERO DE ACOMPAÑAMIENTOS A INSTANCIA PÚBLICAS Y PRIVADAS</t>
  </si>
  <si>
    <t>NÚMERO DE VINCULACIONES INTERINSTITUCIONALES (CANALIZACIONES) QUE BENEFICIEN A LAS MUJERES EN SITUACIÓN DE VIOLENCIA</t>
  </si>
  <si>
    <t>NÚMERO DE REPRESENTACIONES LEGALES</t>
  </si>
  <si>
    <t>CAPACITACIÓN PARA EL PERSONAL QUE OFRECE ATENCIÓN ESPECIALIZADA PARA EL REFORZAMIENTO DE LA PERSPECTIVA DE GÉNERO EN LA GESTIÓN MUNICIPAL.</t>
  </si>
  <si>
    <t>PROGRAMA DE AUTOCUIDADO, BIENESTAR LABORAL Y RECUPERACIÓN EMOCIONAL DEL PERSONAL QUE OFRECE SERVICIOS ESPECIALIZADOS EN ATENCIÓN A LA VIOLENCIA</t>
  </si>
  <si>
    <t>PORCENTAJE DE HORAS DIRIGIDAS AL AUTOCUIDADO CON RESPECTO AL NÚMERO DE SESIONES DE ATENCIÓN BRINDADAS</t>
  </si>
  <si>
    <t>DESPACHO DE LA DIRECCIÓN</t>
  </si>
  <si>
    <t>CAMPAÑA EN EL MARCO DEL 8 MARZO, DÍA INTERNACIONAL DE LA MUJER</t>
  </si>
  <si>
    <t>CAMPAÑAS REALIZADAS</t>
  </si>
  <si>
    <t>CAMPAÑA EN EL MARCO DEL 25 DE NOVIEMBRE: DÍA INTERNACIONAL PARA LA ELIMINACIÓN DE LA VIOLENCIA</t>
  </si>
  <si>
    <t>IMPLEMENTACIÓN DE CAMPAÑAS MASIVAS E INTERNAS  REALIZADAS EN REDES SOCIALES</t>
  </si>
  <si>
    <t>ALCANCE DE PERSONAS EN FACEBOOK</t>
  </si>
  <si>
    <t>ALCANCE DE PERSONAS EN TWITTER</t>
  </si>
  <si>
    <t>PROFESIONALIZACIÓN DEL PERSONAL DE COMUNICACIÓN SOCIAL</t>
  </si>
  <si>
    <t>MUJERES Y HOMBRES QUE ASISTIERON A CAPACITARSE (RECURSO FISCAL)</t>
  </si>
  <si>
    <t>CAREM</t>
  </si>
  <si>
    <t>Atención y resguardo seguro a mujeres en situación de violencia extrema.</t>
  </si>
  <si>
    <t>SERVICIOS DEL REFUGIO CAREM</t>
  </si>
  <si>
    <t>Proporcionar a las mujeres en situación de violencia, resguardado seguro de manera temporal y servicios especializados, mediante la infraestructura necesaria y personal capacitado que les brinde la atención requerida</t>
  </si>
  <si>
    <t>SERVICIOS ESPECIALIZADOS CON PERSPECTIVA DE GÉNERO</t>
  </si>
  <si>
    <t>ATENCIONES AL MES POR PERSONA RESIDENTE EN EL REFUGIO</t>
  </si>
  <si>
    <t>MUJERES ATENDIDAS AL MES POR PROCEDENCIA</t>
  </si>
  <si>
    <t>OTROS MUNICIPIOS</t>
  </si>
  <si>
    <t>OTROS ESTADOS</t>
  </si>
  <si>
    <t>SERVICIOS DE RESGUARDO</t>
  </si>
  <si>
    <t>SERVICIOS DE RESGUARDO AL MES</t>
  </si>
  <si>
    <t>SERVICIOS DE SEGURIDAD BRINDADOS</t>
  </si>
  <si>
    <t>PROTOCOLOS DE SEGURIDAD IMPLEMENTADOS DURANTE EL AÑO</t>
  </si>
  <si>
    <t>ACTIVACIÓN Y REACTIVACIÓN DE REDES  INTRA E INTERINSTITUCIONALES</t>
  </si>
  <si>
    <t>REDES ACTIVADAS AL MES</t>
  </si>
  <si>
    <t>CAPACITACIONES ESPECIALIZADAS PARA EL PERSONAL CAREM</t>
  </si>
  <si>
    <t>SESIONES DE CAPACITACIÓN DURANTE EL AÑO
(PAGADO POR EL PERSONAL)</t>
  </si>
  <si>
    <t>NÚMERO DE PERSONAS CAPACITADAS
(PAGADAS POR EL PERSONAL)</t>
  </si>
  <si>
    <t>SESIONES DE CAPACITACIÓN DURANTE EL AÑO
(COSTO- RECURSO FISCAL)</t>
  </si>
  <si>
    <t>PROGRAMA DE ACOMPAÑAMIENTO PSICOEMOCIONAL PARA CAREM</t>
  </si>
  <si>
    <t>SESIONES RECIBIDAS  (PAGADO POR EL  PERSONAL)</t>
  </si>
  <si>
    <t>NÚMERO DE PERSONAS QUE RECIBIERON ACOMPAÑAMIENTO PSICOEMOCIONAL (PAGADO POR EL PERSONAL)</t>
  </si>
  <si>
    <t>SESIONES RECIBIDAS (COSTO - RECURSO FISCAL)</t>
  </si>
  <si>
    <t>NÚMERO DE PERSONAS QUE RECIBIERON ACOMPAÑAMIENTO PSICOEMOCIONAL (RECURSOS FISCALES)</t>
  </si>
  <si>
    <t>SEDE SUR</t>
  </si>
  <si>
    <t>Difusión, promoción y operación de programas para la práctica de los derechos de la mujer</t>
  </si>
  <si>
    <t>SEDE SUR DEL INSTITUTO DE LA MUJER</t>
  </si>
  <si>
    <t>Promover los derechos de las mujeres de la zona sur del municipio de Mérida, mediante actividades comunitarias</t>
  </si>
  <si>
    <t>TALLERES DE PREVENCIÓN DE LA VIOLENCIA  DIRIGIDOS A MUJERES DE LA SEDE SUR Y SUS COLONIAS</t>
  </si>
  <si>
    <t>NUMERO DE SESIONES IMPARTIDAS</t>
  </si>
  <si>
    <t>TALLERES DE PROMOCIÓN DE LOS DERECHOS DIRIGIDOS A MUJERES DE LA SEDE SUR Y SUS COLONIAS</t>
  </si>
  <si>
    <t>NÚMERO DE SESIONES IMPARTIDAS</t>
  </si>
  <si>
    <t>ACTIVIDADES LÚDICAS DIRIGIDAS A LA PREVENCIÓN  DE LA VIOLENCIA EN LA SEDE SUR Y SUS COLONIAS</t>
  </si>
  <si>
    <t>SESIONES DE ACTIVIDADES LUDICAS</t>
  </si>
  <si>
    <t>ATENCIÓN INDIVIDUAL SEDE SUR</t>
  </si>
  <si>
    <t>NÚMERO DE ATENCIONES INDIVIDUALES</t>
  </si>
  <si>
    <t>STAND INFORMATIVOS PARA LA PROMOCIÓN DE LOS SERVICIOS DEL IM Y LA SEDE SUR  EN COLONIAS Y ESCUELAS DE LA ZONA</t>
  </si>
  <si>
    <t>NÚMERO DE STAND INFORMATIVOS REALIZADOS</t>
  </si>
  <si>
    <t>CAPACITACIÓN ESPECIALIZADA PARA EL PERSONAL DE LA SEDE</t>
  </si>
  <si>
    <t>NÚMERO DE SESIONES RECIBIDAS - RECURSO FISCAL</t>
  </si>
  <si>
    <t>NÚMERO DE SESIONES RECIBIDAS - SIN COSTO</t>
  </si>
  <si>
    <t>NÚMERO DE SESIONES RECIBIDAS - PAGADA POR EL PERSONAL</t>
  </si>
  <si>
    <t>NÚMERO DE SESIONES RECIBIDAS</t>
  </si>
  <si>
    <t>LINEA DE EMERGENCIA</t>
  </si>
  <si>
    <t>Brindar servicios especializados de atención a la violencia e intervenciones en crisis ante casos de emergencia para fortalecer la seguridad de las mujeres del municipio de Mérida a través de una línea gratuita de asistencia telefónica las 24 horas y canalizaciones a instancias o derivaciones a los servicios especializados del instituto de la mujer</t>
  </si>
  <si>
    <t>ACTIVIDADES DE DIFUSIÓN DE LOS SERVICIOS DE LA LINEA DE EMERGECIA</t>
  </si>
  <si>
    <t xml:space="preserve">MUJERES Y HOMBRES QUE RECIBIERON INFORMACIÓN EN LA ACTIVIDAD DE DIFUSIÓN     </t>
  </si>
  <si>
    <t>NÚMERO DE ACTIVIDADES PROGRAMADAS POR MES</t>
  </si>
  <si>
    <t>NÚMERO DE DESCARGAS DE LA APP MÓVIL (ANDROID)</t>
  </si>
  <si>
    <t>NÚMERO DE DESCARGAS DE LA APP MÓVIL (IOS)</t>
  </si>
  <si>
    <t>NÚMERO DE CURSOS, TALLERES Y/O PLÁTICAS PROGRAMADAS AL MES.
(PAGADAS POR EL PERSONAL)</t>
  </si>
  <si>
    <t>MUJERES Y HOMBRES QUE ASISTIERON A CURSOS, TALLERES Y/O PLÁTICAS DE ACTUALIZACIÓN, Y/O PROFESIONALIZACIÓN POR MES.  (PAGADAS POR EL PERSONAL)</t>
  </si>
  <si>
    <t>NÚMERO DE CURSOS, TALLERES Y/O PLÁTICAS PROGRAMADAS AL MES.
(RECURSO FISCAL)</t>
  </si>
  <si>
    <t>MUJERES Y HOMBRES QUE ASISTIERON A CURSOS, TALLERES Y/O PLÁTICAS POR MES
(RECURSO FISCAL)</t>
  </si>
  <si>
    <t>NÚMERO DE SESIONES DE CONTENCIÓN EMOCIONAL  (RECURSO FISCAL)</t>
  </si>
  <si>
    <t>MUJERES Y HOMBRES QUE ASISTIERON A CONTENCIÓN EMOCIONAL POR MES
(RECURSO FISCAL)</t>
  </si>
  <si>
    <t>NÚMERO DE SESIONES DE CONTENCIÓN EMOCIONAL Y/O PROCESO DE PSICOTERAPIA POR MES  (PAGADA PERSONAL)</t>
  </si>
  <si>
    <t>MUJERES Y HOMBRES QUE ASISTIERON A CONTENCIÓN EMOCIONAL Y/O PROCESO DE PSICOTERAPIA POR MES
(PAGADAS POR EL PERSONAL)</t>
  </si>
  <si>
    <t>NÚMERO DE PERSONAS CAPACITADAS</t>
  </si>
  <si>
    <t>LÍNEA DE EMERGENCIA DE ATENCIÓN DE LA VIOLENCIA CONTRA LAS MUJERES</t>
  </si>
  <si>
    <t>ACCIONES Y GESTIONES REALIZADAS PARA FORTALECER LOS PROGRAMAS E IMAGEN PÚBLICA DEL INSTITUTO MUNICIPAL DE LA MUJER</t>
  </si>
  <si>
    <t>TOTAL DE MUJERES ATENDIDAS EN LOS SERVICIOS INDIVIDUALES</t>
  </si>
  <si>
    <t>TOTAL DE PERSONAS ATENDIDAS EN LOS STAND INFORMATIVOS PARA LA PROMOCIÓN DE LOS SERVICIOS DEL IM</t>
  </si>
  <si>
    <t>TOTAL DE PERSONAS QUE PARTICIPAN EN ACTIVIDADES LÚDICAS DIRIGIDAS A LA PREVENCIÓN  DE LAS VIOLENCIAS</t>
  </si>
  <si>
    <t>TOTAL DE MUJERES QUE PARTICIPAN EN LOS TALLERES DE PREVENCIÓN DE LAS VIOLENCIAS</t>
  </si>
  <si>
    <t>TOTAL DE MUJERES QUE PARTICIPAN EN LOS TALLERES DE PROMOCIÓN DE LOS DERECHOS HUMANOS</t>
  </si>
  <si>
    <t>MUJERES Y HOMBRES QUE SE CAPACITAN SIN COSTO</t>
  </si>
  <si>
    <t>MUJERES Y HOMBRES QUE RECIBEN ESPACIOS DE AUTOCUIDADO SIN COSTO</t>
  </si>
  <si>
    <t>ESPACIOS DE AUTOCUIDADO PARA EL PERSONAL DEL SEDE</t>
  </si>
  <si>
    <t>MUJERES Y HOMBRES QUE RECIBEN ESPACIOS DE AUTOCUIDADO PAGADOS CON RECURSOS PROPIOS DEL PERSONAL</t>
  </si>
  <si>
    <t>MUJERES Y HOMBRES QUE SE CAPACITAN CON SU RECURSO PROPIO</t>
  </si>
  <si>
    <t>MUJERES Y HOMBRES QUE SE CAPACITAN CON RECURSOS FISCALES DEL IMM</t>
  </si>
  <si>
    <t>MUJERES Y HOMBRES QUE RECIBEN ESPACIOS DE AUTOCUIDADO PAGADOS CON RECURSOS FISCALES DEL IMM</t>
  </si>
  <si>
    <t>TALLERES CON MUJERES DE COLONIAS Y COMISARIAS PARA LA PREVENCIÓN DE LAS VIOLENCIAS</t>
  </si>
  <si>
    <t>TOTAL DE MUJERES QUE PARTICIPAN EN LOS TALLERES EN COLONIAS Y COMISARIAS PARA LA PROMOCIÓN DE SUS DERECHOS</t>
  </si>
  <si>
    <t>TALLERES CON MUJERES DE COLONIAS Y COMISARIAS PARA LA PROMOCIÓN DE SUS DERECHOS</t>
  </si>
  <si>
    <t>TOTAL DE MUJERES QUE PARTICIPAN EN LOS TALLERES DE COLONIAS Y COMISARIAS PARA LA PREVENCIÓN DE LAS VIOLENCIAS</t>
  </si>
  <si>
    <t>MUJERES Y HOMBRES CAPACITADAS/OS (CON COSTO PARA EL PERSONAL)</t>
  </si>
  <si>
    <t>MUJERES Y HOMBRES CAPACITADAS/OS
(SIN COSTO)</t>
  </si>
  <si>
    <t>MUJERES Y HOMBRES CAPACITADAS/OS (RECURSO FISCAL)</t>
  </si>
  <si>
    <t>MUJERES Y HOMBRES PARTICIPANTES EN LOS ESPACIOS PARA EL AUTOCUIDADO 
(RECURSOS FISCALES)</t>
  </si>
  <si>
    <t>MUJERES Y HOMBRES PARTICIPANTES EN LOS ESPACIOS PARA EL AUTOCUIDADO
(SIN COSTO)</t>
  </si>
  <si>
    <t xml:space="preserve">MUJERES Y HOMBRES PARTICIPANTES EN LOS ESPACIOS PARA EL AUTOCUIDADO
(PAGADOS POR EL PERSONAL) </t>
  </si>
  <si>
    <t xml:space="preserve">SESIONES RECIBIDAS </t>
  </si>
  <si>
    <t>MUJERES Y HOMBRES QUE PARTICIPAN EN LOS STAND INFORMATIVOS</t>
  </si>
  <si>
    <t>MUJERES Y HOMBRES ATENDIDAS/OS EN LA CAMPAÑA EN EL MARCO DEL 25 DE NOVIEMBRE</t>
  </si>
  <si>
    <t>MUJERES Y HOMBRES ATENDIDAS/OS EN LA CAMPAÑA EN EL MARCO DEL 08 DE MARZO</t>
  </si>
  <si>
    <t>HOMBRES ATENDIDOS EN LOS TALLERES DE MASCULINIDADES (PROCESO)</t>
  </si>
  <si>
    <t>MUJERES Y HOMBRES ATENDIDAS/OS EN LOS TALLERES EN EMPRESAS, ESCUELAS E INSTITUCIONES</t>
  </si>
  <si>
    <t>ESPACIOS PARA EL AUTOCUIDADO PARA EL PERSONAL DEL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</si>
</sst>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quot; &quot;;&quot; &quot;@&quot; &quot;"/>
  </numFmts>
  <fonts count="2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i/>
      <u/>
      <sz val="10"/>
      <color rgb="FF000000"/>
      <name val="Calibri"/>
      <family val="2"/>
    </font>
    <font>
      <b/>
      <sz val="20"/>
      <color rgb="FF000000"/>
      <name val="Barlow Light"/>
    </font>
    <font>
      <sz val="11"/>
      <color rgb="FF000000"/>
      <name val="Barlow Light"/>
    </font>
    <font>
      <b/>
      <sz val="14"/>
      <color rgb="FF000000"/>
      <name val="Barlow Light"/>
    </font>
    <font>
      <b/>
      <sz val="10"/>
      <color rgb="FF000000"/>
      <name val="Barlow Light"/>
    </font>
    <font>
      <sz val="10"/>
      <color rgb="FF000000"/>
      <name val="Barlow Light"/>
    </font>
    <font>
      <b/>
      <sz val="11"/>
      <color rgb="FFFFFFFF"/>
      <name val="Barlow Light"/>
    </font>
    <font>
      <b/>
      <sz val="11"/>
      <color rgb="FF000000"/>
      <name val="Barlow Light"/>
    </font>
    <font>
      <b/>
      <sz val="12"/>
      <color rgb="FFFFFFFF"/>
      <name val="Barlow Light"/>
    </font>
    <font>
      <b/>
      <sz val="20"/>
      <color rgb="FFFFFFFF"/>
      <name val="Barlow Light"/>
    </font>
    <font>
      <b/>
      <sz val="9"/>
      <color rgb="FF000000"/>
      <name val="Calibri"/>
      <family val="2"/>
    </font>
    <font>
      <sz val="9"/>
      <color rgb="FF000000"/>
      <name val="Calibri"/>
      <family val="2"/>
    </font>
  </fonts>
  <fills count="1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3399"/>
        <bgColor rgb="FF333399"/>
      </patternFill>
    </fill>
    <fill>
      <patternFill patternType="solid">
        <fgColor rgb="FF969696"/>
        <bgColor rgb="FF969696"/>
      </patternFill>
    </fill>
    <fill>
      <patternFill patternType="solid">
        <fgColor rgb="FFFFFFFF"/>
        <bgColor rgb="FFFFFFFF"/>
      </patternFill>
    </fill>
    <fill>
      <patternFill patternType="solid">
        <fgColor rgb="FFC0C0C0"/>
        <bgColor rgb="FFC0C0C0"/>
      </patternFill>
    </fill>
    <fill>
      <patternFill patternType="solid">
        <fgColor rgb="FFD9D9D9"/>
        <bgColor rgb="FFD9D9D9"/>
      </patternFill>
    </fill>
    <fill>
      <patternFill patternType="solid">
        <fgColor theme="0" tint="-0.249977111117893"/>
        <bgColor indexed="64"/>
      </patternFill>
    </fill>
  </fills>
  <borders count="10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style="thin">
        <color rgb="FF000000"/>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medium">
        <color indexed="64"/>
      </right>
      <top/>
      <bottom style="thin">
        <color rgb="FF000000"/>
      </bottom>
      <diagonal/>
    </border>
    <border>
      <left/>
      <right/>
      <top style="thin">
        <color rgb="FF000000"/>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bottom style="medium">
        <color indexed="64"/>
      </bottom>
      <diagonal/>
    </border>
    <border>
      <left/>
      <right style="medium">
        <color indexed="64"/>
      </right>
      <top/>
      <bottom style="medium">
        <color indexed="64"/>
      </bottom>
      <diagonal/>
    </border>
    <border>
      <left style="medium">
        <color rgb="FF000000"/>
      </left>
      <right style="thin">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rgb="FF000000"/>
      </left>
      <right style="thin">
        <color rgb="FF000000"/>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23">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164" fontId="1" fillId="0" borderId="0"/>
    <xf numFmtId="9" fontId="1" fillId="0" borderId="0"/>
    <xf numFmtId="0" fontId="6" fillId="0" borderId="0"/>
    <xf numFmtId="0" fontId="7" fillId="7" borderId="0"/>
    <xf numFmtId="0" fontId="8" fillId="0" borderId="0"/>
    <xf numFmtId="0" fontId="9" fillId="0" borderId="0"/>
    <xf numFmtId="0" fontId="10" fillId="0" borderId="0"/>
    <xf numFmtId="0" fontId="11" fillId="0" borderId="0"/>
    <xf numFmtId="164" fontId="1" fillId="0" borderId="0"/>
    <xf numFmtId="0" fontId="1" fillId="0" borderId="0"/>
    <xf numFmtId="0" fontId="13" fillId="8" borderId="1"/>
    <xf numFmtId="0" fontId="14" fillId="0" borderId="0"/>
    <xf numFmtId="0" fontId="1" fillId="0" borderId="0"/>
    <xf numFmtId="0" fontId="1" fillId="0" borderId="0"/>
    <xf numFmtId="0" fontId="4" fillId="0" borderId="0"/>
  </cellStyleXfs>
  <cellXfs count="753">
    <xf numFmtId="0" fontId="0" fillId="0" borderId="0" xfId="0"/>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1"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4" xfId="0" applyFont="1" applyBorder="1" applyAlignment="1">
      <alignment horizontal="center" vertical="center"/>
    </xf>
    <xf numFmtId="0" fontId="18" fillId="0" borderId="4" xfId="0" applyFont="1" applyFill="1" applyBorder="1" applyAlignment="1">
      <alignment horizontal="center" vertical="center"/>
    </xf>
    <xf numFmtId="0" fontId="18" fillId="0" borderId="6" xfId="0" applyFont="1" applyBorder="1" applyAlignment="1">
      <alignment horizontal="center" vertical="center"/>
    </xf>
    <xf numFmtId="0" fontId="19" fillId="0" borderId="7" xfId="0" applyFont="1" applyBorder="1" applyAlignment="1">
      <alignment horizontal="center" vertical="center" wrapText="1"/>
    </xf>
    <xf numFmtId="1" fontId="19" fillId="0" borderId="8" xfId="8" applyNumberFormat="1" applyFont="1" applyFill="1" applyBorder="1" applyAlignment="1">
      <alignment horizontal="center" vertical="center" wrapText="1"/>
    </xf>
    <xf numFmtId="1" fontId="19" fillId="0" borderId="4" xfId="8" applyNumberFormat="1" applyFont="1" applyFill="1" applyBorder="1" applyAlignment="1">
      <alignment horizontal="center" vertical="center" wrapText="1"/>
    </xf>
    <xf numFmtId="1" fontId="18" fillId="12" borderId="4" xfId="8" applyNumberFormat="1" applyFont="1" applyFill="1" applyBorder="1" applyAlignment="1">
      <alignment horizontal="center" vertical="center" wrapText="1"/>
    </xf>
    <xf numFmtId="1" fontId="19" fillId="0" borderId="9" xfId="8" applyNumberFormat="1" applyFont="1" applyFill="1" applyBorder="1" applyAlignment="1">
      <alignment horizontal="center" vertical="center" wrapText="1"/>
    </xf>
    <xf numFmtId="1" fontId="19" fillId="0" borderId="2" xfId="8"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164" fontId="16" fillId="0" borderId="0" xfId="0" applyNumberFormat="1" applyFont="1" applyAlignment="1">
      <alignment horizontal="center" vertical="center" wrapText="1"/>
    </xf>
    <xf numFmtId="1" fontId="19" fillId="0" borderId="10" xfId="8" applyNumberFormat="1" applyFont="1" applyFill="1" applyBorder="1" applyAlignment="1">
      <alignment horizontal="center" vertical="center" wrapText="1"/>
    </xf>
    <xf numFmtId="1" fontId="18" fillId="12" borderId="2" xfId="8" applyNumberFormat="1" applyFont="1" applyFill="1" applyBorder="1" applyAlignment="1">
      <alignment horizontal="center" vertical="center" wrapText="1"/>
    </xf>
    <xf numFmtId="1" fontId="19" fillId="0" borderId="11" xfId="8" applyNumberFormat="1" applyFont="1" applyFill="1" applyBorder="1" applyAlignment="1">
      <alignment horizontal="center" vertical="center" wrapText="1"/>
    </xf>
    <xf numFmtId="1" fontId="19" fillId="0" borderId="5" xfId="8"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3" xfId="0" applyFont="1" applyBorder="1" applyAlignment="1">
      <alignment horizontal="center" vertical="center" wrapText="1"/>
    </xf>
    <xf numFmtId="1" fontId="18" fillId="0" borderId="5" xfId="8" applyNumberFormat="1" applyFont="1" applyFill="1" applyBorder="1" applyAlignment="1">
      <alignment horizontal="center" vertical="center" wrapText="1"/>
    </xf>
    <xf numFmtId="1" fontId="19" fillId="0" borderId="6" xfId="8"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4" xfId="0" applyFont="1" applyBorder="1" applyAlignment="1">
      <alignment horizontal="center" vertical="center" wrapText="1"/>
    </xf>
    <xf numFmtId="0" fontId="16" fillId="0" borderId="2" xfId="0" applyFont="1" applyBorder="1" applyAlignment="1">
      <alignment horizontal="center" vertical="center" wrapText="1"/>
    </xf>
    <xf numFmtId="2" fontId="19" fillId="0" borderId="15" xfId="0" applyNumberFormat="1" applyFont="1" applyFill="1" applyBorder="1" applyAlignment="1">
      <alignment horizontal="center" vertical="center" wrapText="1"/>
    </xf>
    <xf numFmtId="1" fontId="19" fillId="0" borderId="16" xfId="8" applyNumberFormat="1" applyFont="1" applyFill="1" applyBorder="1" applyAlignment="1">
      <alignment horizontal="center" vertical="center" wrapText="1"/>
    </xf>
    <xf numFmtId="1" fontId="18" fillId="12" borderId="5" xfId="8"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1" fontId="18" fillId="12" borderId="7" xfId="8"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1" xfId="0" applyFont="1" applyBorder="1" applyAlignment="1">
      <alignment horizontal="center" vertical="center" wrapText="1"/>
    </xf>
    <xf numFmtId="0" fontId="18" fillId="12" borderId="7" xfId="0" applyFont="1" applyFill="1" applyBorder="1" applyAlignment="1">
      <alignment horizontal="center" vertical="center" wrapText="1"/>
    </xf>
    <xf numFmtId="0" fontId="19" fillId="0" borderId="10" xfId="0" applyFont="1" applyBorder="1" applyAlignment="1">
      <alignment horizontal="center" vertical="center" wrapText="1"/>
    </xf>
    <xf numFmtId="0" fontId="18" fillId="12" borderId="2"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8" fillId="12"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9" fillId="0" borderId="16" xfId="0" applyFont="1" applyBorder="1" applyAlignment="1">
      <alignment horizontal="center" vertical="center" wrapText="1"/>
    </xf>
    <xf numFmtId="0" fontId="18" fillId="12" borderId="5"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0" borderId="2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0" xfId="0" applyFont="1" applyFill="1" applyBorder="1" applyAlignment="1">
      <alignment horizontal="center" vertical="center" wrapText="1"/>
    </xf>
    <xf numFmtId="1" fontId="18" fillId="0" borderId="3" xfId="8" applyNumberFormat="1" applyFont="1" applyFill="1" applyBorder="1" applyAlignment="1">
      <alignment horizontal="center" vertical="center" wrapText="1"/>
    </xf>
    <xf numFmtId="0" fontId="18" fillId="11" borderId="4"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13" borderId="23"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9" fontId="21" fillId="0" borderId="5" xfId="9"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20" xfId="0" applyFont="1" applyFill="1" applyBorder="1" applyAlignment="1">
      <alignment horizontal="center" vertical="center"/>
    </xf>
    <xf numFmtId="0" fontId="18" fillId="0" borderId="8" xfId="0" applyFont="1" applyFill="1" applyBorder="1" applyAlignment="1">
      <alignment horizontal="center" vertical="center"/>
    </xf>
    <xf numFmtId="1" fontId="19" fillId="0" borderId="2" xfId="0" applyNumberFormat="1" applyFont="1" applyBorder="1" applyAlignment="1">
      <alignment horizontal="center" vertical="center" wrapText="1"/>
    </xf>
    <xf numFmtId="1" fontId="19" fillId="0" borderId="9" xfId="0" applyNumberFormat="1" applyFont="1" applyBorder="1" applyAlignment="1">
      <alignment horizontal="center" vertical="center" wrapText="1"/>
    </xf>
    <xf numFmtId="1" fontId="19" fillId="0" borderId="4" xfId="0" applyNumberFormat="1" applyFont="1" applyBorder="1" applyAlignment="1">
      <alignment horizontal="center" vertical="center" wrapText="1"/>
    </xf>
    <xf numFmtId="0" fontId="18" fillId="11" borderId="7" xfId="0" applyFont="1" applyFill="1" applyBorder="1" applyAlignment="1">
      <alignment horizontal="center" vertical="center" wrapText="1"/>
    </xf>
    <xf numFmtId="1" fontId="19" fillId="0" borderId="5"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6" xfId="0" applyFont="1" applyBorder="1" applyAlignment="1">
      <alignment horizontal="center" vertical="center" wrapText="1"/>
    </xf>
    <xf numFmtId="0" fontId="21" fillId="0" borderId="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18" fillId="11" borderId="2" xfId="0" applyFont="1" applyFill="1" applyBorder="1" applyAlignment="1">
      <alignment vertical="center" wrapText="1"/>
    </xf>
    <xf numFmtId="0" fontId="18" fillId="0" borderId="20" xfId="0" applyFont="1" applyBorder="1" applyAlignment="1">
      <alignment horizontal="center" vertical="center"/>
    </xf>
    <xf numFmtId="1" fontId="19" fillId="0" borderId="10"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1" fontId="19" fillId="0" borderId="6" xfId="0"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6" xfId="0" applyNumberFormat="1" applyFont="1" applyBorder="1" applyAlignment="1">
      <alignment horizontal="center" vertical="center" wrapText="1"/>
    </xf>
    <xf numFmtId="1" fontId="18" fillId="12" borderId="4" xfId="0" applyNumberFormat="1" applyFont="1" applyFill="1" applyBorder="1" applyAlignment="1">
      <alignment horizontal="center" vertical="center" wrapText="1"/>
    </xf>
    <xf numFmtId="1" fontId="18" fillId="12" borderId="2" xfId="0" applyNumberFormat="1"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0" borderId="3" xfId="0" applyFont="1" applyBorder="1" applyAlignment="1">
      <alignment horizontal="center" vertical="center" wrapText="1"/>
    </xf>
    <xf numFmtId="1" fontId="19" fillId="0" borderId="22" xfId="8" applyNumberFormat="1" applyFont="1" applyFill="1" applyBorder="1" applyAlignment="1">
      <alignment horizontal="center" vertical="center" wrapText="1"/>
    </xf>
    <xf numFmtId="1" fontId="19" fillId="0" borderId="7" xfId="8" applyNumberFormat="1" applyFont="1" applyFill="1" applyBorder="1" applyAlignment="1">
      <alignment horizontal="center" vertical="center" wrapText="1"/>
    </xf>
    <xf numFmtId="1" fontId="19" fillId="0" borderId="21" xfId="8" applyNumberFormat="1" applyFont="1" applyFill="1" applyBorder="1" applyAlignment="1">
      <alignment horizontal="center" vertical="center" wrapText="1"/>
    </xf>
    <xf numFmtId="1" fontId="19" fillId="0" borderId="22" xfId="0" applyNumberFormat="1" applyFont="1" applyBorder="1" applyAlignment="1">
      <alignment horizontal="center" vertical="center" wrapText="1"/>
    </xf>
    <xf numFmtId="1" fontId="19" fillId="0" borderId="7" xfId="0" applyNumberFormat="1" applyFont="1" applyBorder="1" applyAlignment="1">
      <alignment horizontal="center" vertical="center" wrapText="1"/>
    </xf>
    <xf numFmtId="1" fontId="19" fillId="0" borderId="21" xfId="0" applyNumberFormat="1" applyFont="1" applyBorder="1" applyAlignment="1">
      <alignment horizontal="center" vertical="center" wrapText="1"/>
    </xf>
    <xf numFmtId="1" fontId="18" fillId="12" borderId="7" xfId="0" applyNumberFormat="1" applyFont="1" applyFill="1" applyBorder="1" applyAlignment="1">
      <alignment horizontal="center" vertical="center" wrapText="1"/>
    </xf>
    <xf numFmtId="1" fontId="18" fillId="12" borderId="5" xfId="0" applyNumberFormat="1"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5" xfId="0" applyFont="1" applyFill="1" applyBorder="1" applyAlignment="1">
      <alignment horizontal="center" vertical="center" wrapText="1"/>
    </xf>
    <xf numFmtId="1" fontId="19" fillId="0" borderId="27" xfId="8" applyNumberFormat="1" applyFont="1" applyFill="1" applyBorder="1" applyAlignment="1">
      <alignment horizontal="center" vertical="center" wrapText="1"/>
    </xf>
    <xf numFmtId="1" fontId="19" fillId="0" borderId="28" xfId="8" applyNumberFormat="1" applyFont="1" applyFill="1" applyBorder="1" applyAlignment="1">
      <alignment horizontal="center" vertical="center" wrapText="1"/>
    </xf>
    <xf numFmtId="1" fontId="19" fillId="0" borderId="29" xfId="8" applyNumberFormat="1" applyFont="1" applyFill="1" applyBorder="1" applyAlignment="1">
      <alignment horizontal="center" vertical="center" wrapText="1"/>
    </xf>
    <xf numFmtId="1" fontId="18" fillId="12" borderId="28" xfId="8" applyNumberFormat="1" applyFont="1" applyFill="1" applyBorder="1" applyAlignment="1">
      <alignment horizontal="center" vertical="center" wrapText="1"/>
    </xf>
    <xf numFmtId="1" fontId="19" fillId="0" borderId="31" xfId="8" applyNumberFormat="1" applyFont="1" applyFill="1" applyBorder="1" applyAlignment="1">
      <alignment horizontal="center" vertical="center" wrapText="1"/>
    </xf>
    <xf numFmtId="1" fontId="19" fillId="0" borderId="28" xfId="0" applyNumberFormat="1" applyFont="1" applyBorder="1" applyAlignment="1">
      <alignment horizontal="center" vertical="center" wrapText="1"/>
    </xf>
    <xf numFmtId="1" fontId="19" fillId="0" borderId="29" xfId="0" applyNumberFormat="1" applyFont="1" applyBorder="1" applyAlignment="1">
      <alignment horizontal="center" vertical="center" wrapText="1"/>
    </xf>
    <xf numFmtId="1" fontId="18" fillId="12" borderId="28" xfId="0" applyNumberFormat="1" applyFont="1" applyFill="1" applyBorder="1" applyAlignment="1">
      <alignment horizontal="center" vertical="center" wrapText="1"/>
    </xf>
    <xf numFmtId="1" fontId="19" fillId="0" borderId="31" xfId="0" applyNumberFormat="1" applyFont="1" applyBorder="1" applyAlignment="1">
      <alignment horizontal="center" vertical="center" wrapText="1"/>
    </xf>
    <xf numFmtId="2" fontId="19" fillId="0" borderId="15" xfId="0" applyNumberFormat="1" applyFont="1" applyFill="1" applyBorder="1" applyAlignment="1">
      <alignment horizontal="center" vertical="center" wrapText="1"/>
    </xf>
    <xf numFmtId="0" fontId="16" fillId="0" borderId="28" xfId="0" applyFont="1" applyBorder="1" applyAlignment="1">
      <alignment horizontal="center" vertical="center" wrapText="1"/>
    </xf>
    <xf numFmtId="0" fontId="21" fillId="12" borderId="28" xfId="0" applyFont="1" applyFill="1" applyBorder="1" applyAlignment="1">
      <alignment horizontal="center" vertical="center" wrapText="1"/>
    </xf>
    <xf numFmtId="0" fontId="19" fillId="0" borderId="33"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9" xfId="0" applyFont="1" applyBorder="1" applyAlignment="1">
      <alignment horizontal="center" vertical="center" wrapText="1"/>
    </xf>
    <xf numFmtId="2" fontId="19" fillId="0" borderId="39" xfId="0" applyNumberFormat="1" applyFont="1" applyFill="1" applyBorder="1" applyAlignment="1">
      <alignment horizontal="center" vertical="center" wrapText="1"/>
    </xf>
    <xf numFmtId="2" fontId="19" fillId="0" borderId="42" xfId="0" applyNumberFormat="1" applyFont="1" applyFill="1" applyBorder="1" applyAlignment="1">
      <alignment horizontal="center" vertical="center" wrapText="1"/>
    </xf>
    <xf numFmtId="2" fontId="19" fillId="0" borderId="46" xfId="0" applyNumberFormat="1" applyFont="1" applyFill="1" applyBorder="1" applyAlignment="1">
      <alignment horizontal="center" vertical="center" wrapText="1"/>
    </xf>
    <xf numFmtId="0" fontId="19" fillId="0" borderId="4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3" xfId="0" applyFont="1" applyBorder="1" applyAlignment="1">
      <alignment horizontal="center" vertical="center" wrapText="1"/>
    </xf>
    <xf numFmtId="1" fontId="19" fillId="0" borderId="55" xfId="8" applyNumberFormat="1" applyFont="1" applyFill="1" applyBorder="1" applyAlignment="1">
      <alignment horizontal="center" vertical="center" wrapText="1"/>
    </xf>
    <xf numFmtId="1" fontId="19" fillId="0" borderId="56" xfId="8" applyNumberFormat="1" applyFont="1" applyFill="1" applyBorder="1" applyAlignment="1">
      <alignment horizontal="center" vertical="center" wrapText="1"/>
    </xf>
    <xf numFmtId="1" fontId="19" fillId="0" borderId="57" xfId="8" applyNumberFormat="1" applyFont="1" applyFill="1" applyBorder="1" applyAlignment="1">
      <alignment horizontal="center" vertical="center" wrapText="1"/>
    </xf>
    <xf numFmtId="1" fontId="18" fillId="12" borderId="56" xfId="8"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16" xfId="0" applyFont="1" applyBorder="1" applyAlignment="1">
      <alignment horizontal="center" vertical="center" wrapText="1"/>
    </xf>
    <xf numFmtId="0" fontId="18" fillId="12" borderId="5" xfId="0" applyFont="1" applyFill="1" applyBorder="1" applyAlignment="1">
      <alignment horizontal="center" vertical="center"/>
    </xf>
    <xf numFmtId="0" fontId="19" fillId="0" borderId="51"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9" fontId="16" fillId="0" borderId="26" xfId="9" applyFont="1" applyFill="1" applyBorder="1" applyAlignment="1">
      <alignment horizontal="center" vertical="center" wrapText="1"/>
    </xf>
    <xf numFmtId="9" fontId="16" fillId="0" borderId="45" xfId="9"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9"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18" fillId="12" borderId="56" xfId="0" applyFont="1" applyFill="1" applyBorder="1" applyAlignment="1">
      <alignment horizontal="center" vertical="center" wrapText="1"/>
    </xf>
    <xf numFmtId="1" fontId="19" fillId="0" borderId="55" xfId="0" applyNumberFormat="1" applyFont="1" applyBorder="1" applyAlignment="1">
      <alignment horizontal="center" vertical="center" wrapText="1"/>
    </xf>
    <xf numFmtId="1" fontId="19" fillId="0" borderId="56" xfId="0" applyNumberFormat="1" applyFont="1" applyBorder="1" applyAlignment="1">
      <alignment horizontal="center" vertical="center" wrapText="1"/>
    </xf>
    <xf numFmtId="9" fontId="16" fillId="0" borderId="53" xfId="9" applyFont="1" applyFill="1" applyBorder="1" applyAlignment="1">
      <alignment horizontal="center" vertical="center" wrapText="1"/>
    </xf>
    <xf numFmtId="0" fontId="19" fillId="0" borderId="61" xfId="0" applyFont="1" applyBorder="1" applyAlignment="1">
      <alignment horizontal="center" vertical="center" wrapText="1"/>
    </xf>
    <xf numFmtId="0" fontId="19" fillId="0" borderId="45" xfId="0" applyFont="1" applyBorder="1" applyAlignment="1">
      <alignment horizontal="center" vertical="center" wrapText="1"/>
    </xf>
    <xf numFmtId="1" fontId="19" fillId="0" borderId="62" xfId="8" applyNumberFormat="1" applyFont="1" applyFill="1" applyBorder="1" applyAlignment="1">
      <alignment horizontal="center" vertical="center" wrapText="1"/>
    </xf>
    <xf numFmtId="1" fontId="19" fillId="0" borderId="63" xfId="8" applyNumberFormat="1" applyFont="1" applyFill="1" applyBorder="1" applyAlignment="1">
      <alignment horizontal="center" vertical="center" wrapText="1"/>
    </xf>
    <xf numFmtId="1" fontId="19" fillId="0" borderId="64" xfId="8" applyNumberFormat="1" applyFont="1" applyFill="1" applyBorder="1" applyAlignment="1">
      <alignment horizontal="center" vertical="center" wrapText="1"/>
    </xf>
    <xf numFmtId="1" fontId="18" fillId="12" borderId="63" xfId="8" applyNumberFormat="1" applyFont="1" applyFill="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8" fillId="12" borderId="63" xfId="0" applyFont="1" applyFill="1" applyBorder="1" applyAlignment="1">
      <alignment horizontal="center" vertical="center" wrapText="1"/>
    </xf>
    <xf numFmtId="1" fontId="19" fillId="0" borderId="63" xfId="0" applyNumberFormat="1" applyFont="1" applyBorder="1" applyAlignment="1">
      <alignment horizontal="center" vertical="center" wrapText="1"/>
    </xf>
    <xf numFmtId="1" fontId="19" fillId="0" borderId="64" xfId="0" applyNumberFormat="1" applyFont="1" applyBorder="1" applyAlignment="1">
      <alignment horizontal="center" vertical="center" wrapText="1"/>
    </xf>
    <xf numFmtId="1" fontId="18" fillId="12" borderId="63" xfId="0" applyNumberFormat="1" applyFont="1" applyFill="1" applyBorder="1" applyAlignment="1">
      <alignment horizontal="center" vertical="center" wrapText="1"/>
    </xf>
    <xf numFmtId="1" fontId="19" fillId="0" borderId="62" xfId="0" applyNumberFormat="1" applyFont="1" applyBorder="1" applyAlignment="1">
      <alignment horizontal="center" vertical="center" wrapText="1"/>
    </xf>
    <xf numFmtId="0" fontId="19" fillId="0" borderId="16"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12" borderId="28" xfId="0" applyFont="1" applyFill="1" applyBorder="1" applyAlignment="1">
      <alignment horizontal="center" vertical="center" wrapText="1"/>
    </xf>
    <xf numFmtId="0" fontId="18" fillId="12" borderId="28" xfId="0" applyFont="1" applyFill="1" applyBorder="1" applyAlignment="1">
      <alignment horizontal="center" vertical="center" wrapText="1"/>
    </xf>
    <xf numFmtId="1" fontId="19" fillId="0" borderId="57" xfId="0" applyNumberFormat="1" applyFont="1" applyBorder="1" applyAlignment="1">
      <alignment horizontal="center" vertical="center" wrapText="1"/>
    </xf>
    <xf numFmtId="1" fontId="18" fillId="12" borderId="56" xfId="0" applyNumberFormat="1" applyFont="1" applyFill="1" applyBorder="1" applyAlignment="1">
      <alignment horizontal="center" vertical="center" wrapText="1"/>
    </xf>
    <xf numFmtId="0" fontId="19" fillId="0" borderId="60" xfId="0" applyFont="1" applyBorder="1" applyAlignment="1">
      <alignment horizontal="center" vertical="center" wrapText="1"/>
    </xf>
    <xf numFmtId="0" fontId="19" fillId="0" borderId="65" xfId="0" applyFont="1" applyBorder="1" applyAlignment="1">
      <alignment horizontal="center" vertical="center" wrapText="1"/>
    </xf>
    <xf numFmtId="2" fontId="19" fillId="0" borderId="0" xfId="0" applyNumberFormat="1" applyFont="1" applyFill="1" applyBorder="1" applyAlignment="1">
      <alignment horizontal="center" vertical="center" wrapText="1"/>
    </xf>
    <xf numFmtId="0" fontId="19" fillId="0" borderId="72" xfId="0" applyFont="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69" xfId="0" applyNumberFormat="1" applyFont="1" applyFill="1" applyBorder="1" applyAlignment="1">
      <alignment horizontal="center" vertical="center" wrapText="1"/>
    </xf>
    <xf numFmtId="2" fontId="19" fillId="0" borderId="50" xfId="0" applyNumberFormat="1" applyFont="1" applyFill="1" applyBorder="1" applyAlignment="1">
      <alignment horizontal="center" vertical="center" wrapText="1"/>
    </xf>
    <xf numFmtId="0" fontId="18" fillId="0" borderId="67" xfId="0" applyFont="1" applyBorder="1" applyAlignment="1">
      <alignment horizontal="center" vertical="center" wrapText="1"/>
    </xf>
    <xf numFmtId="2" fontId="19" fillId="0" borderId="37" xfId="0" applyNumberFormat="1" applyFont="1" applyFill="1" applyBorder="1" applyAlignment="1">
      <alignment horizontal="center" vertical="center" wrapText="1"/>
    </xf>
    <xf numFmtId="2" fontId="19" fillId="0" borderId="75" xfId="0" applyNumberFormat="1" applyFont="1" applyFill="1" applyBorder="1" applyAlignment="1">
      <alignment horizontal="center" vertical="center" wrapText="1"/>
    </xf>
    <xf numFmtId="2" fontId="19" fillId="0" borderId="47" xfId="0" applyNumberFormat="1" applyFont="1" applyFill="1" applyBorder="1" applyAlignment="1">
      <alignment horizontal="center" vertical="center" wrapText="1"/>
    </xf>
    <xf numFmtId="2" fontId="19" fillId="0" borderId="38" xfId="0" applyNumberFormat="1" applyFont="1" applyFill="1" applyBorder="1" applyAlignment="1">
      <alignment horizontal="center" vertical="center" wrapText="1"/>
    </xf>
    <xf numFmtId="0" fontId="19" fillId="0" borderId="69" xfId="0" applyFont="1" applyBorder="1" applyAlignment="1">
      <alignment horizontal="center" vertical="center" wrapText="1"/>
    </xf>
    <xf numFmtId="2" fontId="19" fillId="0" borderId="36" xfId="0" applyNumberFormat="1" applyFont="1" applyFill="1" applyBorder="1" applyAlignment="1">
      <alignment horizontal="center" vertical="center" wrapText="1"/>
    </xf>
    <xf numFmtId="2" fontId="19" fillId="0" borderId="72" xfId="0" applyNumberFormat="1" applyFont="1" applyFill="1" applyBorder="1" applyAlignment="1">
      <alignment horizontal="center" vertical="center" wrapText="1"/>
    </xf>
    <xf numFmtId="2" fontId="19" fillId="0" borderId="44" xfId="0" applyNumberFormat="1" applyFont="1" applyFill="1" applyBorder="1" applyAlignment="1">
      <alignment horizontal="center" vertical="center" wrapText="1"/>
    </xf>
    <xf numFmtId="2" fontId="19" fillId="0" borderId="45" xfId="0" applyNumberFormat="1" applyFont="1" applyFill="1" applyBorder="1" applyAlignment="1">
      <alignment horizontal="center" vertical="center" wrapText="1"/>
    </xf>
    <xf numFmtId="2" fontId="19" fillId="0" borderId="43" xfId="0" applyNumberFormat="1" applyFont="1" applyFill="1" applyBorder="1" applyAlignment="1">
      <alignment horizontal="center" vertical="center" wrapText="1"/>
    </xf>
    <xf numFmtId="2" fontId="19" fillId="0" borderId="44" xfId="0" applyNumberFormat="1" applyFont="1" applyBorder="1" applyAlignment="1">
      <alignment horizontal="center" vertical="center" wrapText="1"/>
    </xf>
    <xf numFmtId="2" fontId="19" fillId="0" borderId="45" xfId="0" applyNumberFormat="1" applyFont="1" applyBorder="1" applyAlignment="1">
      <alignment horizontal="center" vertical="center" wrapText="1"/>
    </xf>
    <xf numFmtId="2" fontId="19" fillId="0" borderId="43" xfId="0" applyNumberFormat="1" applyFont="1" applyBorder="1" applyAlignment="1">
      <alignment horizontal="center" vertical="center" wrapText="1"/>
    </xf>
    <xf numFmtId="2" fontId="19" fillId="0" borderId="59" xfId="0" applyNumberFormat="1" applyFont="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47" xfId="0" applyNumberFormat="1" applyFont="1" applyBorder="1" applyAlignment="1">
      <alignment horizontal="center" vertical="center" wrapText="1"/>
    </xf>
    <xf numFmtId="2" fontId="19" fillId="0" borderId="3" xfId="0" applyNumberFormat="1" applyFont="1" applyFill="1" applyBorder="1" applyAlignment="1">
      <alignment horizontal="center" vertical="center" wrapText="1"/>
    </xf>
    <xf numFmtId="2" fontId="19" fillId="0" borderId="60" xfId="0" applyNumberFormat="1" applyFont="1" applyBorder="1" applyAlignment="1">
      <alignment horizontal="center" vertical="center" wrapText="1"/>
    </xf>
    <xf numFmtId="2"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9" fontId="21" fillId="0" borderId="52" xfId="9" applyFont="1" applyFill="1" applyBorder="1" applyAlignment="1">
      <alignment horizontal="center" vertical="center" wrapText="1"/>
    </xf>
    <xf numFmtId="3" fontId="19" fillId="0" borderId="78" xfId="0" applyNumberFormat="1" applyFont="1" applyBorder="1" applyAlignment="1">
      <alignment horizontal="center" vertical="center" wrapText="1"/>
    </xf>
    <xf numFmtId="0" fontId="19" fillId="0" borderId="71"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76" xfId="0" applyFont="1" applyBorder="1" applyAlignment="1">
      <alignment horizontal="center" vertical="center" wrapText="1"/>
    </xf>
    <xf numFmtId="3" fontId="19" fillId="0" borderId="53" xfId="0" applyNumberFormat="1" applyFont="1" applyBorder="1" applyAlignment="1">
      <alignment horizontal="center" vertical="center" wrapText="1"/>
    </xf>
    <xf numFmtId="0" fontId="19" fillId="0" borderId="68" xfId="0" applyFont="1" applyBorder="1" applyAlignment="1">
      <alignment horizontal="center" vertical="center" wrapText="1"/>
    </xf>
    <xf numFmtId="0" fontId="19" fillId="0" borderId="74" xfId="0" applyFont="1" applyBorder="1" applyAlignment="1">
      <alignment horizontal="center" vertical="center" wrapText="1"/>
    </xf>
    <xf numFmtId="9" fontId="19" fillId="11" borderId="26" xfId="0" applyNumberFormat="1" applyFont="1" applyFill="1" applyBorder="1" applyAlignment="1">
      <alignment horizontal="center" vertical="center" wrapText="1"/>
    </xf>
    <xf numFmtId="9" fontId="19" fillId="11" borderId="77" xfId="0" applyNumberFormat="1" applyFont="1" applyFill="1" applyBorder="1" applyAlignment="1">
      <alignment horizontal="center" vertical="center" wrapText="1"/>
    </xf>
    <xf numFmtId="9" fontId="19" fillId="0" borderId="27" xfId="0" applyNumberFormat="1" applyFont="1" applyFill="1" applyBorder="1" applyAlignment="1">
      <alignment horizontal="center" vertical="center" wrapText="1"/>
    </xf>
    <xf numFmtId="9" fontId="19" fillId="0" borderId="28" xfId="0" applyNumberFormat="1" applyFont="1" applyFill="1" applyBorder="1" applyAlignment="1">
      <alignment horizontal="center" vertical="center" wrapText="1"/>
    </xf>
    <xf numFmtId="9" fontId="19" fillId="0" borderId="29" xfId="0" applyNumberFormat="1" applyFont="1" applyFill="1" applyBorder="1" applyAlignment="1">
      <alignment horizontal="center" vertical="center" wrapText="1"/>
    </xf>
    <xf numFmtId="9" fontId="18" fillId="12" borderId="28" xfId="0" applyNumberFormat="1" applyFont="1" applyFill="1" applyBorder="1" applyAlignment="1">
      <alignment horizontal="center" vertical="center" wrapText="1"/>
    </xf>
    <xf numFmtId="0" fontId="19" fillId="0" borderId="28" xfId="9" applyNumberFormat="1" applyFont="1" applyFill="1" applyBorder="1" applyAlignment="1">
      <alignment horizontal="center" vertical="center" wrapText="1"/>
    </xf>
    <xf numFmtId="0" fontId="19" fillId="0" borderId="31" xfId="9" applyNumberFormat="1" applyFont="1" applyFill="1" applyBorder="1" applyAlignment="1">
      <alignment horizontal="center" vertical="center" wrapText="1"/>
    </xf>
    <xf numFmtId="0" fontId="19" fillId="0" borderId="32" xfId="0" applyFont="1" applyBorder="1" applyAlignment="1">
      <alignment horizontal="center" vertical="center"/>
    </xf>
    <xf numFmtId="0" fontId="19" fillId="0" borderId="67" xfId="0" applyFont="1" applyBorder="1" applyAlignment="1">
      <alignment horizontal="center" vertical="center"/>
    </xf>
    <xf numFmtId="0" fontId="19" fillId="0" borderId="70" xfId="0" applyFont="1" applyFill="1" applyBorder="1" applyAlignment="1">
      <alignment horizontal="center" vertical="center"/>
    </xf>
    <xf numFmtId="0" fontId="18" fillId="12" borderId="67"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73" xfId="0" applyFont="1" applyBorder="1" applyAlignment="1">
      <alignment horizontal="center" vertical="center"/>
    </xf>
    <xf numFmtId="0" fontId="18" fillId="0" borderId="73" xfId="0" applyFont="1" applyBorder="1" applyAlignment="1">
      <alignment horizontal="center" vertical="center" wrapText="1"/>
    </xf>
    <xf numFmtId="1" fontId="19" fillId="0" borderId="33" xfId="8" applyNumberFormat="1" applyFont="1" applyFill="1" applyBorder="1" applyAlignment="1">
      <alignment horizontal="center" vertical="center" wrapText="1"/>
    </xf>
    <xf numFmtId="1" fontId="19" fillId="0" borderId="35" xfId="8" applyNumberFormat="1" applyFont="1" applyFill="1" applyBorder="1" applyAlignment="1">
      <alignment horizontal="center" vertical="center" wrapText="1"/>
    </xf>
    <xf numFmtId="1" fontId="19" fillId="0" borderId="34" xfId="8" applyNumberFormat="1" applyFont="1" applyFill="1" applyBorder="1" applyAlignment="1">
      <alignment horizontal="center" vertical="center" wrapText="1"/>
    </xf>
    <xf numFmtId="1" fontId="19" fillId="0" borderId="40" xfId="8" applyNumberFormat="1" applyFont="1" applyFill="1" applyBorder="1" applyAlignment="1">
      <alignment horizontal="center" vertical="center" wrapText="1"/>
    </xf>
    <xf numFmtId="1" fontId="19" fillId="0" borderId="68" xfId="8" applyNumberFormat="1" applyFont="1" applyFill="1" applyBorder="1" applyAlignment="1">
      <alignment horizontal="center" vertical="center" wrapText="1"/>
    </xf>
    <xf numFmtId="1" fontId="19" fillId="0" borderId="71" xfId="8" applyNumberFormat="1" applyFont="1" applyFill="1" applyBorder="1" applyAlignment="1">
      <alignment horizontal="center" vertical="center" wrapText="1"/>
    </xf>
    <xf numFmtId="1" fontId="18" fillId="12" borderId="68" xfId="8" applyNumberFormat="1" applyFont="1" applyFill="1" applyBorder="1" applyAlignment="1">
      <alignment horizontal="center" vertical="center" wrapText="1"/>
    </xf>
    <xf numFmtId="1" fontId="19" fillId="0" borderId="74" xfId="8" applyNumberFormat="1" applyFont="1" applyFill="1" applyBorder="1" applyAlignment="1">
      <alignment horizontal="center" vertical="center" wrapText="1"/>
    </xf>
    <xf numFmtId="1" fontId="19" fillId="0" borderId="74" xfId="0" applyNumberFormat="1" applyFont="1" applyBorder="1" applyAlignment="1">
      <alignment horizontal="center" vertical="center" wrapText="1"/>
    </xf>
    <xf numFmtId="1" fontId="19" fillId="0" borderId="68" xfId="0" applyNumberFormat="1" applyFont="1" applyBorder="1" applyAlignment="1">
      <alignment horizontal="center" vertical="center" wrapText="1"/>
    </xf>
    <xf numFmtId="1" fontId="19" fillId="0" borderId="73" xfId="8" applyNumberFormat="1" applyFont="1" applyFill="1" applyBorder="1" applyAlignment="1">
      <alignment horizontal="center" vertical="center" wrapText="1"/>
    </xf>
    <xf numFmtId="1" fontId="19" fillId="0" borderId="67" xfId="8" applyNumberFormat="1" applyFont="1" applyFill="1" applyBorder="1" applyAlignment="1">
      <alignment horizontal="center" vertical="center" wrapText="1"/>
    </xf>
    <xf numFmtId="1" fontId="19" fillId="0" borderId="70" xfId="8" applyNumberFormat="1" applyFont="1" applyFill="1" applyBorder="1" applyAlignment="1">
      <alignment horizontal="center" vertical="center" wrapText="1"/>
    </xf>
    <xf numFmtId="1" fontId="18" fillId="12" borderId="67" xfId="8" applyNumberFormat="1" applyFont="1" applyFill="1" applyBorder="1" applyAlignment="1">
      <alignment horizontal="center" vertical="center" wrapText="1"/>
    </xf>
    <xf numFmtId="1" fontId="19" fillId="0" borderId="67" xfId="0" applyNumberFormat="1" applyFont="1" applyBorder="1" applyAlignment="1">
      <alignment horizontal="center" vertical="center" wrapText="1"/>
    </xf>
    <xf numFmtId="1" fontId="19" fillId="0" borderId="73" xfId="0" applyNumberFormat="1" applyFont="1" applyBorder="1" applyAlignment="1">
      <alignment horizontal="center" vertical="center" wrapText="1"/>
    </xf>
    <xf numFmtId="1" fontId="19" fillId="0" borderId="32" xfId="8" applyNumberFormat="1" applyFont="1" applyFill="1" applyBorder="1" applyAlignment="1">
      <alignment horizontal="center" vertical="center" wrapText="1"/>
    </xf>
    <xf numFmtId="0" fontId="18" fillId="12" borderId="68"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1" fontId="18" fillId="12" borderId="29" xfId="8" applyNumberFormat="1" applyFont="1" applyFill="1" applyBorder="1" applyAlignment="1">
      <alignment horizontal="center" vertical="center" wrapText="1"/>
    </xf>
    <xf numFmtId="3" fontId="16" fillId="0" borderId="26" xfId="8" applyNumberFormat="1" applyFont="1" applyFill="1" applyBorder="1" applyAlignment="1">
      <alignment horizontal="center" vertical="center" wrapText="1"/>
    </xf>
    <xf numFmtId="0" fontId="18" fillId="12" borderId="70" xfId="0" applyFont="1" applyFill="1" applyBorder="1" applyAlignment="1">
      <alignment horizontal="center" vertical="center"/>
    </xf>
    <xf numFmtId="1" fontId="18" fillId="12" borderId="10" xfId="8" applyNumberFormat="1" applyFont="1" applyFill="1" applyBorder="1" applyAlignment="1">
      <alignment horizontal="center" vertical="center" wrapText="1"/>
    </xf>
    <xf numFmtId="1" fontId="18" fillId="12" borderId="8" xfId="8" applyNumberFormat="1" applyFont="1" applyFill="1" applyBorder="1" applyAlignment="1">
      <alignment horizontal="center" vertical="center" wrapText="1"/>
    </xf>
    <xf numFmtId="1" fontId="18" fillId="12" borderId="16" xfId="8" applyNumberFormat="1" applyFont="1" applyFill="1" applyBorder="1" applyAlignment="1">
      <alignment horizontal="center" vertical="center" wrapText="1"/>
    </xf>
    <xf numFmtId="1" fontId="18" fillId="12" borderId="71" xfId="8" applyNumberFormat="1" applyFont="1" applyFill="1" applyBorder="1" applyAlignment="1">
      <alignment horizontal="center" vertical="center" wrapText="1"/>
    </xf>
    <xf numFmtId="1" fontId="18" fillId="12" borderId="70" xfId="8" applyNumberFormat="1" applyFont="1" applyFill="1" applyBorder="1" applyAlignment="1">
      <alignment horizontal="center" vertical="center" wrapText="1"/>
    </xf>
    <xf numFmtId="1" fontId="18" fillId="12" borderId="21" xfId="8" applyNumberFormat="1" applyFont="1" applyFill="1" applyBorder="1" applyAlignment="1">
      <alignment horizontal="center" vertical="center" wrapText="1"/>
    </xf>
    <xf numFmtId="0" fontId="18" fillId="12" borderId="57"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1" xfId="0" applyFont="1" applyFill="1" applyBorder="1" applyAlignment="1">
      <alignment horizontal="center" vertical="center" wrapText="1"/>
    </xf>
    <xf numFmtId="0" fontId="18" fillId="12" borderId="16" xfId="0" applyFont="1" applyFill="1" applyBorder="1" applyAlignment="1">
      <alignment horizontal="center" vertical="center" wrapText="1"/>
    </xf>
    <xf numFmtId="1" fontId="18" fillId="12" borderId="10" xfId="0" applyNumberFormat="1" applyFont="1" applyFill="1" applyBorder="1" applyAlignment="1">
      <alignment horizontal="center" vertical="center" wrapText="1"/>
    </xf>
    <xf numFmtId="0" fontId="18" fillId="12" borderId="29" xfId="0" applyFont="1" applyFill="1" applyBorder="1" applyAlignment="1">
      <alignment horizontal="center" vertical="center" wrapText="1"/>
    </xf>
    <xf numFmtId="9" fontId="18" fillId="12" borderId="29" xfId="0" applyNumberFormat="1" applyFont="1" applyFill="1" applyBorder="1" applyAlignment="1">
      <alignment horizontal="center" vertical="center" wrapText="1"/>
    </xf>
    <xf numFmtId="9" fontId="21" fillId="0" borderId="38" xfId="9" applyFont="1" applyFill="1" applyBorder="1" applyAlignment="1">
      <alignment horizontal="center" vertical="center" wrapText="1"/>
    </xf>
    <xf numFmtId="9" fontId="21" fillId="0" borderId="69" xfId="9" applyFont="1" applyFill="1" applyBorder="1" applyAlignment="1">
      <alignment horizontal="center" vertical="center" wrapText="1"/>
    </xf>
    <xf numFmtId="9" fontId="21" fillId="0" borderId="50" xfId="9" applyFont="1" applyFill="1" applyBorder="1" applyAlignment="1">
      <alignment horizontal="center" vertical="center" wrapText="1"/>
    </xf>
    <xf numFmtId="9" fontId="21" fillId="0" borderId="48" xfId="9" applyFont="1" applyFill="1" applyBorder="1" applyAlignment="1">
      <alignment horizontal="center" vertical="center" wrapText="1"/>
    </xf>
    <xf numFmtId="9" fontId="21" fillId="0" borderId="36" xfId="9"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7" xfId="0" applyFont="1" applyBorder="1" applyAlignment="1">
      <alignment horizontal="center" vertical="center" wrapText="1"/>
    </xf>
    <xf numFmtId="1" fontId="16" fillId="0" borderId="59" xfId="8" applyNumberFormat="1" applyFont="1" applyFill="1" applyBorder="1" applyAlignment="1">
      <alignment horizontal="center" vertical="center" wrapText="1"/>
    </xf>
    <xf numFmtId="1" fontId="16" fillId="0" borderId="44" xfId="8" applyNumberFormat="1" applyFont="1" applyFill="1" applyBorder="1" applyAlignment="1">
      <alignment horizontal="center" vertical="center" wrapText="1"/>
    </xf>
    <xf numFmtId="1" fontId="16" fillId="0" borderId="47" xfId="8" applyNumberFormat="1" applyFont="1" applyFill="1" applyBorder="1" applyAlignment="1">
      <alignment horizontal="center" vertical="center" wrapText="1"/>
    </xf>
    <xf numFmtId="1" fontId="16" fillId="0" borderId="45" xfId="8" applyNumberFormat="1" applyFont="1" applyFill="1" applyBorder="1" applyAlignment="1">
      <alignment horizontal="center" vertical="center" wrapText="1"/>
    </xf>
    <xf numFmtId="1" fontId="16" fillId="0" borderId="43" xfId="8" applyNumberFormat="1" applyFont="1" applyFill="1" applyBorder="1" applyAlignment="1">
      <alignment horizontal="center" vertical="center" wrapText="1"/>
    </xf>
    <xf numFmtId="1" fontId="16" fillId="0" borderId="65" xfId="8" applyNumberFormat="1" applyFont="1" applyFill="1" applyBorder="1" applyAlignment="1">
      <alignment horizontal="center" vertical="center" wrapText="1"/>
    </xf>
    <xf numFmtId="1" fontId="16" fillId="0" borderId="60" xfId="8" applyNumberFormat="1" applyFont="1" applyFill="1" applyBorder="1" applyAlignment="1">
      <alignment horizontal="center" vertical="center" wrapText="1"/>
    </xf>
    <xf numFmtId="1" fontId="16" fillId="0" borderId="26" xfId="8" applyNumberFormat="1" applyFont="1" applyFill="1" applyBorder="1" applyAlignment="1">
      <alignment horizontal="center" vertical="center" wrapText="1"/>
    </xf>
    <xf numFmtId="9" fontId="19" fillId="0" borderId="26" xfId="9" applyFont="1" applyFill="1" applyBorder="1" applyAlignment="1">
      <alignment horizontal="center" vertical="center" wrapText="1"/>
    </xf>
    <xf numFmtId="3" fontId="16" fillId="0" borderId="26" xfId="0" applyNumberFormat="1" applyFont="1" applyBorder="1" applyAlignment="1">
      <alignment horizontal="center" vertical="center" wrapText="1"/>
    </xf>
    <xf numFmtId="3" fontId="16" fillId="0" borderId="60" xfId="8" applyNumberFormat="1" applyFont="1" applyFill="1" applyBorder="1" applyAlignment="1">
      <alignment horizontal="center" vertical="center" wrapText="1"/>
    </xf>
    <xf numFmtId="3" fontId="16" fillId="0" borderId="65" xfId="8" applyNumberFormat="1" applyFont="1" applyFill="1" applyBorder="1" applyAlignment="1">
      <alignment horizontal="center" vertical="center" wrapText="1"/>
    </xf>
    <xf numFmtId="3" fontId="18" fillId="12" borderId="4" xfId="0" applyNumberFormat="1" applyFont="1" applyFill="1" applyBorder="1" applyAlignment="1">
      <alignment horizontal="center" vertical="center" wrapText="1"/>
    </xf>
    <xf numFmtId="3" fontId="18" fillId="12" borderId="2" xfId="0" applyNumberFormat="1" applyFont="1" applyFill="1" applyBorder="1" applyAlignment="1">
      <alignment horizontal="center" vertical="center" wrapText="1"/>
    </xf>
    <xf numFmtId="3" fontId="18" fillId="12" borderId="5" xfId="0" applyNumberFormat="1" applyFont="1" applyFill="1" applyBorder="1" applyAlignment="1">
      <alignment horizontal="center" vertical="center" wrapText="1"/>
    </xf>
    <xf numFmtId="3" fontId="18" fillId="12" borderId="16" xfId="0" applyNumberFormat="1" applyFont="1" applyFill="1" applyBorder="1" applyAlignment="1">
      <alignment horizontal="center" vertical="center" wrapText="1"/>
    </xf>
    <xf numFmtId="3" fontId="18" fillId="12" borderId="10"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0" borderId="44" xfId="0" applyFont="1" applyFill="1" applyBorder="1" applyAlignment="1">
      <alignment horizontal="center" vertical="center" wrapText="1"/>
    </xf>
    <xf numFmtId="2" fontId="19" fillId="0" borderId="43" xfId="0" applyNumberFormat="1" applyFont="1" applyFill="1" applyBorder="1" applyAlignment="1">
      <alignment horizontal="center" vertical="center" wrapText="1"/>
    </xf>
    <xf numFmtId="2" fontId="19" fillId="0" borderId="44" xfId="0" applyNumberFormat="1" applyFont="1" applyFill="1" applyBorder="1" applyAlignment="1">
      <alignment horizontal="center" vertical="center" wrapText="1"/>
    </xf>
    <xf numFmtId="2" fontId="19" fillId="0" borderId="45" xfId="0" applyNumberFormat="1" applyFont="1" applyFill="1" applyBorder="1" applyAlignment="1">
      <alignment horizontal="center" vertical="center" wrapText="1"/>
    </xf>
    <xf numFmtId="2" fontId="19" fillId="0" borderId="59" xfId="0" applyNumberFormat="1" applyFont="1" applyFill="1" applyBorder="1" applyAlignment="1">
      <alignment horizontal="center" vertical="center" wrapText="1"/>
    </xf>
    <xf numFmtId="2" fontId="19" fillId="0" borderId="47" xfId="0" applyNumberFormat="1" applyFont="1" applyFill="1" applyBorder="1" applyAlignment="1">
      <alignment horizontal="center" vertical="center" wrapText="1"/>
    </xf>
    <xf numFmtId="2" fontId="19" fillId="0" borderId="72" xfId="0" applyNumberFormat="1" applyFont="1" applyFill="1" applyBorder="1" applyAlignment="1">
      <alignment horizontal="center" vertical="center" wrapText="1"/>
    </xf>
    <xf numFmtId="2" fontId="19" fillId="0" borderId="15" xfId="0" applyNumberFormat="1"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8" xfId="0" applyFont="1" applyFill="1" applyBorder="1" applyAlignment="1">
      <alignment horizontal="center" vertical="center" wrapText="1"/>
    </xf>
    <xf numFmtId="9" fontId="16" fillId="0" borderId="59" xfId="9" applyFont="1" applyFill="1" applyBorder="1" applyAlignment="1">
      <alignment horizontal="center" vertical="center" wrapText="1"/>
    </xf>
    <xf numFmtId="9" fontId="16" fillId="0" borderId="47" xfId="9" applyFont="1" applyFill="1" applyBorder="1" applyAlignment="1">
      <alignment horizontal="center" vertical="center" wrapText="1"/>
    </xf>
    <xf numFmtId="0" fontId="19" fillId="0" borderId="27" xfId="0" applyFont="1" applyBorder="1" applyAlignment="1">
      <alignment horizontal="center" vertical="center" wrapText="1"/>
    </xf>
    <xf numFmtId="1" fontId="18" fillId="0" borderId="30" xfId="8" applyNumberFormat="1" applyFont="1" applyFill="1" applyBorder="1" applyAlignment="1">
      <alignment horizontal="center" vertical="center" wrapText="1"/>
    </xf>
    <xf numFmtId="1" fontId="19" fillId="0" borderId="27" xfId="0" applyNumberFormat="1" applyFont="1" applyBorder="1" applyAlignment="1">
      <alignment horizontal="center" vertical="center" wrapText="1"/>
    </xf>
    <xf numFmtId="1" fontId="18" fillId="0" borderId="10" xfId="8" applyNumberFormat="1" applyFont="1" applyFill="1" applyBorder="1" applyAlignment="1">
      <alignment horizontal="center" vertical="center" wrapText="1"/>
    </xf>
    <xf numFmtId="1" fontId="18" fillId="0" borderId="0" xfId="8" applyNumberFormat="1" applyFont="1" applyFill="1" applyBorder="1" applyAlignment="1">
      <alignment horizontal="center" vertical="center" wrapText="1"/>
    </xf>
    <xf numFmtId="0" fontId="19" fillId="0" borderId="6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75" xfId="0" applyFont="1" applyBorder="1" applyAlignment="1">
      <alignment horizontal="center" vertical="center" wrapText="1"/>
    </xf>
    <xf numFmtId="2" fontId="19" fillId="0" borderId="26"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9" fillId="0" borderId="60" xfId="0" applyNumberFormat="1" applyFont="1" applyBorder="1" applyAlignment="1">
      <alignment horizontal="center" vertical="center" wrapText="1"/>
    </xf>
    <xf numFmtId="3" fontId="18" fillId="0" borderId="0" xfId="8" applyNumberFormat="1"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16" fillId="0" borderId="5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45" xfId="0" applyFont="1" applyBorder="1" applyAlignment="1">
      <alignment horizontal="center" vertical="center" wrapText="1"/>
    </xf>
    <xf numFmtId="3" fontId="16" fillId="0" borderId="53" xfId="0" applyNumberFormat="1" applyFont="1" applyBorder="1" applyAlignment="1">
      <alignment horizontal="center" vertical="center" wrapText="1"/>
    </xf>
    <xf numFmtId="3" fontId="16" fillId="0" borderId="83" xfId="0" applyNumberFormat="1" applyFont="1" applyBorder="1" applyAlignment="1">
      <alignment horizontal="center" vertical="center" wrapText="1"/>
    </xf>
    <xf numFmtId="3" fontId="16" fillId="0" borderId="84" xfId="0" applyNumberFormat="1" applyFont="1" applyBorder="1" applyAlignment="1">
      <alignment horizontal="center" vertical="center" wrapText="1"/>
    </xf>
    <xf numFmtId="3" fontId="16" fillId="0" borderId="85" xfId="0" applyNumberFormat="1" applyFont="1" applyBorder="1" applyAlignment="1">
      <alignment horizontal="center" vertical="center" wrapText="1"/>
    </xf>
    <xf numFmtId="0" fontId="19" fillId="0" borderId="26" xfId="0" applyFont="1" applyBorder="1" applyAlignment="1">
      <alignment horizontal="justify" vertical="center" wrapText="1"/>
    </xf>
    <xf numFmtId="0" fontId="19" fillId="0" borderId="53" xfId="0" applyFont="1" applyBorder="1" applyAlignment="1">
      <alignment horizontal="justify" vertical="center" wrapText="1"/>
    </xf>
    <xf numFmtId="0" fontId="19" fillId="0" borderId="44" xfId="0" applyFont="1" applyBorder="1" applyAlignment="1">
      <alignment horizontal="justify" vertical="center" wrapText="1"/>
    </xf>
    <xf numFmtId="0" fontId="19" fillId="0" borderId="45" xfId="0" applyFont="1" applyBorder="1" applyAlignment="1">
      <alignment horizontal="justify" vertical="center" wrapText="1"/>
    </xf>
    <xf numFmtId="0" fontId="19" fillId="0" borderId="66"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86" xfId="0" applyFont="1" applyBorder="1" applyAlignment="1">
      <alignment horizontal="center" vertical="center" wrapText="1"/>
    </xf>
    <xf numFmtId="1" fontId="18" fillId="0" borderId="29" xfId="8" applyNumberFormat="1" applyFont="1" applyFill="1" applyBorder="1" applyAlignment="1">
      <alignment horizontal="center" vertical="center" wrapText="1"/>
    </xf>
    <xf numFmtId="1" fontId="18" fillId="0" borderId="77" xfId="8" applyNumberFormat="1" applyFont="1" applyFill="1" applyBorder="1" applyAlignment="1">
      <alignment horizontal="center" vertical="center" wrapText="1"/>
    </xf>
    <xf numFmtId="1" fontId="18" fillId="0" borderId="16" xfId="8" applyNumberFormat="1" applyFont="1" applyFill="1" applyBorder="1" applyAlignment="1">
      <alignment horizontal="center" vertical="center" wrapText="1"/>
    </xf>
    <xf numFmtId="1" fontId="18" fillId="0" borderId="8" xfId="8" applyNumberFormat="1" applyFont="1" applyFill="1" applyBorder="1" applyAlignment="1">
      <alignment horizontal="center" vertical="center" wrapText="1"/>
    </xf>
    <xf numFmtId="1" fontId="18" fillId="0" borderId="57" xfId="8" applyNumberFormat="1" applyFont="1" applyFill="1" applyBorder="1" applyAlignment="1">
      <alignment horizontal="center" vertical="center" wrapText="1"/>
    </xf>
    <xf numFmtId="3" fontId="18" fillId="0" borderId="77" xfId="8" applyNumberFormat="1" applyFont="1" applyFill="1" applyBorder="1" applyAlignment="1">
      <alignment horizontal="center" vertical="center" wrapText="1"/>
    </xf>
    <xf numFmtId="1" fontId="18" fillId="0" borderId="72" xfId="8" applyNumberFormat="1" applyFont="1" applyFill="1" applyBorder="1" applyAlignment="1">
      <alignment horizontal="center" vertical="center" wrapText="1"/>
    </xf>
    <xf numFmtId="1" fontId="18" fillId="0" borderId="76" xfId="8" applyNumberFormat="1" applyFont="1" applyFill="1" applyBorder="1" applyAlignment="1">
      <alignment horizontal="center" vertical="center" wrapText="1"/>
    </xf>
    <xf numFmtId="9" fontId="16" fillId="0" borderId="43" xfId="9" applyFont="1" applyFill="1" applyBorder="1" applyAlignment="1">
      <alignment horizontal="center" vertical="center" wrapText="1"/>
    </xf>
    <xf numFmtId="9" fontId="16" fillId="0" borderId="60" xfId="9" applyFont="1" applyFill="1" applyBorder="1" applyAlignment="1">
      <alignment horizontal="center" vertical="center" wrapText="1"/>
    </xf>
    <xf numFmtId="0" fontId="18" fillId="0" borderId="70" xfId="0" applyFont="1" applyBorder="1" applyAlignment="1">
      <alignment horizontal="center" vertical="center" wrapText="1"/>
    </xf>
    <xf numFmtId="0" fontId="19" fillId="0" borderId="29" xfId="0" applyFont="1" applyFill="1" applyBorder="1" applyAlignment="1">
      <alignment horizontal="center" vertical="center" wrapText="1"/>
    </xf>
    <xf numFmtId="1" fontId="18" fillId="12" borderId="64" xfId="0" applyNumberFormat="1" applyFont="1" applyFill="1" applyBorder="1" applyAlignment="1">
      <alignment horizontal="center" vertical="center" wrapText="1"/>
    </xf>
    <xf numFmtId="1" fontId="18" fillId="12" borderId="29" xfId="0" applyNumberFormat="1" applyFont="1" applyFill="1" applyBorder="1" applyAlignment="1">
      <alignment horizontal="center" vertical="center" wrapText="1"/>
    </xf>
    <xf numFmtId="1" fontId="18" fillId="12" borderId="57" xfId="8" applyNumberFormat="1" applyFont="1" applyFill="1" applyBorder="1" applyAlignment="1">
      <alignment horizontal="center" vertical="center" wrapText="1"/>
    </xf>
    <xf numFmtId="9" fontId="16" fillId="0" borderId="48" xfId="9" applyFont="1" applyFill="1" applyBorder="1" applyAlignment="1">
      <alignment horizontal="center" vertical="center" wrapText="1"/>
    </xf>
    <xf numFmtId="9" fontId="16" fillId="0" borderId="37" xfId="9" applyFont="1" applyFill="1" applyBorder="1" applyAlignment="1">
      <alignment horizontal="center" vertical="center" wrapText="1"/>
    </xf>
    <xf numFmtId="9" fontId="16" fillId="0" borderId="87" xfId="9" applyFont="1" applyFill="1" applyBorder="1" applyAlignment="1">
      <alignment horizontal="center" vertical="center" wrapText="1"/>
    </xf>
    <xf numFmtId="9" fontId="16" fillId="0" borderId="52" xfId="9" applyFont="1" applyFill="1" applyBorder="1" applyAlignment="1">
      <alignment horizontal="center" vertical="center" wrapText="1"/>
    </xf>
    <xf numFmtId="3" fontId="18" fillId="0" borderId="43" xfId="8" applyNumberFormat="1" applyFont="1" applyFill="1" applyBorder="1" applyAlignment="1">
      <alignment horizontal="center" vertical="center" wrapText="1"/>
    </xf>
    <xf numFmtId="3" fontId="18" fillId="0" borderId="44" xfId="8" applyNumberFormat="1" applyFont="1" applyFill="1" applyBorder="1" applyAlignment="1">
      <alignment horizontal="center" vertical="center" wrapText="1"/>
    </xf>
    <xf numFmtId="3" fontId="18" fillId="0" borderId="45" xfId="8" applyNumberFormat="1" applyFont="1" applyFill="1" applyBorder="1" applyAlignment="1">
      <alignment horizontal="center" vertical="center" wrapText="1"/>
    </xf>
    <xf numFmtId="3" fontId="18" fillId="0" borderId="26" xfId="8" applyNumberFormat="1" applyFont="1" applyFill="1" applyBorder="1" applyAlignment="1">
      <alignment horizontal="center" vertical="center" wrapText="1"/>
    </xf>
    <xf numFmtId="3" fontId="18" fillId="0" borderId="59" xfId="8" applyNumberFormat="1" applyFont="1" applyFill="1" applyBorder="1" applyAlignment="1">
      <alignment horizontal="center" vertical="center" wrapText="1"/>
    </xf>
    <xf numFmtId="3" fontId="18" fillId="0" borderId="60" xfId="8" applyNumberFormat="1" applyFont="1" applyFill="1" applyBorder="1" applyAlignment="1">
      <alignment horizontal="center" vertical="center" wrapText="1"/>
    </xf>
    <xf numFmtId="3" fontId="18" fillId="0" borderId="53" xfId="8" applyNumberFormat="1" applyFont="1" applyFill="1" applyBorder="1" applyAlignment="1">
      <alignment horizontal="center" vertical="center" wrapText="1"/>
    </xf>
    <xf numFmtId="3" fontId="18" fillId="0" borderId="65" xfId="8" applyNumberFormat="1" applyFont="1" applyFill="1" applyBorder="1" applyAlignment="1">
      <alignment horizontal="center" vertical="center" wrapText="1"/>
    </xf>
    <xf numFmtId="3" fontId="18" fillId="0" borderId="47" xfId="8" applyNumberFormat="1" applyFont="1" applyFill="1" applyBorder="1" applyAlignment="1">
      <alignment horizontal="center" vertical="center" wrapText="1"/>
    </xf>
    <xf numFmtId="3" fontId="21" fillId="0" borderId="26" xfId="0" applyNumberFormat="1" applyFont="1" applyBorder="1" applyAlignment="1">
      <alignment horizontal="center" vertical="center" wrapText="1"/>
    </xf>
    <xf numFmtId="2" fontId="19" fillId="0" borderId="37" xfId="0" applyNumberFormat="1" applyFont="1" applyFill="1" applyBorder="1" applyAlignment="1">
      <alignment horizontal="center" vertical="center" wrapText="1"/>
    </xf>
    <xf numFmtId="2" fontId="19" fillId="0" borderId="36"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2" fontId="19" fillId="0" borderId="49" xfId="0" applyNumberFormat="1" applyFont="1" applyFill="1" applyBorder="1" applyAlignment="1">
      <alignment horizontal="center" vertical="center" wrapText="1"/>
    </xf>
    <xf numFmtId="2" fontId="19" fillId="0" borderId="79" xfId="0" applyNumberFormat="1" applyFont="1" applyFill="1" applyBorder="1" applyAlignment="1">
      <alignment horizontal="center" vertical="center" wrapText="1"/>
    </xf>
    <xf numFmtId="1" fontId="19" fillId="0" borderId="2"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0" fontId="19" fillId="0" borderId="77" xfId="0" applyFont="1" applyBorder="1" applyAlignment="1">
      <alignment horizontal="center" vertical="center" wrapText="1"/>
    </xf>
    <xf numFmtId="0" fontId="19" fillId="0" borderId="51" xfId="8" applyNumberFormat="1" applyFont="1" applyFill="1" applyBorder="1" applyAlignment="1">
      <alignment horizontal="center" vertical="center" wrapText="1"/>
    </xf>
    <xf numFmtId="0" fontId="19" fillId="0" borderId="26" xfId="8" applyNumberFormat="1"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2"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26" xfId="0" applyFont="1" applyFill="1" applyBorder="1" applyAlignment="1">
      <alignment horizontal="center" vertical="center" wrapText="1"/>
    </xf>
    <xf numFmtId="2" fontId="19" fillId="0" borderId="76" xfId="0" applyNumberFormat="1" applyFont="1" applyFill="1" applyBorder="1" applyAlignment="1">
      <alignment horizontal="center" vertical="center" wrapText="1"/>
    </xf>
    <xf numFmtId="0" fontId="16" fillId="0" borderId="51" xfId="0" applyFont="1" applyBorder="1" applyAlignment="1">
      <alignment horizontal="center" vertical="center" wrapText="1"/>
    </xf>
    <xf numFmtId="1" fontId="19" fillId="0" borderId="28" xfId="0" applyNumberFormat="1" applyFont="1" applyFill="1" applyBorder="1" applyAlignment="1">
      <alignment horizontal="center" vertical="center" wrapText="1"/>
    </xf>
    <xf numFmtId="1" fontId="19" fillId="0" borderId="31" xfId="0" applyNumberFormat="1" applyFont="1" applyFill="1" applyBorder="1" applyAlignment="1">
      <alignment horizontal="center" vertical="center" wrapText="1"/>
    </xf>
    <xf numFmtId="1" fontId="19" fillId="0" borderId="88" xfId="0" applyNumberFormat="1" applyFont="1" applyBorder="1" applyAlignment="1">
      <alignment horizontal="center" vertical="center" wrapText="1"/>
    </xf>
    <xf numFmtId="0" fontId="19" fillId="0" borderId="27" xfId="0" applyFont="1" applyFill="1" applyBorder="1" applyAlignment="1">
      <alignment horizontal="center" vertical="center" wrapText="1"/>
    </xf>
    <xf numFmtId="1" fontId="18" fillId="0" borderId="28" xfId="8" applyNumberFormat="1" applyFont="1" applyFill="1" applyBorder="1" applyAlignment="1">
      <alignment horizontal="center" vertical="center" wrapText="1"/>
    </xf>
    <xf numFmtId="0" fontId="18" fillId="12" borderId="21" xfId="0" applyFont="1" applyFill="1" applyBorder="1" applyAlignment="1">
      <alignment horizontal="center" vertical="center" wrapText="1"/>
    </xf>
    <xf numFmtId="1" fontId="18" fillId="12" borderId="21" xfId="0" applyNumberFormat="1" applyFont="1" applyFill="1" applyBorder="1" applyAlignment="1">
      <alignment horizontal="center" vertical="center" wrapText="1"/>
    </xf>
    <xf numFmtId="1" fontId="21" fillId="0" borderId="26" xfId="8" applyNumberFormat="1" applyFont="1" applyFill="1" applyBorder="1" applyAlignment="1">
      <alignment horizontal="center" vertical="center" wrapText="1"/>
    </xf>
    <xf numFmtId="1" fontId="21" fillId="0" borderId="46" xfId="8" applyNumberFormat="1" applyFont="1" applyFill="1" applyBorder="1" applyAlignment="1">
      <alignment horizontal="center" vertical="center" wrapText="1"/>
    </xf>
    <xf numFmtId="1" fontId="21" fillId="0" borderId="39" xfId="8" applyNumberFormat="1" applyFont="1" applyFill="1" applyBorder="1" applyAlignment="1">
      <alignment horizontal="center" vertical="center" wrapText="1"/>
    </xf>
    <xf numFmtId="1" fontId="21" fillId="0" borderId="42" xfId="8" applyNumberFormat="1" applyFont="1" applyFill="1" applyBorder="1" applyAlignment="1">
      <alignment horizontal="center" vertical="center" wrapText="1"/>
    </xf>
    <xf numFmtId="1" fontId="21" fillId="0" borderId="26" xfId="0" applyNumberFormat="1" applyFont="1" applyBorder="1" applyAlignment="1">
      <alignment horizontal="center" vertical="center" wrapText="1"/>
    </xf>
    <xf numFmtId="1" fontId="21" fillId="0" borderId="51" xfId="8" applyNumberFormat="1" applyFont="1" applyFill="1" applyBorder="1" applyAlignment="1">
      <alignment horizontal="center" vertical="center" wrapText="1"/>
    </xf>
    <xf numFmtId="9" fontId="21" fillId="0" borderId="59" xfId="9" applyFont="1" applyFill="1" applyBorder="1" applyAlignment="1">
      <alignment horizontal="center" vertical="center" wrapText="1"/>
    </xf>
    <xf numFmtId="1" fontId="19" fillId="0" borderId="80" xfId="0" applyNumberFormat="1" applyFont="1" applyBorder="1" applyAlignment="1">
      <alignment horizontal="center" vertical="center" wrapText="1"/>
    </xf>
    <xf numFmtId="0" fontId="18" fillId="12" borderId="15" xfId="0" applyFont="1" applyFill="1" applyBorder="1" applyAlignment="1">
      <alignment horizontal="center" vertical="center" wrapText="1"/>
    </xf>
    <xf numFmtId="1" fontId="19" fillId="0" borderId="15"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1" fontId="19" fillId="0" borderId="3" xfId="0" applyNumberFormat="1" applyFont="1" applyBorder="1" applyAlignment="1">
      <alignment horizontal="center" vertical="center" wrapText="1"/>
    </xf>
    <xf numFmtId="1" fontId="19" fillId="0" borderId="89" xfId="0" applyNumberFormat="1" applyFont="1" applyBorder="1" applyAlignment="1">
      <alignment horizontal="center" vertical="center" wrapText="1"/>
    </xf>
    <xf numFmtId="1" fontId="19" fillId="0" borderId="90" xfId="0" applyNumberFormat="1" applyFont="1" applyBorder="1" applyAlignment="1">
      <alignment horizontal="center" vertical="center" wrapText="1"/>
    </xf>
    <xf numFmtId="1" fontId="19" fillId="0" borderId="77" xfId="0" applyNumberFormat="1" applyFont="1" applyBorder="1" applyAlignment="1">
      <alignment horizontal="center" vertical="center" wrapText="1"/>
    </xf>
    <xf numFmtId="0" fontId="18" fillId="12" borderId="31" xfId="0" applyFont="1" applyFill="1" applyBorder="1" applyAlignment="1">
      <alignment horizontal="center" vertical="center" wrapText="1"/>
    </xf>
    <xf numFmtId="1" fontId="18" fillId="0" borderId="91" xfId="0" applyNumberFormat="1" applyFont="1" applyFill="1" applyBorder="1" applyAlignment="1">
      <alignment horizontal="center" vertical="center" wrapText="1"/>
    </xf>
    <xf numFmtId="1" fontId="18" fillId="0" borderId="31" xfId="0" applyNumberFormat="1" applyFont="1" applyFill="1" applyBorder="1" applyAlignment="1">
      <alignment horizontal="center" vertical="center" wrapText="1"/>
    </xf>
    <xf numFmtId="1" fontId="18" fillId="0" borderId="29" xfId="0" applyNumberFormat="1" applyFont="1" applyFill="1" applyBorder="1" applyAlignment="1">
      <alignment horizontal="center" vertical="center" wrapText="1"/>
    </xf>
    <xf numFmtId="1" fontId="18" fillId="0" borderId="28" xfId="0" applyNumberFormat="1" applyFont="1" applyFill="1" applyBorder="1" applyAlignment="1">
      <alignment horizontal="center" vertical="center" wrapText="1"/>
    </xf>
    <xf numFmtId="0" fontId="18" fillId="12" borderId="80" xfId="0" applyFont="1" applyFill="1" applyBorder="1" applyAlignment="1">
      <alignment horizontal="center" vertical="center" wrapText="1"/>
    </xf>
    <xf numFmtId="1" fontId="19" fillId="0" borderId="92" xfId="0" applyNumberFormat="1" applyFont="1" applyBorder="1" applyAlignment="1">
      <alignment horizontal="center" vertical="center" wrapText="1"/>
    </xf>
    <xf numFmtId="1" fontId="18" fillId="12" borderId="80" xfId="8" applyNumberFormat="1" applyFont="1" applyFill="1" applyBorder="1" applyAlignment="1">
      <alignment horizontal="center" vertical="center" wrapText="1"/>
    </xf>
    <xf numFmtId="1" fontId="19" fillId="0" borderId="93" xfId="0" applyNumberFormat="1" applyFont="1" applyBorder="1" applyAlignment="1">
      <alignment horizontal="center" vertical="center" wrapText="1"/>
    </xf>
    <xf numFmtId="1" fontId="19" fillId="0" borderId="77" xfId="8" applyNumberFormat="1" applyFont="1" applyFill="1" applyBorder="1" applyAlignment="1">
      <alignment horizontal="center" vertical="center" wrapText="1"/>
    </xf>
    <xf numFmtId="1" fontId="19" fillId="0" borderId="94" xfId="0" applyNumberFormat="1" applyFont="1" applyBorder="1" applyAlignment="1">
      <alignment horizontal="center" vertical="center" wrapText="1"/>
    </xf>
    <xf numFmtId="1" fontId="18" fillId="0" borderId="95" xfId="0" applyNumberFormat="1" applyFont="1" applyFill="1" applyBorder="1" applyAlignment="1">
      <alignment horizontal="center" vertical="center" wrapText="1"/>
    </xf>
    <xf numFmtId="1" fontId="19" fillId="0" borderId="96" xfId="0" applyNumberFormat="1" applyFont="1" applyBorder="1" applyAlignment="1">
      <alignment horizontal="center" vertical="center" wrapText="1"/>
    </xf>
    <xf numFmtId="1" fontId="19" fillId="0" borderId="80" xfId="0" applyNumberFormat="1"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8" fillId="12" borderId="20" xfId="0" applyFont="1" applyFill="1" applyBorder="1" applyAlignment="1">
      <alignment horizontal="center" vertical="center" wrapText="1"/>
    </xf>
    <xf numFmtId="1" fontId="18" fillId="12" borderId="77" xfId="0" applyNumberFormat="1"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2" borderId="89" xfId="0" applyFont="1" applyFill="1" applyBorder="1" applyAlignment="1">
      <alignment horizontal="center" vertical="center" wrapText="1"/>
    </xf>
    <xf numFmtId="0" fontId="19" fillId="0" borderId="89" xfId="0" applyFont="1" applyFill="1" applyBorder="1" applyAlignment="1">
      <alignment horizontal="center" vertical="center" wrapText="1"/>
    </xf>
    <xf numFmtId="1" fontId="19" fillId="0" borderId="89" xfId="0" applyNumberFormat="1" applyFont="1" applyFill="1" applyBorder="1" applyAlignment="1">
      <alignment horizontal="center" vertical="center" wrapText="1"/>
    </xf>
    <xf numFmtId="0" fontId="18" fillId="12" borderId="90" xfId="0" applyFont="1" applyFill="1" applyBorder="1" applyAlignment="1">
      <alignment horizontal="center" vertical="center" wrapText="1"/>
    </xf>
    <xf numFmtId="1" fontId="19" fillId="0" borderId="90" xfId="0" applyNumberFormat="1" applyFont="1" applyFill="1" applyBorder="1" applyAlignment="1">
      <alignment horizontal="center" vertical="center" wrapText="1"/>
    </xf>
    <xf numFmtId="1" fontId="18" fillId="12" borderId="91" xfId="0" applyNumberFormat="1" applyFont="1" applyFill="1" applyBorder="1" applyAlignment="1">
      <alignment horizontal="center" vertical="center" wrapText="1"/>
    </xf>
    <xf numFmtId="1" fontId="19" fillId="0" borderId="91" xfId="0" applyNumberFormat="1" applyFont="1" applyFill="1" applyBorder="1" applyAlignment="1">
      <alignment horizontal="center" vertical="center" wrapText="1"/>
    </xf>
    <xf numFmtId="0" fontId="18" fillId="12" borderId="91" xfId="0" applyFont="1" applyFill="1" applyBorder="1" applyAlignment="1">
      <alignment horizontal="center" vertical="center" wrapText="1"/>
    </xf>
    <xf numFmtId="0" fontId="19" fillId="0" borderId="91" xfId="0" applyFont="1" applyFill="1" applyBorder="1" applyAlignment="1">
      <alignment horizontal="center" vertical="center" wrapText="1"/>
    </xf>
    <xf numFmtId="1" fontId="19" fillId="0" borderId="63" xfId="0" applyNumberFormat="1" applyFont="1" applyFill="1" applyBorder="1" applyAlignment="1">
      <alignment horizontal="center" vertical="center" wrapText="1"/>
    </xf>
    <xf numFmtId="1" fontId="19" fillId="0" borderId="62" xfId="0" applyNumberFormat="1" applyFont="1" applyFill="1" applyBorder="1" applyAlignment="1">
      <alignment horizontal="center" vertical="center" wrapText="1"/>
    </xf>
    <xf numFmtId="1" fontId="19" fillId="0" borderId="91" xfId="8" applyNumberFormat="1" applyFont="1" applyFill="1" applyBorder="1" applyAlignment="1">
      <alignment horizontal="center" vertical="center" wrapText="1"/>
    </xf>
    <xf numFmtId="0" fontId="18" fillId="12" borderId="77" xfId="0" applyFont="1" applyFill="1" applyBorder="1" applyAlignment="1">
      <alignment horizontal="center" vertical="center" wrapText="1"/>
    </xf>
    <xf numFmtId="0" fontId="19" fillId="0" borderId="91" xfId="0" applyFont="1" applyBorder="1" applyAlignment="1">
      <alignment horizontal="center" vertical="center" wrapText="1"/>
    </xf>
    <xf numFmtId="0" fontId="18" fillId="12" borderId="30" xfId="0" applyFont="1" applyFill="1" applyBorder="1" applyAlignment="1">
      <alignment horizontal="center" vertical="center" wrapText="1"/>
    </xf>
    <xf numFmtId="0" fontId="16" fillId="0" borderId="0" xfId="0" applyFont="1"/>
    <xf numFmtId="0" fontId="19" fillId="0" borderId="89" xfId="0" applyFont="1" applyFill="1" applyBorder="1" applyAlignment="1">
      <alignment horizontal="center" vertical="center"/>
    </xf>
    <xf numFmtId="1" fontId="18" fillId="12" borderId="91" xfId="8" applyNumberFormat="1" applyFont="1" applyFill="1" applyBorder="1" applyAlignment="1">
      <alignment horizontal="center" vertical="center" wrapText="1"/>
    </xf>
    <xf numFmtId="9" fontId="21" fillId="0" borderId="60" xfId="9" applyFont="1" applyFill="1" applyBorder="1" applyAlignment="1">
      <alignment horizontal="center" vertical="center" wrapText="1"/>
    </xf>
    <xf numFmtId="1" fontId="19" fillId="0" borderId="29" xfId="0" applyNumberFormat="1" applyFont="1" applyFill="1" applyBorder="1" applyAlignment="1">
      <alignment horizontal="center" vertical="center" wrapText="1"/>
    </xf>
    <xf numFmtId="1" fontId="19" fillId="0" borderId="95" xfId="0" applyNumberFormat="1" applyFont="1" applyFill="1" applyBorder="1" applyAlignment="1">
      <alignment horizontal="center" vertical="center" wrapText="1"/>
    </xf>
    <xf numFmtId="0" fontId="16" fillId="0" borderId="52" xfId="0" applyFont="1" applyBorder="1" applyAlignment="1">
      <alignment horizontal="center" vertical="center" wrapText="1"/>
    </xf>
    <xf numFmtId="0" fontId="19" fillId="0" borderId="5" xfId="0" applyFont="1" applyBorder="1" applyAlignment="1">
      <alignment horizontal="center" vertical="center"/>
    </xf>
    <xf numFmtId="0" fontId="19" fillId="0" borderId="16" xfId="0" applyFont="1" applyFill="1" applyBorder="1" applyAlignment="1">
      <alignment horizontal="center" vertical="center"/>
    </xf>
    <xf numFmtId="0" fontId="16" fillId="0" borderId="27" xfId="0" applyFont="1" applyBorder="1" applyAlignment="1">
      <alignment horizontal="center" vertical="center" wrapText="1"/>
    </xf>
    <xf numFmtId="0" fontId="19" fillId="11" borderId="26" xfId="0" applyFont="1" applyFill="1" applyBorder="1" applyAlignment="1">
      <alignment horizontal="center" vertical="center" wrapText="1"/>
    </xf>
    <xf numFmtId="0" fontId="19" fillId="11" borderId="53" xfId="0" applyFont="1" applyFill="1" applyBorder="1" applyAlignment="1">
      <alignment horizontal="center" vertical="center" wrapText="1"/>
    </xf>
    <xf numFmtId="0" fontId="19" fillId="11" borderId="65" xfId="0" applyFont="1" applyFill="1" applyBorder="1" applyAlignment="1">
      <alignment horizontal="center" vertical="center" wrapText="1"/>
    </xf>
    <xf numFmtId="1" fontId="19" fillId="0" borderId="71" xfId="0" applyNumberFormat="1" applyFont="1" applyBorder="1" applyAlignment="1">
      <alignment horizontal="center" vertical="center" wrapText="1"/>
    </xf>
    <xf numFmtId="0" fontId="18" fillId="12" borderId="16" xfId="0" applyFont="1" applyFill="1" applyBorder="1" applyAlignment="1">
      <alignment horizontal="center" vertical="center"/>
    </xf>
    <xf numFmtId="0" fontId="21" fillId="12" borderId="29"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7" xfId="0" applyFont="1" applyFill="1" applyBorder="1" applyAlignment="1">
      <alignment horizontal="center" vertical="center" wrapText="1"/>
    </xf>
    <xf numFmtId="1" fontId="21" fillId="0" borderId="59" xfId="0" applyNumberFormat="1"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59" xfId="0" applyFont="1" applyFill="1" applyBorder="1" applyAlignment="1">
      <alignment horizontal="center" vertical="center" wrapText="1"/>
    </xf>
    <xf numFmtId="1" fontId="21" fillId="0" borderId="47" xfId="8" applyNumberFormat="1" applyFont="1" applyFill="1" applyBorder="1" applyAlignment="1">
      <alignment horizontal="center" vertical="center" wrapText="1"/>
    </xf>
    <xf numFmtId="1" fontId="21" fillId="0" borderId="44" xfId="0" applyNumberFormat="1" applyFont="1" applyFill="1" applyBorder="1" applyAlignment="1">
      <alignment horizontal="center" vertical="center" wrapText="1"/>
    </xf>
    <xf numFmtId="3" fontId="18" fillId="12" borderId="7" xfId="0" applyNumberFormat="1" applyFont="1" applyFill="1" applyBorder="1" applyAlignment="1">
      <alignment horizontal="center" vertical="center" wrapText="1"/>
    </xf>
    <xf numFmtId="3" fontId="18" fillId="12" borderId="28" xfId="0" applyNumberFormat="1" applyFont="1" applyFill="1" applyBorder="1" applyAlignment="1">
      <alignment horizontal="center" vertical="center" wrapText="1"/>
    </xf>
    <xf numFmtId="0" fontId="19" fillId="0" borderId="51" xfId="0" applyFont="1" applyBorder="1" applyAlignment="1">
      <alignment vertical="center" wrapText="1"/>
    </xf>
    <xf numFmtId="0" fontId="19" fillId="0" borderId="81" xfId="0" applyFont="1" applyBorder="1" applyAlignment="1">
      <alignment vertical="center" wrapText="1"/>
    </xf>
    <xf numFmtId="0" fontId="16" fillId="0" borderId="61" xfId="0" applyFont="1" applyBorder="1" applyAlignment="1">
      <alignment horizontal="center" vertical="center" wrapText="1"/>
    </xf>
    <xf numFmtId="3" fontId="16" fillId="0" borderId="3" xfId="0" applyNumberFormat="1" applyFont="1" applyBorder="1" applyAlignment="1">
      <alignment horizontal="center" vertical="center" wrapText="1"/>
    </xf>
    <xf numFmtId="3" fontId="16" fillId="0" borderId="0" xfId="0" applyNumberFormat="1" applyFont="1" applyBorder="1" applyAlignment="1">
      <alignment horizontal="center" vertical="center" wrapText="1"/>
    </xf>
    <xf numFmtId="0" fontId="19" fillId="0" borderId="87" xfId="0" applyFont="1" applyBorder="1" applyAlignment="1">
      <alignment horizontal="center" vertical="center" wrapText="1"/>
    </xf>
    <xf numFmtId="0" fontId="19" fillId="0" borderId="70" xfId="0" applyFont="1" applyBorder="1" applyAlignment="1">
      <alignment horizontal="center" vertical="center" wrapText="1"/>
    </xf>
    <xf numFmtId="3" fontId="18" fillId="12" borderId="67" xfId="0" applyNumberFormat="1"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0" xfId="0" applyFont="1" applyFill="1" applyBorder="1" applyAlignment="1">
      <alignment horizontal="center" vertical="center" wrapText="1"/>
    </xf>
    <xf numFmtId="3" fontId="18" fillId="12" borderId="68" xfId="0" applyNumberFormat="1"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71" xfId="0" applyFont="1" applyFill="1" applyBorder="1" applyAlignment="1">
      <alignment horizontal="center" vertical="center" wrapText="1"/>
    </xf>
    <xf numFmtId="3" fontId="18" fillId="12" borderId="21" xfId="0" applyNumberFormat="1" applyFont="1" applyFill="1" applyBorder="1" applyAlignment="1">
      <alignment horizontal="center" vertical="center" wrapText="1"/>
    </xf>
    <xf numFmtId="3" fontId="18" fillId="12" borderId="29" xfId="0" applyNumberFormat="1" applyFont="1" applyFill="1" applyBorder="1" applyAlignment="1">
      <alignment horizontal="center" vertical="center" wrapText="1"/>
    </xf>
    <xf numFmtId="3" fontId="18" fillId="12" borderId="70" xfId="0" applyNumberFormat="1" applyFont="1" applyFill="1" applyBorder="1" applyAlignment="1">
      <alignment horizontal="center" vertical="center" wrapText="1"/>
    </xf>
    <xf numFmtId="3" fontId="18" fillId="12" borderId="71" xfId="0" applyNumberFormat="1" applyFont="1" applyFill="1" applyBorder="1" applyAlignment="1">
      <alignment horizontal="center" vertical="center" wrapText="1"/>
    </xf>
    <xf numFmtId="1" fontId="18" fillId="0" borderId="26" xfId="8" applyNumberFormat="1" applyFont="1" applyFill="1" applyBorder="1" applyAlignment="1">
      <alignment horizontal="center" vertical="center" wrapText="1"/>
    </xf>
    <xf numFmtId="1" fontId="18" fillId="0" borderId="51" xfId="8" applyNumberFormat="1" applyFont="1" applyFill="1" applyBorder="1" applyAlignment="1">
      <alignment horizontal="center" vertical="center" wrapText="1"/>
    </xf>
    <xf numFmtId="1" fontId="18" fillId="0" borderId="81" xfId="8" applyNumberFormat="1" applyFont="1" applyFill="1" applyBorder="1" applyAlignment="1">
      <alignment horizontal="center" vertical="center" wrapText="1"/>
    </xf>
    <xf numFmtId="3" fontId="18" fillId="0" borderId="41" xfId="8" applyNumberFormat="1" applyFont="1" applyFill="1" applyBorder="1" applyAlignment="1">
      <alignment horizontal="center" vertical="center" wrapText="1"/>
    </xf>
    <xf numFmtId="3" fontId="18" fillId="0" borderId="49" xfId="8" applyNumberFormat="1" applyFont="1" applyFill="1" applyBorder="1" applyAlignment="1">
      <alignment horizontal="center" vertical="center" wrapText="1"/>
    </xf>
    <xf numFmtId="1" fontId="18" fillId="0" borderId="97" xfId="8" applyNumberFormat="1" applyFont="1" applyFill="1" applyBorder="1" applyAlignment="1">
      <alignment horizontal="center" vertical="center" wrapText="1"/>
    </xf>
    <xf numFmtId="1" fontId="18" fillId="0" borderId="98" xfId="8" applyNumberFormat="1" applyFont="1" applyFill="1" applyBorder="1" applyAlignment="1">
      <alignment horizontal="center" vertical="center" wrapText="1"/>
    </xf>
    <xf numFmtId="1" fontId="18" fillId="0" borderId="99" xfId="8" applyNumberFormat="1" applyFont="1" applyFill="1" applyBorder="1" applyAlignment="1">
      <alignment horizontal="center" vertical="center" wrapText="1"/>
    </xf>
    <xf numFmtId="3" fontId="18" fillId="12" borderId="8" xfId="0" applyNumberFormat="1" applyFont="1" applyFill="1" applyBorder="1" applyAlignment="1">
      <alignment horizontal="center" vertical="center" wrapText="1"/>
    </xf>
    <xf numFmtId="2" fontId="19" fillId="0" borderId="65" xfId="0" applyNumberFormat="1" applyFont="1" applyFill="1" applyBorder="1" applyAlignment="1">
      <alignment horizontal="center" vertical="center" wrapText="1"/>
    </xf>
    <xf numFmtId="9" fontId="19" fillId="11" borderId="77" xfId="9" applyFont="1" applyFill="1" applyBorder="1" applyAlignment="1">
      <alignment horizontal="center" vertical="center" wrapText="1"/>
    </xf>
    <xf numFmtId="0" fontId="19" fillId="11" borderId="51" xfId="0" applyFont="1" applyFill="1" applyBorder="1" applyAlignment="1">
      <alignment horizontal="center" vertical="center" wrapText="1"/>
    </xf>
    <xf numFmtId="2" fontId="19" fillId="0" borderId="41" xfId="0" applyNumberFormat="1"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1" xfId="0" applyFont="1" applyFill="1" applyBorder="1" applyAlignment="1">
      <alignment horizontal="center" vertical="center" wrapText="1"/>
    </xf>
    <xf numFmtId="1" fontId="19" fillId="0" borderId="51" xfId="8" applyNumberFormat="1" applyFont="1" applyFill="1" applyBorder="1" applyAlignment="1">
      <alignment horizontal="center" vertical="center" wrapText="1"/>
    </xf>
    <xf numFmtId="1" fontId="18" fillId="12" borderId="30" xfId="8" applyNumberFormat="1" applyFont="1" applyFill="1" applyBorder="1" applyAlignment="1">
      <alignment horizontal="center" vertical="center" wrapText="1"/>
    </xf>
    <xf numFmtId="0" fontId="19" fillId="0" borderId="88" xfId="0" applyFont="1" applyFill="1" applyBorder="1" applyAlignment="1">
      <alignment horizontal="center" vertical="center" wrapText="1"/>
    </xf>
    <xf numFmtId="1" fontId="18" fillId="0" borderId="43" xfId="8" applyNumberFormat="1" applyFont="1" applyFill="1" applyBorder="1" applyAlignment="1">
      <alignment horizontal="center" vertical="center" wrapText="1"/>
    </xf>
    <xf numFmtId="1" fontId="18" fillId="0" borderId="59" xfId="8" applyNumberFormat="1" applyFont="1" applyFill="1" applyBorder="1" applyAlignment="1">
      <alignment horizontal="center" vertical="center" wrapText="1"/>
    </xf>
    <xf numFmtId="1" fontId="18" fillId="0" borderId="65" xfId="8" applyNumberFormat="1" applyFont="1" applyFill="1" applyBorder="1" applyAlignment="1">
      <alignment horizontal="center" vertical="center" wrapText="1"/>
    </xf>
    <xf numFmtId="1" fontId="19" fillId="0" borderId="0" xfId="8"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9" fillId="0" borderId="80" xfId="0" applyFont="1" applyBorder="1" applyAlignment="1">
      <alignment horizontal="center" vertical="center" wrapText="1"/>
    </xf>
    <xf numFmtId="1" fontId="18" fillId="12" borderId="90" xfId="8" applyNumberFormat="1" applyFont="1" applyFill="1" applyBorder="1" applyAlignment="1">
      <alignment horizontal="center" vertical="center" wrapText="1"/>
    </xf>
    <xf numFmtId="0" fontId="19" fillId="0" borderId="90" xfId="0" applyFont="1" applyBorder="1" applyAlignment="1">
      <alignment horizontal="center" vertical="center" wrapText="1"/>
    </xf>
    <xf numFmtId="0" fontId="19" fillId="0" borderId="90" xfId="0" applyFont="1" applyFill="1" applyBorder="1" applyAlignment="1">
      <alignment horizontal="center" vertical="center" wrapText="1"/>
    </xf>
    <xf numFmtId="9" fontId="21" fillId="0" borderId="6" xfId="9" applyFont="1" applyFill="1" applyBorder="1" applyAlignment="1">
      <alignment horizontal="center" vertical="center" wrapText="1"/>
    </xf>
    <xf numFmtId="1" fontId="18" fillId="12" borderId="89" xfId="8" applyNumberFormat="1" applyFont="1" applyFill="1" applyBorder="1" applyAlignment="1">
      <alignment horizontal="center" vertical="center" wrapText="1"/>
    </xf>
    <xf numFmtId="0" fontId="19" fillId="0" borderId="89" xfId="0" applyFont="1" applyBorder="1" applyAlignment="1">
      <alignment horizontal="center" vertical="center" wrapText="1"/>
    </xf>
    <xf numFmtId="9" fontId="21" fillId="0" borderId="26" xfId="9" applyFont="1" applyFill="1" applyBorder="1" applyAlignment="1">
      <alignment horizontal="center" vertical="center" wrapText="1"/>
    </xf>
    <xf numFmtId="0" fontId="19" fillId="0" borderId="92" xfId="0" applyFont="1" applyBorder="1" applyAlignment="1">
      <alignment horizontal="center" vertical="center" wrapText="1"/>
    </xf>
    <xf numFmtId="0" fontId="19" fillId="0" borderId="51" xfId="0" applyNumberFormat="1" applyFont="1" applyFill="1" applyBorder="1" applyAlignment="1">
      <alignment horizontal="center" vertical="center" wrapText="1"/>
    </xf>
    <xf numFmtId="0" fontId="19" fillId="0" borderId="28" xfId="0" applyNumberFormat="1" applyFont="1" applyFill="1" applyBorder="1" applyAlignment="1">
      <alignment horizontal="center" vertical="center" wrapText="1"/>
    </xf>
    <xf numFmtId="0" fontId="19" fillId="0" borderId="29" xfId="0" applyNumberFormat="1" applyFont="1" applyBorder="1" applyAlignment="1">
      <alignment horizontal="center" vertical="center" wrapText="1"/>
    </xf>
    <xf numFmtId="1" fontId="19" fillId="11" borderId="28" xfId="0" applyNumberFormat="1" applyFont="1" applyFill="1" applyBorder="1" applyAlignment="1">
      <alignment horizontal="center" vertical="center" wrapText="1"/>
    </xf>
    <xf numFmtId="1" fontId="19" fillId="0" borderId="88" xfId="0" applyNumberFormat="1" applyFont="1" applyFill="1" applyBorder="1" applyAlignment="1">
      <alignment horizontal="center" vertical="center" wrapText="1"/>
    </xf>
    <xf numFmtId="1" fontId="18" fillId="12" borderId="3" xfId="8" applyNumberFormat="1" applyFont="1" applyFill="1" applyBorder="1" applyAlignment="1">
      <alignment horizontal="center" vertical="center" wrapText="1"/>
    </xf>
    <xf numFmtId="1" fontId="18" fillId="12" borderId="0" xfId="8" applyNumberFormat="1" applyFont="1" applyFill="1" applyBorder="1" applyAlignment="1">
      <alignment horizontal="center" vertical="center" wrapText="1"/>
    </xf>
    <xf numFmtId="1" fontId="18" fillId="12" borderId="15" xfId="8" applyNumberFormat="1" applyFont="1" applyFill="1" applyBorder="1" applyAlignment="1">
      <alignment horizontal="center" vertical="center" wrapText="1"/>
    </xf>
    <xf numFmtId="1" fontId="18" fillId="0" borderId="60" xfId="8" applyNumberFormat="1" applyFont="1" applyFill="1" applyBorder="1" applyAlignment="1">
      <alignment horizontal="center" vertical="center" wrapText="1"/>
    </xf>
    <xf numFmtId="1" fontId="18" fillId="0" borderId="44" xfId="8" applyNumberFormat="1" applyFont="1" applyFill="1" applyBorder="1" applyAlignment="1">
      <alignment horizontal="center" vertical="center" wrapText="1"/>
    </xf>
    <xf numFmtId="9" fontId="18" fillId="0" borderId="26" xfId="8" applyNumberFormat="1" applyFont="1" applyFill="1" applyBorder="1" applyAlignment="1">
      <alignment horizontal="center" vertical="center" wrapText="1"/>
    </xf>
    <xf numFmtId="0" fontId="19" fillId="0" borderId="93" xfId="0" applyFont="1" applyBorder="1" applyAlignment="1">
      <alignment horizontal="center" vertical="center" wrapText="1"/>
    </xf>
    <xf numFmtId="0" fontId="19" fillId="0" borderId="100"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01" xfId="0" applyFont="1" applyBorder="1" applyAlignment="1">
      <alignment horizontal="center" vertical="center" wrapText="1"/>
    </xf>
    <xf numFmtId="0" fontId="19" fillId="0" borderId="102" xfId="0" applyFont="1" applyBorder="1" applyAlignment="1">
      <alignment horizontal="center" vertical="center" wrapText="1"/>
    </xf>
    <xf numFmtId="0" fontId="19" fillId="0" borderId="56" xfId="0" applyFont="1" applyFill="1" applyBorder="1" applyAlignment="1">
      <alignment horizontal="center" vertical="center" wrapText="1"/>
    </xf>
    <xf numFmtId="9" fontId="21" fillId="0" borderId="44" xfId="9"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39" xfId="0" applyFont="1" applyFill="1" applyBorder="1" applyAlignment="1">
      <alignment horizontal="center" vertical="center" wrapText="1"/>
    </xf>
    <xf numFmtId="2" fontId="19" fillId="0" borderId="51" xfId="0" applyNumberFormat="1" applyFont="1" applyFill="1" applyBorder="1" applyAlignment="1">
      <alignment horizontal="center" vertical="center" wrapText="1"/>
    </xf>
    <xf numFmtId="2" fontId="19" fillId="0" borderId="52" xfId="0" applyNumberFormat="1" applyFont="1" applyFill="1" applyBorder="1" applyAlignment="1">
      <alignment horizontal="center" vertical="center" wrapText="1"/>
    </xf>
    <xf numFmtId="0" fontId="19" fillId="0" borderId="60" xfId="0" applyFont="1" applyFill="1" applyBorder="1" applyAlignment="1">
      <alignment horizontal="center" vertical="center" wrapText="1"/>
    </xf>
    <xf numFmtId="2" fontId="19" fillId="0" borderId="77"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8" fillId="0" borderId="2" xfId="0" applyFont="1" applyFill="1" applyBorder="1" applyAlignment="1">
      <alignment horizontal="center" vertical="center" wrapText="1"/>
    </xf>
    <xf numFmtId="2" fontId="19" fillId="0" borderId="43" xfId="0" applyNumberFormat="1" applyFont="1" applyFill="1" applyBorder="1" applyAlignment="1">
      <alignment horizontal="center" vertical="center" wrapText="1"/>
    </xf>
    <xf numFmtId="2" fontId="19" fillId="0" borderId="44" xfId="0" applyNumberFormat="1" applyFont="1" applyFill="1" applyBorder="1" applyAlignment="1">
      <alignment horizontal="center" vertical="center" wrapText="1"/>
    </xf>
    <xf numFmtId="2" fontId="19" fillId="0" borderId="45" xfId="0" applyNumberFormat="1"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0" fillId="11" borderId="43" xfId="0" applyFill="1" applyBorder="1"/>
    <xf numFmtId="0" fontId="0" fillId="11" borderId="44" xfId="0" applyFill="1" applyBorder="1"/>
    <xf numFmtId="0" fontId="0" fillId="11" borderId="45" xfId="0" applyFill="1" applyBorder="1"/>
    <xf numFmtId="0" fontId="0" fillId="0" borderId="59" xfId="0" applyFill="1" applyBorder="1"/>
    <xf numFmtId="0" fontId="0" fillId="0" borderId="44" xfId="0" applyFill="1" applyBorder="1"/>
    <xf numFmtId="0" fontId="0" fillId="0" borderId="45" xfId="0" applyFill="1" applyBorder="1"/>
    <xf numFmtId="0" fontId="19" fillId="0" borderId="69"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6" xfId="0" applyFont="1" applyFill="1" applyBorder="1" applyAlignment="1">
      <alignment horizontal="center" vertical="center" wrapText="1"/>
    </xf>
    <xf numFmtId="2" fontId="19" fillId="0" borderId="53" xfId="0" applyNumberFormat="1" applyFont="1" applyFill="1" applyBorder="1" applyAlignment="1">
      <alignment horizontal="center" vertical="center" wrapText="1"/>
    </xf>
    <xf numFmtId="2" fontId="19" fillId="0" borderId="60" xfId="0" applyNumberFormat="1" applyFont="1" applyFill="1" applyBorder="1" applyAlignment="1">
      <alignment horizontal="center" vertical="center" wrapText="1"/>
    </xf>
    <xf numFmtId="2" fontId="19" fillId="0" borderId="65" xfId="0" applyNumberFormat="1"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75" xfId="0" applyFont="1" applyFill="1" applyBorder="1" applyAlignment="1">
      <alignment horizontal="center" vertical="center" wrapText="1"/>
    </xf>
    <xf numFmtId="9" fontId="21" fillId="0" borderId="43" xfId="9" applyFont="1" applyFill="1" applyBorder="1" applyAlignment="1">
      <alignment horizontal="center" vertical="center" wrapText="1"/>
    </xf>
    <xf numFmtId="9" fontId="21" fillId="0" borderId="44" xfId="9" applyFont="1" applyFill="1" applyBorder="1" applyAlignment="1">
      <alignment horizontal="center" vertical="center" wrapText="1"/>
    </xf>
    <xf numFmtId="9" fontId="21" fillId="0" borderId="47" xfId="9" applyFont="1" applyFill="1" applyBorder="1" applyAlignment="1">
      <alignment horizontal="center" vertical="center" wrapText="1"/>
    </xf>
    <xf numFmtId="2" fontId="19" fillId="0" borderId="41" xfId="0" applyNumberFormat="1" applyFont="1" applyFill="1" applyBorder="1" applyAlignment="1">
      <alignment horizontal="center" vertical="center" wrapText="1"/>
    </xf>
    <xf numFmtId="2" fontId="19" fillId="0" borderId="39" xfId="0" applyNumberFormat="1" applyFont="1" applyFill="1" applyBorder="1" applyAlignment="1">
      <alignment horizontal="center" vertical="center" wrapText="1"/>
    </xf>
    <xf numFmtId="2" fontId="19" fillId="0" borderId="49" xfId="0" applyNumberFormat="1" applyFont="1" applyFill="1" applyBorder="1" applyAlignment="1">
      <alignment horizontal="center" vertical="center" wrapText="1"/>
    </xf>
    <xf numFmtId="0" fontId="19" fillId="0" borderId="49" xfId="0" applyFont="1" applyFill="1" applyBorder="1" applyAlignment="1">
      <alignment horizontal="center" vertical="center" wrapText="1"/>
    </xf>
    <xf numFmtId="9" fontId="21" fillId="0" borderId="69" xfId="9" applyFont="1" applyFill="1" applyBorder="1" applyAlignment="1">
      <alignment horizontal="center" vertical="center" wrapText="1"/>
    </xf>
    <xf numFmtId="9" fontId="21" fillId="0" borderId="37" xfId="9" applyFont="1" applyFill="1" applyBorder="1" applyAlignment="1">
      <alignment horizontal="center" vertical="center" wrapText="1"/>
    </xf>
    <xf numFmtId="9" fontId="21" fillId="0" borderId="50" xfId="9" applyFont="1" applyFill="1" applyBorder="1" applyAlignment="1">
      <alignment horizontal="center" vertical="center" wrapText="1"/>
    </xf>
    <xf numFmtId="9" fontId="21" fillId="0" borderId="36" xfId="9"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9" fontId="21" fillId="0" borderId="75" xfId="9" applyFont="1" applyFill="1" applyBorder="1" applyAlignment="1">
      <alignment horizontal="center" vertical="center" wrapText="1"/>
    </xf>
    <xf numFmtId="2" fontId="19" fillId="0" borderId="47"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0" borderId="5"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5"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Fill="1" applyBorder="1"/>
    <xf numFmtId="0" fontId="22" fillId="9" borderId="2"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18" fillId="10" borderId="9" xfId="0" applyFont="1" applyFill="1" applyBorder="1" applyAlignment="1">
      <alignment horizontal="center" vertical="center"/>
    </xf>
    <xf numFmtId="2" fontId="19" fillId="0" borderId="78" xfId="0" applyNumberFormat="1" applyFont="1" applyFill="1" applyBorder="1" applyAlignment="1">
      <alignment horizontal="center" vertical="center" wrapText="1"/>
    </xf>
    <xf numFmtId="2" fontId="19" fillId="0" borderId="48" xfId="0" applyNumberFormat="1" applyFont="1" applyFill="1" applyBorder="1" applyAlignment="1">
      <alignment horizontal="center" vertical="center" wrapText="1"/>
    </xf>
    <xf numFmtId="2" fontId="19" fillId="0" borderId="54"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61" xfId="0" applyFont="1" applyFill="1" applyBorder="1" applyAlignment="1">
      <alignment horizontal="center" vertical="center" wrapText="1"/>
    </xf>
    <xf numFmtId="9" fontId="16" fillId="0" borderId="59" xfId="9" applyFont="1" applyFill="1" applyBorder="1" applyAlignment="1">
      <alignment horizontal="center" vertical="center" wrapText="1"/>
    </xf>
    <xf numFmtId="9" fontId="16" fillId="0" borderId="44" xfId="9" applyFont="1" applyFill="1" applyBorder="1" applyAlignment="1">
      <alignment horizontal="center" vertical="center" wrapText="1"/>
    </xf>
    <xf numFmtId="9" fontId="16" fillId="0" borderId="47" xfId="9" applyFont="1" applyFill="1" applyBorder="1" applyAlignment="1">
      <alignment horizontal="center" vertical="center" wrapText="1"/>
    </xf>
    <xf numFmtId="2" fontId="19" fillId="0" borderId="31" xfId="0" applyNumberFormat="1" applyFont="1" applyFill="1" applyBorder="1" applyAlignment="1">
      <alignment horizontal="center" vertical="center" wrapText="1"/>
    </xf>
    <xf numFmtId="2" fontId="19" fillId="0" borderId="30" xfId="0" applyNumberFormat="1" applyFont="1" applyFill="1" applyBorder="1" applyAlignment="1">
      <alignment horizontal="center" vertical="center" wrapText="1"/>
    </xf>
    <xf numFmtId="0" fontId="19" fillId="0" borderId="43" xfId="0" applyFont="1" applyFill="1" applyBorder="1" applyAlignment="1">
      <alignment horizontal="justify" vertical="center" wrapText="1"/>
    </xf>
    <xf numFmtId="0" fontId="19" fillId="0" borderId="44" xfId="0" applyFont="1" applyFill="1" applyBorder="1" applyAlignment="1">
      <alignment horizontal="justify" vertical="center" wrapText="1"/>
    </xf>
    <xf numFmtId="0" fontId="19" fillId="0" borderId="45" xfId="0" applyFont="1" applyFill="1" applyBorder="1" applyAlignment="1">
      <alignment horizontal="justify" vertical="center" wrapText="1"/>
    </xf>
    <xf numFmtId="3" fontId="19" fillId="0" borderId="43" xfId="0" applyNumberFormat="1" applyFont="1" applyFill="1" applyBorder="1" applyAlignment="1">
      <alignment horizontal="center" vertical="center" wrapText="1"/>
    </xf>
    <xf numFmtId="3" fontId="19" fillId="0" borderId="44" xfId="0" applyNumberFormat="1"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2" fontId="19" fillId="0" borderId="82" xfId="0" applyNumberFormat="1" applyFont="1" applyFill="1" applyBorder="1" applyAlignment="1">
      <alignment horizontal="center" vertical="center" wrapText="1"/>
    </xf>
    <xf numFmtId="3" fontId="16" fillId="0" borderId="43" xfId="0" applyNumberFormat="1" applyFont="1" applyFill="1" applyBorder="1" applyAlignment="1">
      <alignment horizontal="center" vertical="center" wrapText="1"/>
    </xf>
    <xf numFmtId="3" fontId="16" fillId="0" borderId="44" xfId="0" applyNumberFormat="1" applyFont="1" applyFill="1" applyBorder="1" applyAlignment="1">
      <alignment horizontal="center" vertical="center" wrapText="1"/>
    </xf>
    <xf numFmtId="3" fontId="16" fillId="0" borderId="45" xfId="0" applyNumberFormat="1" applyFont="1" applyFill="1" applyBorder="1" applyAlignment="1">
      <alignment horizontal="center" vertical="center" wrapText="1"/>
    </xf>
    <xf numFmtId="2" fontId="19" fillId="0" borderId="27" xfId="0" applyNumberFormat="1"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0" fontId="19" fillId="11" borderId="43" xfId="0" applyFont="1" applyFill="1" applyBorder="1" applyAlignment="1">
      <alignment horizontal="justify" vertical="center" wrapText="1"/>
    </xf>
    <xf numFmtId="0" fontId="19" fillId="11" borderId="44" xfId="0" applyFont="1" applyFill="1" applyBorder="1" applyAlignment="1">
      <alignment horizontal="justify" vertical="center" wrapText="1"/>
    </xf>
    <xf numFmtId="0" fontId="19" fillId="11" borderId="45"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2" fontId="19" fillId="0" borderId="72" xfId="0" applyNumberFormat="1" applyFont="1" applyFill="1" applyBorder="1" applyAlignment="1">
      <alignment horizontal="center" vertical="center" wrapText="1"/>
    </xf>
    <xf numFmtId="2" fontId="19" fillId="0" borderId="15" xfId="0" applyNumberFormat="1"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3" xfId="0" applyNumberFormat="1" applyFont="1" applyFill="1" applyBorder="1" applyAlignment="1">
      <alignment horizontal="center" vertical="center" wrapText="1"/>
    </xf>
    <xf numFmtId="2" fontId="19" fillId="0" borderId="59" xfId="0" applyNumberFormat="1" applyFont="1" applyFill="1" applyBorder="1" applyAlignment="1">
      <alignment horizontal="center" vertical="center" wrapText="1"/>
    </xf>
    <xf numFmtId="0" fontId="21" fillId="11" borderId="2" xfId="0" applyFont="1" applyFill="1" applyBorder="1" applyAlignment="1">
      <alignment horizontal="center" vertical="center" wrapText="1"/>
    </xf>
    <xf numFmtId="3" fontId="19" fillId="11" borderId="43" xfId="0" applyNumberFormat="1" applyFont="1" applyFill="1" applyBorder="1" applyAlignment="1">
      <alignment horizontal="center" vertical="center" wrapText="1"/>
    </xf>
    <xf numFmtId="3" fontId="19" fillId="11" borderId="44" xfId="0" applyNumberFormat="1" applyFont="1" applyFill="1" applyBorder="1" applyAlignment="1">
      <alignment horizontal="center" vertical="center" wrapText="1"/>
    </xf>
    <xf numFmtId="3" fontId="19" fillId="11" borderId="45" xfId="0" applyNumberFormat="1" applyFont="1" applyFill="1" applyBorder="1" applyAlignment="1">
      <alignment horizontal="center" vertical="center" wrapText="1"/>
    </xf>
    <xf numFmtId="0" fontId="19" fillId="11" borderId="16"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8" xfId="0" applyFont="1" applyFill="1" applyBorder="1" applyAlignment="1">
      <alignment horizontal="center" vertical="center" wrapText="1"/>
    </xf>
    <xf numFmtId="3" fontId="19" fillId="11" borderId="47"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10" borderId="10" xfId="0" applyFont="1" applyFill="1" applyBorder="1" applyAlignment="1">
      <alignment horizontal="center" vertical="center"/>
    </xf>
    <xf numFmtId="0" fontId="20" fillId="9" borderId="9"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44" xfId="0" applyFont="1" applyFill="1" applyBorder="1" applyAlignment="1">
      <alignment horizontal="center" vertical="center" wrapText="1"/>
    </xf>
    <xf numFmtId="0" fontId="20" fillId="9" borderId="47" xfId="0" applyFont="1" applyFill="1" applyBorder="1" applyAlignment="1">
      <alignment horizontal="center" vertical="center" wrapText="1"/>
    </xf>
    <xf numFmtId="9" fontId="16" fillId="0" borderId="43" xfId="9" applyFont="1" applyFill="1" applyBorder="1" applyAlignment="1">
      <alignment horizontal="center" vertical="center" wrapText="1"/>
    </xf>
    <xf numFmtId="9" fontId="16" fillId="0" borderId="45" xfId="9" applyFont="1" applyFill="1" applyBorder="1" applyAlignment="1">
      <alignment horizontal="center" vertical="center" wrapText="1"/>
    </xf>
    <xf numFmtId="0" fontId="23" fillId="9" borderId="1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2" fontId="19" fillId="0" borderId="75" xfId="0" applyNumberFormat="1"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2" fontId="19" fillId="0" borderId="36" xfId="0" applyNumberFormat="1" applyFont="1" applyFill="1" applyBorder="1" applyAlignment="1">
      <alignment horizontal="center" vertical="center" wrapText="1"/>
    </xf>
    <xf numFmtId="2" fontId="19" fillId="0" borderId="55" xfId="0" applyNumberFormat="1" applyFont="1" applyFill="1" applyBorder="1" applyAlignment="1">
      <alignment horizontal="center" vertical="center" wrapText="1"/>
    </xf>
    <xf numFmtId="2" fontId="19" fillId="0" borderId="58" xfId="0" applyNumberFormat="1" applyFont="1" applyFill="1" applyBorder="1" applyAlignment="1">
      <alignment horizontal="center" vertical="center" wrapText="1"/>
    </xf>
    <xf numFmtId="2" fontId="19" fillId="0" borderId="21"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19" fillId="11" borderId="53" xfId="0" applyFont="1" applyFill="1" applyBorder="1" applyAlignment="1">
      <alignment horizontal="center" vertical="center" wrapText="1"/>
    </xf>
    <xf numFmtId="0" fontId="19" fillId="11" borderId="47" xfId="0" applyFont="1" applyFill="1" applyBorder="1" applyAlignment="1">
      <alignment horizontal="center" vertical="center" wrapText="1"/>
    </xf>
    <xf numFmtId="0" fontId="19" fillId="11" borderId="4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6" fillId="0" borderId="59" xfId="0" applyFont="1" applyFill="1" applyBorder="1"/>
    <xf numFmtId="0" fontId="16" fillId="0" borderId="44" xfId="0" applyFont="1" applyFill="1" applyBorder="1"/>
    <xf numFmtId="0" fontId="16" fillId="0" borderId="47" xfId="0" applyFont="1" applyFill="1" applyBorder="1"/>
    <xf numFmtId="0" fontId="19" fillId="0" borderId="48" xfId="0" applyFont="1" applyFill="1" applyBorder="1" applyAlignment="1">
      <alignment horizontal="center" vertical="center" wrapText="1"/>
    </xf>
    <xf numFmtId="0" fontId="19" fillId="0" borderId="8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3" fillId="9" borderId="9" xfId="0" applyFont="1" applyFill="1" applyBorder="1" applyAlignment="1">
      <alignment horizontal="center" vertical="center" wrapText="1"/>
    </xf>
    <xf numFmtId="9" fontId="16" fillId="0" borderId="75" xfId="9" applyFont="1" applyFill="1" applyBorder="1" applyAlignment="1">
      <alignment horizontal="center" vertical="center" wrapText="1"/>
    </xf>
    <xf numFmtId="9" fontId="16" fillId="0" borderId="37" xfId="9" applyFont="1" applyFill="1" applyBorder="1" applyAlignment="1">
      <alignment horizontal="center" vertical="center" wrapText="1"/>
    </xf>
    <xf numFmtId="9" fontId="16" fillId="0" borderId="50" xfId="9" applyFont="1" applyFill="1" applyBorder="1" applyAlignment="1">
      <alignment horizontal="center" vertical="center" wrapText="1"/>
    </xf>
    <xf numFmtId="9" fontId="16" fillId="0" borderId="36" xfId="9"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82" xfId="0" applyFont="1" applyFill="1" applyBorder="1" applyAlignment="1">
      <alignment horizontal="center" vertical="center" wrapText="1"/>
    </xf>
    <xf numFmtId="2" fontId="19" fillId="0" borderId="64" xfId="0" applyNumberFormat="1" applyFont="1" applyFill="1" applyBorder="1" applyAlignment="1">
      <alignment horizontal="center" vertical="center" wrapText="1"/>
    </xf>
    <xf numFmtId="2" fontId="19" fillId="0" borderId="79" xfId="0" applyNumberFormat="1" applyFont="1" applyFill="1" applyBorder="1" applyAlignment="1">
      <alignment horizontal="center" vertical="center" wrapText="1"/>
    </xf>
    <xf numFmtId="9" fontId="16" fillId="0" borderId="69" xfId="9" applyFont="1" applyFill="1" applyBorder="1" applyAlignment="1">
      <alignment horizontal="center" vertical="center"/>
    </xf>
    <xf numFmtId="9" fontId="16" fillId="0" borderId="37" xfId="9" applyFont="1" applyFill="1" applyBorder="1" applyAlignment="1">
      <alignment horizontal="center" vertical="center"/>
    </xf>
    <xf numFmtId="9" fontId="16" fillId="0" borderId="36" xfId="9" applyFont="1" applyFill="1" applyBorder="1" applyAlignment="1">
      <alignment horizontal="center" vertical="center"/>
    </xf>
    <xf numFmtId="0" fontId="18" fillId="10" borderId="15" xfId="0" applyFont="1" applyFill="1" applyBorder="1" applyAlignment="1">
      <alignment horizontal="center" vertical="center"/>
    </xf>
    <xf numFmtId="0" fontId="20" fillId="9" borderId="45" xfId="0" applyFont="1" applyFill="1" applyBorder="1" applyAlignment="1">
      <alignment horizontal="center" vertical="center" wrapText="1"/>
    </xf>
    <xf numFmtId="0" fontId="20" fillId="9" borderId="69"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20" fillId="9" borderId="5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3" fontId="19" fillId="0" borderId="78" xfId="0" applyNumberFormat="1"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14" borderId="56" xfId="0" applyFont="1" applyFill="1" applyBorder="1" applyAlignment="1">
      <alignment horizontal="center" vertical="center" wrapText="1"/>
    </xf>
    <xf numFmtId="0" fontId="19" fillId="14" borderId="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8" fillId="0" borderId="56" xfId="0" applyFont="1" applyFill="1" applyBorder="1" applyAlignment="1">
      <alignment horizontal="center" vertical="center" wrapText="1"/>
    </xf>
    <xf numFmtId="1" fontId="18" fillId="12" borderId="103" xfId="8" applyNumberFormat="1" applyFont="1" applyFill="1" applyBorder="1" applyAlignment="1">
      <alignment horizontal="center" vertical="center" wrapText="1"/>
    </xf>
    <xf numFmtId="0" fontId="19" fillId="0" borderId="103" xfId="0" applyFont="1" applyBorder="1" applyAlignment="1">
      <alignment horizontal="center" vertical="center" wrapText="1"/>
    </xf>
    <xf numFmtId="1" fontId="18" fillId="0" borderId="53" xfId="8" applyNumberFormat="1"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103" xfId="0" applyFont="1" applyFill="1" applyBorder="1" applyAlignment="1">
      <alignment horizontal="center" vertical="center" wrapText="1"/>
    </xf>
    <xf numFmtId="0" fontId="18" fillId="12" borderId="103" xfId="0" applyFont="1" applyFill="1" applyBorder="1" applyAlignment="1">
      <alignment horizontal="center" vertical="center" wrapText="1"/>
    </xf>
    <xf numFmtId="0" fontId="18" fillId="0" borderId="55" xfId="0" applyFont="1" applyFill="1" applyBorder="1" applyAlignment="1">
      <alignment horizontal="center" vertical="center" wrapText="1"/>
    </xf>
    <xf numFmtId="9" fontId="21" fillId="0" borderId="59" xfId="9" applyFont="1" applyFill="1" applyBorder="1" applyAlignment="1">
      <alignment horizontal="center" vertical="center" wrapText="1"/>
    </xf>
    <xf numFmtId="0" fontId="18" fillId="12" borderId="93" xfId="0" applyFont="1" applyFill="1" applyBorder="1" applyAlignment="1">
      <alignment horizontal="center" vertical="center" wrapText="1"/>
    </xf>
    <xf numFmtId="1" fontId="18" fillId="0" borderId="84" xfId="8" applyNumberFormat="1" applyFont="1" applyFill="1" applyBorder="1" applyAlignment="1">
      <alignment horizontal="center" vertical="center" wrapText="1"/>
    </xf>
    <xf numFmtId="1" fontId="18" fillId="0" borderId="85" xfId="8" applyNumberFormat="1" applyFont="1" applyFill="1" applyBorder="1" applyAlignment="1">
      <alignment horizontal="center" vertical="center" wrapText="1"/>
    </xf>
    <xf numFmtId="1" fontId="18" fillId="12" borderId="104" xfId="8" applyNumberFormat="1" applyFont="1" applyFill="1" applyBorder="1" applyAlignment="1">
      <alignment horizontal="center" vertical="center" wrapText="1"/>
    </xf>
  </cellXfs>
  <cellStyles count="23">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Excel_BuiltIn_Currency" xfId="8" xr:uid="{00000000-0005-0000-0000-000006000000}"/>
    <cellStyle name="Excel_BuiltIn_Percent" xfId="9" xr:uid="{00000000-0005-0000-0000-000007000000}"/>
    <cellStyle name="Footnote" xfId="10" xr:uid="{00000000-0005-0000-0000-000008000000}"/>
    <cellStyle name="Good" xfId="11" xr:uid="{00000000-0005-0000-0000-000009000000}"/>
    <cellStyle name="Heading" xfId="12" xr:uid="{00000000-0005-0000-0000-00000A000000}"/>
    <cellStyle name="Heading 1" xfId="13" xr:uid="{00000000-0005-0000-0000-00000B000000}"/>
    <cellStyle name="Heading 2" xfId="14" xr:uid="{00000000-0005-0000-0000-00000C000000}"/>
    <cellStyle name="Hyperlink" xfId="15" xr:uid="{00000000-0005-0000-0000-00000D000000}"/>
    <cellStyle name="Moneda 2" xfId="16" xr:uid="{00000000-0005-0000-0000-00000E000000}"/>
    <cellStyle name="Neutral" xfId="1" builtinId="28" customBuiltin="1"/>
    <cellStyle name="Normal" xfId="0" builtinId="0" customBuiltin="1"/>
    <cellStyle name="Normal 2 5" xfId="17" xr:uid="{00000000-0005-0000-0000-000011000000}"/>
    <cellStyle name="Note" xfId="18" xr:uid="{00000000-0005-0000-0000-000012000000}"/>
    <cellStyle name="Result" xfId="19" xr:uid="{00000000-0005-0000-0000-000013000000}"/>
    <cellStyle name="Status" xfId="20" xr:uid="{00000000-0005-0000-0000-000014000000}"/>
    <cellStyle name="Text" xfId="21" xr:uid="{00000000-0005-0000-0000-000015000000}"/>
    <cellStyle name="Warning"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281760" cy="1200239"/>
    <xdr:pic>
      <xdr:nvPicPr>
        <xdr:cNvPr id="2" name="Imagen 2">
          <a:extLst>
            <a:ext uri="{FF2B5EF4-FFF2-40B4-BE49-F238E27FC236}">
              <a16:creationId xmlns:a16="http://schemas.microsoft.com/office/drawing/2014/main" id="{83AF686B-056B-47C8-BFCD-E6DB72BDFAAF}"/>
            </a:ext>
          </a:extLst>
        </xdr:cNvPr>
        <xdr:cNvPicPr>
          <a:picLocks noChangeAspect="1"/>
        </xdr:cNvPicPr>
      </xdr:nvPicPr>
      <xdr:blipFill>
        <a:blip xmlns:r="http://schemas.openxmlformats.org/officeDocument/2006/relationships" r:embed="rId1">
          <a:lum/>
          <a:alphaModFix/>
        </a:blip>
        <a:srcRect/>
        <a:stretch>
          <a:fillRect/>
        </a:stretch>
      </xdr:blipFill>
      <xdr:spPr>
        <a:xfrm>
          <a:off x="0" y="0"/>
          <a:ext cx="3281760" cy="1200239"/>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918879" cy="1171440"/>
    <xdr:pic>
      <xdr:nvPicPr>
        <xdr:cNvPr id="2" name="Imagen 2">
          <a:extLst>
            <a:ext uri="{FF2B5EF4-FFF2-40B4-BE49-F238E27FC236}">
              <a16:creationId xmlns:a16="http://schemas.microsoft.com/office/drawing/2014/main" id="{EA1C0830-6790-4567-B037-0FBF017A7D43}"/>
            </a:ext>
          </a:extLst>
        </xdr:cNvPr>
        <xdr:cNvPicPr>
          <a:picLocks noChangeAspect="1"/>
        </xdr:cNvPicPr>
      </xdr:nvPicPr>
      <xdr:blipFill>
        <a:blip xmlns:r="http://schemas.openxmlformats.org/officeDocument/2006/relationships" r:embed="rId1">
          <a:lum/>
          <a:alphaModFix/>
        </a:blip>
        <a:srcRect/>
        <a:stretch>
          <a:fillRect/>
        </a:stretch>
      </xdr:blipFill>
      <xdr:spPr>
        <a:xfrm>
          <a:off x="0" y="0"/>
          <a:ext cx="2918879" cy="1171440"/>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272400" cy="1200239"/>
    <xdr:pic>
      <xdr:nvPicPr>
        <xdr:cNvPr id="2" name="Imagen 2">
          <a:extLst>
            <a:ext uri="{FF2B5EF4-FFF2-40B4-BE49-F238E27FC236}">
              <a16:creationId xmlns:a16="http://schemas.microsoft.com/office/drawing/2014/main" id="{AA427B2B-28C8-40DD-A2BB-A038070D3015}"/>
            </a:ext>
          </a:extLst>
        </xdr:cNvPr>
        <xdr:cNvPicPr>
          <a:picLocks noChangeAspect="1"/>
        </xdr:cNvPicPr>
      </xdr:nvPicPr>
      <xdr:blipFill>
        <a:blip xmlns:r="http://schemas.openxmlformats.org/officeDocument/2006/relationships" r:embed="rId1">
          <a:lum/>
          <a:alphaModFix/>
        </a:blip>
        <a:srcRect/>
        <a:stretch>
          <a:fillRect/>
        </a:stretch>
      </xdr:blipFill>
      <xdr:spPr>
        <a:xfrm>
          <a:off x="0" y="0"/>
          <a:ext cx="3272400" cy="120023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939760" cy="1171440"/>
    <xdr:pic>
      <xdr:nvPicPr>
        <xdr:cNvPr id="2" name="Imagen 2">
          <a:extLst>
            <a:ext uri="{FF2B5EF4-FFF2-40B4-BE49-F238E27FC236}">
              <a16:creationId xmlns:a16="http://schemas.microsoft.com/office/drawing/2014/main" id="{5CBBE127-A0C3-4C08-8E05-E1C0CBD57D43}"/>
            </a:ext>
          </a:extLst>
        </xdr:cNvPr>
        <xdr:cNvPicPr>
          <a:picLocks noChangeAspect="1"/>
        </xdr:cNvPicPr>
      </xdr:nvPicPr>
      <xdr:blipFill>
        <a:blip xmlns:r="http://schemas.openxmlformats.org/officeDocument/2006/relationships" r:embed="rId1">
          <a:lum/>
          <a:alphaModFix/>
        </a:blip>
        <a:srcRect/>
        <a:stretch>
          <a:fillRect/>
        </a:stretch>
      </xdr:blipFill>
      <xdr:spPr>
        <a:xfrm>
          <a:off x="0" y="0"/>
          <a:ext cx="2939760" cy="117144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919600" cy="1171440"/>
    <xdr:pic>
      <xdr:nvPicPr>
        <xdr:cNvPr id="2" name="Imagen 2">
          <a:extLst>
            <a:ext uri="{FF2B5EF4-FFF2-40B4-BE49-F238E27FC236}">
              <a16:creationId xmlns:a16="http://schemas.microsoft.com/office/drawing/2014/main" id="{DFF718D7-CDAD-45FF-ABAB-3ED8A31FF83B}"/>
            </a:ext>
          </a:extLst>
        </xdr:cNvPr>
        <xdr:cNvPicPr>
          <a:picLocks noChangeAspect="1"/>
        </xdr:cNvPicPr>
      </xdr:nvPicPr>
      <xdr:blipFill>
        <a:blip xmlns:r="http://schemas.openxmlformats.org/officeDocument/2006/relationships" r:embed="rId1">
          <a:lum/>
          <a:alphaModFix/>
        </a:blip>
        <a:srcRect/>
        <a:stretch>
          <a:fillRect/>
        </a:stretch>
      </xdr:blipFill>
      <xdr:spPr>
        <a:xfrm>
          <a:off x="0" y="0"/>
          <a:ext cx="2919600" cy="1171440"/>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153"/>
  <sheetViews>
    <sheetView topLeftCell="E10" workbookViewId="0">
      <selection activeCell="E154" sqref="E154"/>
    </sheetView>
  </sheetViews>
  <sheetFormatPr baseColWidth="10" defaultRowHeight="15" customHeight="1" x14ac:dyDescent="0.25"/>
  <cols>
    <col min="1" max="1" width="29.28515625" style="1" hidden="1" customWidth="1"/>
    <col min="2" max="2" width="12.42578125" style="1" hidden="1" customWidth="1"/>
    <col min="3" max="3" width="22.42578125" style="1" hidden="1" customWidth="1"/>
    <col min="4" max="4" width="39.85546875" style="1" hidden="1" customWidth="1"/>
    <col min="5" max="5" width="32.85546875" style="1" customWidth="1"/>
    <col min="6" max="6" width="14.140625" style="1" customWidth="1"/>
    <col min="7" max="7" width="21.5703125" style="1" customWidth="1"/>
    <col min="8" max="8" width="25.140625" style="4" customWidth="1"/>
    <col min="9" max="9" width="35.42578125" style="1" customWidth="1"/>
    <col min="10" max="41" width="13.85546875" style="1" customWidth="1"/>
    <col min="42" max="42" width="17.28515625" style="1" customWidth="1"/>
    <col min="43" max="57" width="13.85546875" style="1" customWidth="1"/>
    <col min="58" max="59" width="21" style="1" customWidth="1"/>
    <col min="60" max="66" width="22" style="1" customWidth="1"/>
    <col min="67" max="257" width="12" style="1" customWidth="1"/>
    <col min="258" max="1023" width="12" customWidth="1"/>
    <col min="1024" max="1024" width="11.42578125" customWidth="1"/>
  </cols>
  <sheetData>
    <row r="1" spans="1:60" ht="26.25" hidden="1" customHeight="1" x14ac:dyDescent="0.25">
      <c r="A1" s="608" t="s">
        <v>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60" ht="26.25" hidden="1"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60" ht="26.25" hidden="1"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60" ht="18.75" hidden="1" customHeight="1" x14ac:dyDescent="0.25">
      <c r="A4" s="2"/>
      <c r="B4" s="2"/>
      <c r="C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0" ht="15.75" hidden="1" customHeight="1" x14ac:dyDescent="0.25"/>
    <row r="6" spans="1:60" ht="15" hidden="1" customHeight="1" x14ac:dyDescent="0.25">
      <c r="A6" s="602" t="s">
        <v>3</v>
      </c>
      <c r="B6" s="602"/>
      <c r="C6" s="602"/>
      <c r="D6" s="602"/>
      <c r="E6" s="5"/>
      <c r="F6" s="5"/>
      <c r="G6" s="5"/>
    </row>
    <row r="7" spans="1:60" ht="15" hidden="1" customHeight="1" x14ac:dyDescent="0.25">
      <c r="A7" s="6" t="s">
        <v>4</v>
      </c>
      <c r="B7" s="596" t="s">
        <v>5</v>
      </c>
      <c r="C7" s="596"/>
      <c r="D7" s="6" t="s">
        <v>6</v>
      </c>
      <c r="E7" s="5"/>
      <c r="F7" s="5"/>
      <c r="G7" s="5"/>
    </row>
    <row r="8" spans="1:60" ht="36" hidden="1" customHeight="1" x14ac:dyDescent="0.25">
      <c r="A8" s="7" t="s">
        <v>7</v>
      </c>
      <c r="B8" s="609" t="s">
        <v>8</v>
      </c>
      <c r="C8" s="609"/>
      <c r="D8" s="7" t="s">
        <v>9</v>
      </c>
    </row>
    <row r="9" spans="1:60" ht="15.75" hidden="1" customHeight="1" x14ac:dyDescent="0.25">
      <c r="AP9" s="617"/>
      <c r="AQ9" s="617"/>
      <c r="AR9" s="617"/>
      <c r="AS9" s="617"/>
      <c r="AT9" s="617"/>
      <c r="AU9" s="617"/>
      <c r="AV9" s="617"/>
      <c r="AW9" s="617"/>
      <c r="AX9" s="617"/>
      <c r="AY9" s="617"/>
      <c r="AZ9" s="617"/>
      <c r="BA9" s="617"/>
      <c r="BB9" s="617"/>
    </row>
    <row r="10" spans="1:60" ht="31.5" customHeight="1" thickBot="1" x14ac:dyDescent="0.3">
      <c r="A10" s="618" t="s">
        <v>10</v>
      </c>
      <c r="B10" s="618"/>
      <c r="C10" s="618"/>
      <c r="D10" s="618"/>
      <c r="E10" s="619"/>
      <c r="F10" s="619"/>
      <c r="G10" s="619"/>
      <c r="H10" s="619"/>
      <c r="I10" s="619"/>
      <c r="J10" s="620">
        <v>2021</v>
      </c>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20"/>
      <c r="BF10" s="602" t="s">
        <v>11</v>
      </c>
      <c r="BG10" s="602" t="s">
        <v>12</v>
      </c>
    </row>
    <row r="11" spans="1:60" ht="15.75" customHeight="1" x14ac:dyDescent="0.25">
      <c r="A11" s="563" t="s">
        <v>13</v>
      </c>
      <c r="B11" s="563" t="s">
        <v>14</v>
      </c>
      <c r="C11" s="563" t="s">
        <v>15</v>
      </c>
      <c r="D11" s="604" t="s">
        <v>16</v>
      </c>
      <c r="E11" s="605" t="s">
        <v>17</v>
      </c>
      <c r="F11" s="605" t="s">
        <v>83</v>
      </c>
      <c r="G11" s="610" t="s">
        <v>18</v>
      </c>
      <c r="H11" s="605" t="s">
        <v>19</v>
      </c>
      <c r="I11" s="613" t="s">
        <v>20</v>
      </c>
      <c r="J11" s="616" t="s">
        <v>21</v>
      </c>
      <c r="K11" s="563"/>
      <c r="L11" s="563"/>
      <c r="M11" s="563"/>
      <c r="N11" s="563" t="s">
        <v>22</v>
      </c>
      <c r="O11" s="563"/>
      <c r="P11" s="563"/>
      <c r="Q11" s="563"/>
      <c r="R11" s="563" t="s">
        <v>23</v>
      </c>
      <c r="S11" s="563"/>
      <c r="T11" s="563"/>
      <c r="U11" s="563"/>
      <c r="V11" s="563" t="s">
        <v>24</v>
      </c>
      <c r="W11" s="563"/>
      <c r="X11" s="563"/>
      <c r="Y11" s="563"/>
      <c r="Z11" s="563" t="s">
        <v>25</v>
      </c>
      <c r="AA11" s="563"/>
      <c r="AB11" s="563"/>
      <c r="AC11" s="563"/>
      <c r="AD11" s="563" t="s">
        <v>26</v>
      </c>
      <c r="AE11" s="563"/>
      <c r="AF11" s="563"/>
      <c r="AG11" s="563"/>
      <c r="AH11" s="563" t="s">
        <v>27</v>
      </c>
      <c r="AI11" s="563"/>
      <c r="AJ11" s="563"/>
      <c r="AK11" s="563"/>
      <c r="AL11" s="563" t="s">
        <v>28</v>
      </c>
      <c r="AM11" s="563"/>
      <c r="AN11" s="563"/>
      <c r="AO11" s="563"/>
      <c r="AP11" s="563" t="s">
        <v>29</v>
      </c>
      <c r="AQ11" s="563"/>
      <c r="AR11" s="563"/>
      <c r="AS11" s="563"/>
      <c r="AT11" s="563" t="s">
        <v>30</v>
      </c>
      <c r="AU11" s="563"/>
      <c r="AV11" s="563"/>
      <c r="AW11" s="563"/>
      <c r="AX11" s="563" t="s">
        <v>31</v>
      </c>
      <c r="AY11" s="563"/>
      <c r="AZ11" s="563"/>
      <c r="BA11" s="563"/>
      <c r="BB11" s="601" t="s">
        <v>32</v>
      </c>
      <c r="BC11" s="601"/>
      <c r="BD11" s="601"/>
      <c r="BE11" s="601"/>
      <c r="BF11" s="602"/>
      <c r="BG11" s="602"/>
    </row>
    <row r="12" spans="1:60" s="1" customFormat="1" ht="15.75" customHeight="1" x14ac:dyDescent="0.25">
      <c r="A12" s="563"/>
      <c r="B12" s="563"/>
      <c r="C12" s="563"/>
      <c r="D12" s="604"/>
      <c r="E12" s="606"/>
      <c r="F12" s="606"/>
      <c r="G12" s="611"/>
      <c r="H12" s="606"/>
      <c r="I12" s="614"/>
      <c r="J12" s="621"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00"/>
      <c r="BF12" s="602"/>
      <c r="BG12" s="602"/>
    </row>
    <row r="13" spans="1:60" s="1" customFormat="1" ht="15.75" customHeight="1" thickBot="1" x14ac:dyDescent="0.3">
      <c r="A13" s="563"/>
      <c r="B13" s="563"/>
      <c r="C13" s="563"/>
      <c r="D13" s="604"/>
      <c r="E13" s="607"/>
      <c r="F13" s="607"/>
      <c r="G13" s="612"/>
      <c r="H13" s="607"/>
      <c r="I13" s="615"/>
      <c r="J13" s="10" t="s">
        <v>34</v>
      </c>
      <c r="K13" s="8" t="s">
        <v>35</v>
      </c>
      <c r="L13" s="9" t="s">
        <v>36</v>
      </c>
      <c r="M13" s="9" t="s">
        <v>37</v>
      </c>
      <c r="N13" s="8" t="s">
        <v>34</v>
      </c>
      <c r="O13" s="8" t="s">
        <v>35</v>
      </c>
      <c r="P13" s="9" t="s">
        <v>36</v>
      </c>
      <c r="Q13" s="9" t="s">
        <v>37</v>
      </c>
      <c r="R13" s="8" t="s">
        <v>34</v>
      </c>
      <c r="S13" s="8" t="s">
        <v>35</v>
      </c>
      <c r="T13" s="9" t="s">
        <v>36</v>
      </c>
      <c r="U13" s="9" t="s">
        <v>37</v>
      </c>
      <c r="V13" s="10" t="s">
        <v>34</v>
      </c>
      <c r="W13" s="8" t="s">
        <v>35</v>
      </c>
      <c r="X13" s="9" t="s">
        <v>36</v>
      </c>
      <c r="Y13" s="9" t="s">
        <v>37</v>
      </c>
      <c r="Z13" s="8" t="s">
        <v>34</v>
      </c>
      <c r="AA13" s="8" t="s">
        <v>35</v>
      </c>
      <c r="AB13" s="9" t="s">
        <v>36</v>
      </c>
      <c r="AC13" s="9" t="s">
        <v>37</v>
      </c>
      <c r="AD13" s="8" t="s">
        <v>34</v>
      </c>
      <c r="AE13" s="8" t="s">
        <v>35</v>
      </c>
      <c r="AF13" s="9" t="s">
        <v>36</v>
      </c>
      <c r="AG13" s="9" t="s">
        <v>37</v>
      </c>
      <c r="AH13" s="8" t="s">
        <v>34</v>
      </c>
      <c r="AI13" s="8" t="s">
        <v>35</v>
      </c>
      <c r="AJ13" s="9" t="s">
        <v>36</v>
      </c>
      <c r="AK13" s="9" t="s">
        <v>37</v>
      </c>
      <c r="AL13" s="8" t="s">
        <v>34</v>
      </c>
      <c r="AM13" s="8" t="s">
        <v>35</v>
      </c>
      <c r="AN13" s="9" t="s">
        <v>36</v>
      </c>
      <c r="AO13" s="9" t="s">
        <v>37</v>
      </c>
      <c r="AP13" s="8"/>
      <c r="AQ13" s="8" t="s">
        <v>35</v>
      </c>
      <c r="AR13" s="9" t="s">
        <v>36</v>
      </c>
      <c r="AS13" s="9" t="s">
        <v>37</v>
      </c>
      <c r="AT13" s="8" t="s">
        <v>34</v>
      </c>
      <c r="AU13" s="8" t="s">
        <v>35</v>
      </c>
      <c r="AV13" s="9" t="s">
        <v>36</v>
      </c>
      <c r="AW13" s="9" t="s">
        <v>37</v>
      </c>
      <c r="AX13" s="8" t="s">
        <v>34</v>
      </c>
      <c r="AY13" s="8" t="s">
        <v>35</v>
      </c>
      <c r="AZ13" s="9" t="s">
        <v>36</v>
      </c>
      <c r="BA13" s="9" t="s">
        <v>37</v>
      </c>
      <c r="BB13" s="8" t="s">
        <v>34</v>
      </c>
      <c r="BC13" s="8" t="s">
        <v>35</v>
      </c>
      <c r="BD13" s="9" t="s">
        <v>36</v>
      </c>
      <c r="BE13" s="9" t="s">
        <v>37</v>
      </c>
      <c r="BF13" s="603"/>
      <c r="BG13" s="602"/>
    </row>
    <row r="14" spans="1:60" ht="15.75" customHeight="1" thickBot="1" x14ac:dyDescent="0.3">
      <c r="A14" s="595" t="s">
        <v>38</v>
      </c>
      <c r="B14" s="596">
        <v>13644</v>
      </c>
      <c r="C14" s="596" t="s">
        <v>39</v>
      </c>
      <c r="D14" s="597" t="s">
        <v>40</v>
      </c>
      <c r="E14" s="552" t="s">
        <v>215</v>
      </c>
      <c r="F14" s="144">
        <v>80</v>
      </c>
      <c r="G14" s="134" t="s">
        <v>41</v>
      </c>
      <c r="H14" s="384" t="s">
        <v>41</v>
      </c>
      <c r="I14" s="134" t="s">
        <v>42</v>
      </c>
      <c r="J14" s="511">
        <v>0</v>
      </c>
      <c r="K14" s="115">
        <v>0</v>
      </c>
      <c r="L14" s="116">
        <v>0</v>
      </c>
      <c r="M14" s="117">
        <v>8</v>
      </c>
      <c r="N14" s="116">
        <v>0</v>
      </c>
      <c r="O14" s="115">
        <v>0</v>
      </c>
      <c r="P14" s="115">
        <v>0</v>
      </c>
      <c r="Q14" s="117">
        <v>64</v>
      </c>
      <c r="R14" s="118">
        <v>0</v>
      </c>
      <c r="S14" s="115">
        <v>0</v>
      </c>
      <c r="T14" s="115">
        <v>0</v>
      </c>
      <c r="U14" s="117">
        <v>37</v>
      </c>
      <c r="V14" s="118">
        <v>0</v>
      </c>
      <c r="W14" s="115">
        <v>0</v>
      </c>
      <c r="X14" s="115">
        <v>0</v>
      </c>
      <c r="Y14" s="117">
        <v>21</v>
      </c>
      <c r="Z14" s="115">
        <v>0</v>
      </c>
      <c r="AA14" s="115">
        <v>0</v>
      </c>
      <c r="AB14" s="115">
        <v>0</v>
      </c>
      <c r="AC14" s="117">
        <v>17</v>
      </c>
      <c r="AD14" s="118">
        <v>0</v>
      </c>
      <c r="AE14" s="115">
        <v>0</v>
      </c>
      <c r="AF14" s="115">
        <v>0</v>
      </c>
      <c r="AG14" s="117">
        <v>70</v>
      </c>
      <c r="AH14" s="115">
        <v>0</v>
      </c>
      <c r="AI14" s="115">
        <v>0</v>
      </c>
      <c r="AJ14" s="115">
        <v>0</v>
      </c>
      <c r="AK14" s="117">
        <v>71</v>
      </c>
      <c r="AL14" s="250">
        <v>0</v>
      </c>
      <c r="AM14" s="251">
        <v>0</v>
      </c>
      <c r="AN14" s="251">
        <v>0</v>
      </c>
      <c r="AO14" s="117">
        <v>14</v>
      </c>
      <c r="AP14" s="251">
        <v>0</v>
      </c>
      <c r="AQ14" s="251">
        <v>0</v>
      </c>
      <c r="AR14" s="251">
        <v>0</v>
      </c>
      <c r="AS14" s="117">
        <v>93</v>
      </c>
      <c r="AT14" s="250">
        <v>0</v>
      </c>
      <c r="AU14" s="251">
        <v>0</v>
      </c>
      <c r="AV14" s="251">
        <v>0</v>
      </c>
      <c r="AW14" s="117">
        <v>42</v>
      </c>
      <c r="AX14" s="513">
        <v>0</v>
      </c>
      <c r="AY14" s="251">
        <v>0</v>
      </c>
      <c r="AZ14" s="251">
        <v>0</v>
      </c>
      <c r="BA14" s="117">
        <v>99</v>
      </c>
      <c r="BB14" s="250">
        <v>0</v>
      </c>
      <c r="BC14" s="251">
        <v>0</v>
      </c>
      <c r="BD14" s="251">
        <v>0</v>
      </c>
      <c r="BE14" s="512">
        <v>122</v>
      </c>
      <c r="BF14" s="494">
        <f t="shared" ref="BF14:BF20" si="0">M14+Q14+U14+Y14+AC14+AG14+AK14+AO14+AS14+AW14+BA14+BE14</f>
        <v>658</v>
      </c>
      <c r="BG14" s="523">
        <f>BF14/F14</f>
        <v>8.2249999999999996</v>
      </c>
      <c r="BH14" s="18"/>
    </row>
    <row r="15" spans="1:60" s="1" customFormat="1" ht="15" customHeight="1" x14ac:dyDescent="0.25">
      <c r="A15" s="595"/>
      <c r="B15" s="596"/>
      <c r="C15" s="596"/>
      <c r="D15" s="597"/>
      <c r="E15" s="550"/>
      <c r="F15" s="583">
        <v>150</v>
      </c>
      <c r="G15" s="561" t="s">
        <v>43</v>
      </c>
      <c r="H15" s="323" t="s">
        <v>44</v>
      </c>
      <c r="I15" s="561" t="s">
        <v>218</v>
      </c>
      <c r="J15" s="21">
        <v>0</v>
      </c>
      <c r="K15" s="22">
        <v>0</v>
      </c>
      <c r="L15" s="39">
        <v>0</v>
      </c>
      <c r="M15" s="40">
        <f>SUM(J15:L15)</f>
        <v>0</v>
      </c>
      <c r="N15" s="22">
        <v>0</v>
      </c>
      <c r="O15" s="22">
        <v>0</v>
      </c>
      <c r="P15" s="22">
        <v>0</v>
      </c>
      <c r="Q15" s="40">
        <f>SUM(N15:P15)</f>
        <v>0</v>
      </c>
      <c r="R15" s="22">
        <v>0</v>
      </c>
      <c r="S15" s="22">
        <v>0</v>
      </c>
      <c r="T15" s="22">
        <v>0</v>
      </c>
      <c r="U15" s="40">
        <f>SUM(R15:T15)</f>
        <v>0</v>
      </c>
      <c r="V15" s="21">
        <v>0</v>
      </c>
      <c r="W15" s="22">
        <v>0</v>
      </c>
      <c r="X15" s="22">
        <v>0</v>
      </c>
      <c r="Y15" s="40">
        <f>SUM(V15:X15)</f>
        <v>0</v>
      </c>
      <c r="Z15" s="22">
        <v>0</v>
      </c>
      <c r="AA15" s="22">
        <v>0</v>
      </c>
      <c r="AB15" s="22">
        <v>0</v>
      </c>
      <c r="AC15" s="40">
        <f>SUM(Z15:AB15)</f>
        <v>0</v>
      </c>
      <c r="AD15" s="22">
        <v>0</v>
      </c>
      <c r="AE15" s="22">
        <v>0</v>
      </c>
      <c r="AF15" s="22">
        <v>0</v>
      </c>
      <c r="AG15" s="40">
        <f>SUM(AD15:AF15)</f>
        <v>0</v>
      </c>
      <c r="AH15" s="22">
        <v>0</v>
      </c>
      <c r="AI15" s="22">
        <v>0</v>
      </c>
      <c r="AJ15" s="22">
        <v>0</v>
      </c>
      <c r="AK15" s="40">
        <f>SUM(AH15:AJ15)</f>
        <v>0</v>
      </c>
      <c r="AL15" s="23">
        <v>0</v>
      </c>
      <c r="AM15" s="307">
        <v>0</v>
      </c>
      <c r="AN15" s="307">
        <v>0</v>
      </c>
      <c r="AO15" s="40">
        <f>SUM(AL15:AN15)</f>
        <v>0</v>
      </c>
      <c r="AP15" s="307">
        <v>0</v>
      </c>
      <c r="AQ15" s="307">
        <v>0</v>
      </c>
      <c r="AR15" s="307">
        <v>0</v>
      </c>
      <c r="AS15" s="40">
        <f t="shared" ref="AS15:AS25" si="1">SUM(AP15:AR15)</f>
        <v>0</v>
      </c>
      <c r="AT15" s="25">
        <v>0</v>
      </c>
      <c r="AU15" s="26">
        <v>0</v>
      </c>
      <c r="AV15" s="307">
        <v>0</v>
      </c>
      <c r="AW15" s="40">
        <v>0</v>
      </c>
      <c r="AX15" s="27">
        <v>0</v>
      </c>
      <c r="AY15" s="26">
        <v>0</v>
      </c>
      <c r="AZ15" s="307">
        <v>0</v>
      </c>
      <c r="BA15" s="40">
        <v>0</v>
      </c>
      <c r="BB15" s="25">
        <v>0</v>
      </c>
      <c r="BC15" s="26">
        <v>0</v>
      </c>
      <c r="BD15" s="307">
        <v>0</v>
      </c>
      <c r="BE15" s="257">
        <v>0</v>
      </c>
      <c r="BF15" s="514">
        <f t="shared" si="0"/>
        <v>0</v>
      </c>
      <c r="BG15" s="591">
        <f>BF20/F15</f>
        <v>19.666666666666668</v>
      </c>
      <c r="BH15" s="18"/>
    </row>
    <row r="16" spans="1:60" s="1" customFormat="1" ht="15" customHeight="1" x14ac:dyDescent="0.25">
      <c r="A16" s="595"/>
      <c r="B16" s="596"/>
      <c r="C16" s="596"/>
      <c r="D16" s="597"/>
      <c r="E16" s="550"/>
      <c r="F16" s="577"/>
      <c r="G16" s="558"/>
      <c r="H16" s="127" t="s">
        <v>45</v>
      </c>
      <c r="I16" s="558"/>
      <c r="J16" s="15">
        <v>1</v>
      </c>
      <c r="K16" s="16">
        <v>0</v>
      </c>
      <c r="L16" s="19">
        <v>0</v>
      </c>
      <c r="M16" s="20">
        <f>SUM(J16:L16)</f>
        <v>1</v>
      </c>
      <c r="N16" s="16">
        <v>1</v>
      </c>
      <c r="O16" s="16">
        <v>0</v>
      </c>
      <c r="P16" s="16">
        <v>0</v>
      </c>
      <c r="Q16" s="20">
        <f>SUM(N16:P16)</f>
        <v>1</v>
      </c>
      <c r="R16" s="16">
        <v>1</v>
      </c>
      <c r="S16" s="16">
        <v>0</v>
      </c>
      <c r="T16" s="16">
        <v>0</v>
      </c>
      <c r="U16" s="20">
        <f>SUM(R16:T16)</f>
        <v>1</v>
      </c>
      <c r="V16" s="15">
        <v>1</v>
      </c>
      <c r="W16" s="16">
        <v>0</v>
      </c>
      <c r="X16" s="16">
        <v>0</v>
      </c>
      <c r="Y16" s="20">
        <f>SUM(V16:X16)</f>
        <v>1</v>
      </c>
      <c r="Z16" s="16">
        <v>1</v>
      </c>
      <c r="AA16" s="16">
        <v>0</v>
      </c>
      <c r="AB16" s="16">
        <v>0</v>
      </c>
      <c r="AC16" s="20">
        <f>SUM(Z16:AB16)</f>
        <v>1</v>
      </c>
      <c r="AD16" s="16">
        <v>1</v>
      </c>
      <c r="AE16" s="16">
        <v>0</v>
      </c>
      <c r="AF16" s="16">
        <v>0</v>
      </c>
      <c r="AG16" s="20">
        <f>SUM(AD16:AF16)</f>
        <v>1</v>
      </c>
      <c r="AH16" s="16">
        <v>1</v>
      </c>
      <c r="AI16" s="16">
        <v>0</v>
      </c>
      <c r="AJ16" s="16">
        <v>0</v>
      </c>
      <c r="AK16" s="20">
        <f>SUM(AH16:AJ16)</f>
        <v>1</v>
      </c>
      <c r="AL16" s="17">
        <v>1</v>
      </c>
      <c r="AM16" s="293">
        <v>0</v>
      </c>
      <c r="AN16" s="293">
        <v>0</v>
      </c>
      <c r="AO16" s="20">
        <f>SUM(AL16:AN16)</f>
        <v>1</v>
      </c>
      <c r="AP16" s="293">
        <v>1</v>
      </c>
      <c r="AQ16" s="293">
        <v>0</v>
      </c>
      <c r="AR16" s="293">
        <v>0</v>
      </c>
      <c r="AS16" s="20">
        <f t="shared" si="1"/>
        <v>1</v>
      </c>
      <c r="AT16" s="28">
        <v>1</v>
      </c>
      <c r="AU16" s="7">
        <v>0</v>
      </c>
      <c r="AV16" s="293">
        <v>0</v>
      </c>
      <c r="AW16" s="20">
        <v>1</v>
      </c>
      <c r="AX16" s="29">
        <v>1</v>
      </c>
      <c r="AY16" s="7">
        <v>0</v>
      </c>
      <c r="AZ16" s="293">
        <v>0</v>
      </c>
      <c r="BA16" s="20">
        <v>1</v>
      </c>
      <c r="BB16" s="28">
        <v>1</v>
      </c>
      <c r="BC16" s="7">
        <v>0</v>
      </c>
      <c r="BD16" s="293">
        <v>0</v>
      </c>
      <c r="BE16" s="255">
        <v>1</v>
      </c>
      <c r="BF16" s="515">
        <f t="shared" si="0"/>
        <v>12</v>
      </c>
      <c r="BG16" s="592"/>
      <c r="BH16" s="18"/>
    </row>
    <row r="17" spans="1:60" s="1" customFormat="1" ht="18" customHeight="1" x14ac:dyDescent="0.25">
      <c r="A17" s="595"/>
      <c r="B17" s="596"/>
      <c r="C17" s="596"/>
      <c r="D17" s="597"/>
      <c r="E17" s="550"/>
      <c r="F17" s="577"/>
      <c r="G17" s="558"/>
      <c r="H17" s="373" t="s">
        <v>46</v>
      </c>
      <c r="I17" s="558"/>
      <c r="J17" s="15">
        <v>5</v>
      </c>
      <c r="K17" s="16">
        <v>0</v>
      </c>
      <c r="L17" s="19">
        <v>0</v>
      </c>
      <c r="M17" s="20">
        <v>5</v>
      </c>
      <c r="N17" s="16">
        <v>67</v>
      </c>
      <c r="O17" s="16">
        <v>0</v>
      </c>
      <c r="P17" s="16">
        <v>0</v>
      </c>
      <c r="Q17" s="20">
        <f>SUM(N17:P17)</f>
        <v>67</v>
      </c>
      <c r="R17" s="16">
        <v>23</v>
      </c>
      <c r="S17" s="16">
        <v>0</v>
      </c>
      <c r="T17" s="16">
        <v>0</v>
      </c>
      <c r="U17" s="20">
        <f>SUM(R17:T17)</f>
        <v>23</v>
      </c>
      <c r="V17" s="15">
        <v>23</v>
      </c>
      <c r="W17" s="16">
        <v>0</v>
      </c>
      <c r="X17" s="16">
        <v>0</v>
      </c>
      <c r="Y17" s="20">
        <f>SUM(V17:X17)</f>
        <v>23</v>
      </c>
      <c r="Z17" s="16">
        <v>39</v>
      </c>
      <c r="AA17" s="16">
        <v>0</v>
      </c>
      <c r="AB17" s="16">
        <v>0</v>
      </c>
      <c r="AC17" s="20">
        <f>SUM(Z17:AB17)</f>
        <v>39</v>
      </c>
      <c r="AD17" s="16">
        <v>22</v>
      </c>
      <c r="AE17" s="16">
        <v>0</v>
      </c>
      <c r="AF17" s="16">
        <v>0</v>
      </c>
      <c r="AG17" s="20">
        <f>SUM(AD17:AF17)</f>
        <v>22</v>
      </c>
      <c r="AH17" s="16">
        <v>25</v>
      </c>
      <c r="AI17" s="16">
        <v>0</v>
      </c>
      <c r="AJ17" s="16">
        <v>0</v>
      </c>
      <c r="AK17" s="20">
        <f>SUM(AH17:AJ17)</f>
        <v>25</v>
      </c>
      <c r="AL17" s="17">
        <v>33</v>
      </c>
      <c r="AM17" s="293">
        <v>0</v>
      </c>
      <c r="AN17" s="293">
        <v>0</v>
      </c>
      <c r="AO17" s="20">
        <f>SUM(AL17:AN17)</f>
        <v>33</v>
      </c>
      <c r="AP17" s="293">
        <v>34</v>
      </c>
      <c r="AQ17" s="293">
        <v>0</v>
      </c>
      <c r="AR17" s="293">
        <v>0</v>
      </c>
      <c r="AS17" s="20">
        <f t="shared" si="1"/>
        <v>34</v>
      </c>
      <c r="AT17" s="28">
        <v>37</v>
      </c>
      <c r="AU17" s="7">
        <v>0</v>
      </c>
      <c r="AV17" s="293">
        <v>0</v>
      </c>
      <c r="AW17" s="20">
        <v>37</v>
      </c>
      <c r="AX17" s="29">
        <v>32</v>
      </c>
      <c r="AY17" s="7">
        <v>0</v>
      </c>
      <c r="AZ17" s="293">
        <v>0</v>
      </c>
      <c r="BA17" s="20">
        <v>32</v>
      </c>
      <c r="BB17" s="28">
        <v>78</v>
      </c>
      <c r="BC17" s="7">
        <v>0</v>
      </c>
      <c r="BD17" s="293">
        <v>0</v>
      </c>
      <c r="BE17" s="255">
        <v>78</v>
      </c>
      <c r="BF17" s="515">
        <f t="shared" si="0"/>
        <v>418</v>
      </c>
      <c r="BG17" s="592"/>
      <c r="BH17" s="18"/>
    </row>
    <row r="18" spans="1:60" s="1" customFormat="1" ht="15.75" customHeight="1" x14ac:dyDescent="0.25">
      <c r="A18" s="595"/>
      <c r="B18" s="596"/>
      <c r="C18" s="596"/>
      <c r="D18" s="597"/>
      <c r="E18" s="550"/>
      <c r="F18" s="577"/>
      <c r="G18" s="558"/>
      <c r="H18" s="373" t="s">
        <v>47</v>
      </c>
      <c r="I18" s="558"/>
      <c r="J18" s="15">
        <v>24</v>
      </c>
      <c r="K18" s="16">
        <v>0</v>
      </c>
      <c r="L18" s="19">
        <v>0</v>
      </c>
      <c r="M18" s="20">
        <f t="shared" ref="M18:M25" si="2">SUM(J18:L18)</f>
        <v>24</v>
      </c>
      <c r="N18" s="16">
        <v>140</v>
      </c>
      <c r="O18" s="16">
        <v>0</v>
      </c>
      <c r="P18" s="16">
        <v>0</v>
      </c>
      <c r="Q18" s="20">
        <f>SUM(N18:P18)</f>
        <v>140</v>
      </c>
      <c r="R18" s="16">
        <v>194</v>
      </c>
      <c r="S18" s="16">
        <v>0</v>
      </c>
      <c r="T18" s="16">
        <v>0</v>
      </c>
      <c r="U18" s="20">
        <f>SUM(R18:T18)</f>
        <v>194</v>
      </c>
      <c r="V18" s="15">
        <v>196</v>
      </c>
      <c r="W18" s="16">
        <v>0</v>
      </c>
      <c r="X18" s="16">
        <v>0</v>
      </c>
      <c r="Y18" s="20">
        <f>SUM(V18:X18)</f>
        <v>196</v>
      </c>
      <c r="Z18" s="16">
        <v>115</v>
      </c>
      <c r="AA18" s="16">
        <v>0</v>
      </c>
      <c r="AB18" s="16">
        <v>0</v>
      </c>
      <c r="AC18" s="20">
        <f>SUM(Z18:AB18)</f>
        <v>115</v>
      </c>
      <c r="AD18" s="16">
        <v>168</v>
      </c>
      <c r="AE18" s="16">
        <v>0</v>
      </c>
      <c r="AF18" s="16">
        <v>0</v>
      </c>
      <c r="AG18" s="20">
        <f>SUM(AD18:AF18)</f>
        <v>168</v>
      </c>
      <c r="AH18" s="16">
        <v>170</v>
      </c>
      <c r="AI18" s="16">
        <v>0</v>
      </c>
      <c r="AJ18" s="16">
        <v>0</v>
      </c>
      <c r="AK18" s="20">
        <f>SUM(AH18:AJ18)</f>
        <v>170</v>
      </c>
      <c r="AL18" s="17">
        <v>183</v>
      </c>
      <c r="AM18" s="293">
        <v>0</v>
      </c>
      <c r="AN18" s="293">
        <v>0</v>
      </c>
      <c r="AO18" s="20">
        <f>SUM(AL18:AN18)</f>
        <v>183</v>
      </c>
      <c r="AP18" s="293">
        <v>195</v>
      </c>
      <c r="AQ18" s="293">
        <v>0</v>
      </c>
      <c r="AR18" s="293">
        <v>0</v>
      </c>
      <c r="AS18" s="20">
        <f t="shared" si="1"/>
        <v>195</v>
      </c>
      <c r="AT18" s="28">
        <v>201</v>
      </c>
      <c r="AU18" s="7">
        <v>0</v>
      </c>
      <c r="AV18" s="293">
        <v>0</v>
      </c>
      <c r="AW18" s="20">
        <v>201</v>
      </c>
      <c r="AX18" s="29">
        <v>204</v>
      </c>
      <c r="AY18" s="7">
        <v>0</v>
      </c>
      <c r="AZ18" s="293">
        <v>0</v>
      </c>
      <c r="BA18" s="20">
        <v>204</v>
      </c>
      <c r="BB18" s="28">
        <v>332</v>
      </c>
      <c r="BC18" s="7">
        <v>0</v>
      </c>
      <c r="BD18" s="293">
        <v>0</v>
      </c>
      <c r="BE18" s="255">
        <v>332</v>
      </c>
      <c r="BF18" s="515">
        <f t="shared" si="0"/>
        <v>2122</v>
      </c>
      <c r="BG18" s="592"/>
      <c r="BH18" s="18"/>
    </row>
    <row r="19" spans="1:60" s="1" customFormat="1" ht="15.75" customHeight="1" thickBot="1" x14ac:dyDescent="0.3">
      <c r="A19" s="595"/>
      <c r="B19" s="596"/>
      <c r="C19" s="596"/>
      <c r="D19" s="597"/>
      <c r="E19" s="550"/>
      <c r="F19" s="577"/>
      <c r="G19" s="562"/>
      <c r="H19" s="187" t="s">
        <v>48</v>
      </c>
      <c r="I19" s="558"/>
      <c r="J19" s="31">
        <v>0</v>
      </c>
      <c r="K19" s="13">
        <v>0</v>
      </c>
      <c r="L19" s="12">
        <v>0</v>
      </c>
      <c r="M19" s="14">
        <f t="shared" si="2"/>
        <v>0</v>
      </c>
      <c r="N19" s="13">
        <v>7</v>
      </c>
      <c r="O19" s="13">
        <v>0</v>
      </c>
      <c r="P19" s="13">
        <v>0</v>
      </c>
      <c r="Q19" s="14">
        <f>SUM(N19:P19)</f>
        <v>7</v>
      </c>
      <c r="R19" s="31">
        <v>32</v>
      </c>
      <c r="S19" s="13">
        <v>0</v>
      </c>
      <c r="T19" s="13">
        <v>0</v>
      </c>
      <c r="U19" s="14">
        <f>SUM(R19:T19)</f>
        <v>32</v>
      </c>
      <c r="V19" s="31">
        <v>32</v>
      </c>
      <c r="W19" s="13">
        <v>0</v>
      </c>
      <c r="X19" s="13">
        <v>0</v>
      </c>
      <c r="Y19" s="14">
        <f>SUM(V19:X19)</f>
        <v>32</v>
      </c>
      <c r="Z19" s="13">
        <v>66</v>
      </c>
      <c r="AA19" s="13">
        <v>0</v>
      </c>
      <c r="AB19" s="13">
        <v>0</v>
      </c>
      <c r="AC19" s="14">
        <f>SUM(Z19:AB19)</f>
        <v>66</v>
      </c>
      <c r="AD19" s="13">
        <v>33</v>
      </c>
      <c r="AE19" s="13">
        <v>0</v>
      </c>
      <c r="AF19" s="13">
        <v>0</v>
      </c>
      <c r="AG19" s="14">
        <f>SUM(AD19:AF19)</f>
        <v>33</v>
      </c>
      <c r="AH19" s="13">
        <v>36</v>
      </c>
      <c r="AI19" s="13">
        <v>0</v>
      </c>
      <c r="AJ19" s="13">
        <v>0</v>
      </c>
      <c r="AK19" s="14">
        <f>SUM(AH19:AJ19)</f>
        <v>36</v>
      </c>
      <c r="AL19" s="32">
        <v>34</v>
      </c>
      <c r="AM19" s="375">
        <v>0</v>
      </c>
      <c r="AN19" s="375">
        <v>0</v>
      </c>
      <c r="AO19" s="14">
        <f>SUM(AL19:AN19)</f>
        <v>34</v>
      </c>
      <c r="AP19" s="375">
        <v>36</v>
      </c>
      <c r="AQ19" s="375">
        <v>0</v>
      </c>
      <c r="AR19" s="375">
        <v>0</v>
      </c>
      <c r="AS19" s="14">
        <f t="shared" si="1"/>
        <v>36</v>
      </c>
      <c r="AT19" s="34">
        <v>41</v>
      </c>
      <c r="AU19" s="35">
        <v>0</v>
      </c>
      <c r="AV19" s="375">
        <v>0</v>
      </c>
      <c r="AW19" s="14">
        <v>41</v>
      </c>
      <c r="AX19" s="36">
        <v>36</v>
      </c>
      <c r="AY19" s="35">
        <v>0</v>
      </c>
      <c r="AZ19" s="375">
        <v>0</v>
      </c>
      <c r="BA19" s="14">
        <v>36</v>
      </c>
      <c r="BB19" s="34">
        <v>45</v>
      </c>
      <c r="BC19" s="35">
        <v>0</v>
      </c>
      <c r="BD19" s="375">
        <v>0</v>
      </c>
      <c r="BE19" s="256">
        <v>45</v>
      </c>
      <c r="BF19" s="516">
        <f t="shared" si="0"/>
        <v>398</v>
      </c>
      <c r="BG19" s="592"/>
      <c r="BH19" s="18"/>
    </row>
    <row r="20" spans="1:60" s="1" customFormat="1" ht="15.75" customHeight="1" thickBot="1" x14ac:dyDescent="0.3">
      <c r="A20" s="595"/>
      <c r="B20" s="596"/>
      <c r="C20" s="596"/>
      <c r="D20" s="597"/>
      <c r="E20" s="550"/>
      <c r="F20" s="577"/>
      <c r="G20" s="622" t="s">
        <v>49</v>
      </c>
      <c r="H20" s="623"/>
      <c r="I20" s="558"/>
      <c r="J20" s="114">
        <f>SUM(J15:J19)</f>
        <v>30</v>
      </c>
      <c r="K20" s="115">
        <v>0</v>
      </c>
      <c r="L20" s="116">
        <v>0</v>
      </c>
      <c r="M20" s="117">
        <f t="shared" si="2"/>
        <v>30</v>
      </c>
      <c r="N20" s="115">
        <f>SUM(N15:N19)</f>
        <v>215</v>
      </c>
      <c r="O20" s="115">
        <v>0</v>
      </c>
      <c r="P20" s="115">
        <f>SUM(P15:P19)</f>
        <v>0</v>
      </c>
      <c r="Q20" s="117">
        <f>SUM(Q15:Q19)</f>
        <v>215</v>
      </c>
      <c r="R20" s="118">
        <v>250</v>
      </c>
      <c r="S20" s="175">
        <f t="shared" ref="S20:Y20" si="3">SUM(S15:S19)</f>
        <v>0</v>
      </c>
      <c r="T20" s="175">
        <f t="shared" si="3"/>
        <v>0</v>
      </c>
      <c r="U20" s="117">
        <f t="shared" si="3"/>
        <v>250</v>
      </c>
      <c r="V20" s="115">
        <f t="shared" si="3"/>
        <v>252</v>
      </c>
      <c r="W20" s="115">
        <f t="shared" si="3"/>
        <v>0</v>
      </c>
      <c r="X20" s="115">
        <f t="shared" si="3"/>
        <v>0</v>
      </c>
      <c r="Y20" s="117">
        <f t="shared" si="3"/>
        <v>252</v>
      </c>
      <c r="Z20" s="397">
        <v>221</v>
      </c>
      <c r="AA20" s="115">
        <f t="shared" ref="AA20:BD20" si="4">SUM(AA15:AA19)</f>
        <v>0</v>
      </c>
      <c r="AB20" s="115">
        <f t="shared" si="4"/>
        <v>0</v>
      </c>
      <c r="AC20" s="117">
        <f t="shared" si="4"/>
        <v>221</v>
      </c>
      <c r="AD20" s="115">
        <f t="shared" si="4"/>
        <v>224</v>
      </c>
      <c r="AE20" s="115">
        <f t="shared" si="4"/>
        <v>0</v>
      </c>
      <c r="AF20" s="115">
        <f t="shared" si="4"/>
        <v>0</v>
      </c>
      <c r="AG20" s="117">
        <f t="shared" si="4"/>
        <v>224</v>
      </c>
      <c r="AH20" s="115">
        <f t="shared" si="4"/>
        <v>232</v>
      </c>
      <c r="AI20" s="115">
        <f t="shared" si="4"/>
        <v>0</v>
      </c>
      <c r="AJ20" s="115">
        <f t="shared" si="4"/>
        <v>0</v>
      </c>
      <c r="AK20" s="117">
        <f t="shared" si="4"/>
        <v>232</v>
      </c>
      <c r="AL20" s="115">
        <f t="shared" si="4"/>
        <v>251</v>
      </c>
      <c r="AM20" s="115">
        <f t="shared" si="4"/>
        <v>0</v>
      </c>
      <c r="AN20" s="115">
        <f t="shared" si="4"/>
        <v>0</v>
      </c>
      <c r="AO20" s="117">
        <f t="shared" si="4"/>
        <v>251</v>
      </c>
      <c r="AP20" s="115">
        <f t="shared" si="4"/>
        <v>266</v>
      </c>
      <c r="AQ20" s="115">
        <f t="shared" si="4"/>
        <v>0</v>
      </c>
      <c r="AR20" s="115">
        <f t="shared" si="4"/>
        <v>0</v>
      </c>
      <c r="AS20" s="117">
        <f t="shared" si="1"/>
        <v>266</v>
      </c>
      <c r="AT20" s="175">
        <f t="shared" si="4"/>
        <v>280</v>
      </c>
      <c r="AU20" s="175">
        <f t="shared" si="4"/>
        <v>0</v>
      </c>
      <c r="AV20" s="175">
        <f t="shared" si="4"/>
        <v>0</v>
      </c>
      <c r="AW20" s="117">
        <f>SUM(AT20:AV20)</f>
        <v>280</v>
      </c>
      <c r="AX20" s="175">
        <f t="shared" si="4"/>
        <v>273</v>
      </c>
      <c r="AY20" s="175">
        <f t="shared" si="4"/>
        <v>0</v>
      </c>
      <c r="AZ20" s="175">
        <f t="shared" si="4"/>
        <v>0</v>
      </c>
      <c r="BA20" s="117">
        <f>SUM(AX20:AZ20)</f>
        <v>273</v>
      </c>
      <c r="BB20" s="175">
        <f t="shared" si="4"/>
        <v>456</v>
      </c>
      <c r="BC20" s="175">
        <f t="shared" si="4"/>
        <v>0</v>
      </c>
      <c r="BD20" s="175">
        <f t="shared" si="4"/>
        <v>0</v>
      </c>
      <c r="BE20" s="252">
        <f>SUM(BB20:BD20)</f>
        <v>456</v>
      </c>
      <c r="BF20" s="370">
        <f t="shared" si="0"/>
        <v>2950</v>
      </c>
      <c r="BG20" s="592"/>
      <c r="BH20" s="18"/>
    </row>
    <row r="21" spans="1:60" s="1" customFormat="1" ht="18" customHeight="1" x14ac:dyDescent="0.25">
      <c r="A21" s="595"/>
      <c r="B21" s="596"/>
      <c r="C21" s="596"/>
      <c r="D21" s="597"/>
      <c r="E21" s="550"/>
      <c r="F21" s="577"/>
      <c r="G21" s="564" t="s">
        <v>50</v>
      </c>
      <c r="H21" s="301" t="s">
        <v>51</v>
      </c>
      <c r="I21" s="558"/>
      <c r="J21" s="21">
        <v>0</v>
      </c>
      <c r="K21" s="22">
        <v>0</v>
      </c>
      <c r="L21" s="39">
        <v>0</v>
      </c>
      <c r="M21" s="40">
        <f t="shared" si="2"/>
        <v>0</v>
      </c>
      <c r="N21" s="22">
        <v>123</v>
      </c>
      <c r="O21" s="22">
        <v>0</v>
      </c>
      <c r="P21" s="22">
        <v>0</v>
      </c>
      <c r="Q21" s="40">
        <f>SUM(N21:P21)</f>
        <v>123</v>
      </c>
      <c r="R21" s="22">
        <v>173</v>
      </c>
      <c r="S21" s="22">
        <v>0</v>
      </c>
      <c r="T21" s="22">
        <v>0</v>
      </c>
      <c r="U21" s="40">
        <v>173</v>
      </c>
      <c r="V21" s="21">
        <v>147</v>
      </c>
      <c r="W21" s="22">
        <v>0</v>
      </c>
      <c r="X21" s="22">
        <v>0</v>
      </c>
      <c r="Y21" s="40">
        <v>147</v>
      </c>
      <c r="Z21" s="22">
        <v>163</v>
      </c>
      <c r="AA21" s="22">
        <v>0</v>
      </c>
      <c r="AB21" s="22">
        <v>0</v>
      </c>
      <c r="AC21" s="40">
        <v>163</v>
      </c>
      <c r="AD21" s="22">
        <v>165</v>
      </c>
      <c r="AE21" s="22">
        <v>0</v>
      </c>
      <c r="AF21" s="22">
        <v>0</v>
      </c>
      <c r="AG21" s="40">
        <v>165</v>
      </c>
      <c r="AH21" s="22">
        <v>168</v>
      </c>
      <c r="AI21" s="22">
        <v>0</v>
      </c>
      <c r="AJ21" s="22">
        <v>0</v>
      </c>
      <c r="AK21" s="40">
        <v>168</v>
      </c>
      <c r="AL21" s="23">
        <v>173</v>
      </c>
      <c r="AM21" s="307">
        <v>0</v>
      </c>
      <c r="AN21" s="307">
        <v>0</v>
      </c>
      <c r="AO21" s="40">
        <f>SUM(AL21:AN21)</f>
        <v>173</v>
      </c>
      <c r="AP21" s="307">
        <v>181</v>
      </c>
      <c r="AQ21" s="307">
        <v>0</v>
      </c>
      <c r="AR21" s="307">
        <v>0</v>
      </c>
      <c r="AS21" s="42">
        <f t="shared" si="1"/>
        <v>181</v>
      </c>
      <c r="AT21" s="87">
        <v>188</v>
      </c>
      <c r="AU21" s="11">
        <v>0</v>
      </c>
      <c r="AV21" s="309">
        <v>0</v>
      </c>
      <c r="AW21" s="520">
        <v>188</v>
      </c>
      <c r="AX21" s="521">
        <v>189</v>
      </c>
      <c r="AY21" s="521">
        <v>0</v>
      </c>
      <c r="AZ21" s="389">
        <v>0</v>
      </c>
      <c r="BA21" s="520">
        <v>189</v>
      </c>
      <c r="BB21" s="521">
        <v>250</v>
      </c>
      <c r="BC21" s="521">
        <v>0</v>
      </c>
      <c r="BD21" s="522">
        <v>0</v>
      </c>
      <c r="BE21" s="533">
        <v>250</v>
      </c>
      <c r="BF21" s="515">
        <f t="shared" ref="BF21:BF32" si="5">M21+Q21+U21+Y21+AC21+AG21+AK21+AO21+AS21+AW21+BA21+BE21</f>
        <v>1920</v>
      </c>
      <c r="BG21" s="592"/>
      <c r="BH21" s="18"/>
    </row>
    <row r="22" spans="1:60" s="1" customFormat="1" ht="15" customHeight="1" x14ac:dyDescent="0.25">
      <c r="A22" s="595"/>
      <c r="B22" s="596"/>
      <c r="C22" s="596"/>
      <c r="D22" s="597"/>
      <c r="E22" s="550"/>
      <c r="F22" s="577"/>
      <c r="G22" s="565"/>
      <c r="H22" s="302" t="s">
        <v>52</v>
      </c>
      <c r="I22" s="558"/>
      <c r="J22" s="15">
        <v>30</v>
      </c>
      <c r="K22" s="16">
        <v>0</v>
      </c>
      <c r="L22" s="19">
        <v>0</v>
      </c>
      <c r="M22" s="40">
        <f t="shared" si="2"/>
        <v>30</v>
      </c>
      <c r="N22" s="16">
        <v>71</v>
      </c>
      <c r="O22" s="16">
        <v>0</v>
      </c>
      <c r="P22" s="16">
        <v>0</v>
      </c>
      <c r="Q22" s="40">
        <v>71</v>
      </c>
      <c r="R22" s="16">
        <v>66</v>
      </c>
      <c r="S22" s="16">
        <v>0</v>
      </c>
      <c r="T22" s="16">
        <v>0</v>
      </c>
      <c r="U22" s="40">
        <v>66</v>
      </c>
      <c r="V22" s="15">
        <v>94</v>
      </c>
      <c r="W22" s="16">
        <v>0</v>
      </c>
      <c r="X22" s="16">
        <v>0</v>
      </c>
      <c r="Y22" s="40">
        <v>94</v>
      </c>
      <c r="Z22" s="16">
        <v>44</v>
      </c>
      <c r="AA22" s="16">
        <v>0</v>
      </c>
      <c r="AB22" s="16">
        <v>0</v>
      </c>
      <c r="AC22" s="40">
        <v>44</v>
      </c>
      <c r="AD22" s="16">
        <v>45</v>
      </c>
      <c r="AE22" s="16">
        <v>0</v>
      </c>
      <c r="AF22" s="16">
        <v>0</v>
      </c>
      <c r="AG22" s="40">
        <v>45</v>
      </c>
      <c r="AH22" s="16">
        <v>47</v>
      </c>
      <c r="AI22" s="16">
        <v>0</v>
      </c>
      <c r="AJ22" s="16">
        <v>0</v>
      </c>
      <c r="AK22" s="40">
        <v>47</v>
      </c>
      <c r="AL22" s="17">
        <v>55</v>
      </c>
      <c r="AM22" s="293">
        <v>0</v>
      </c>
      <c r="AN22" s="293">
        <v>0</v>
      </c>
      <c r="AO22" s="40">
        <f>SUM(AL22:AN22)</f>
        <v>55</v>
      </c>
      <c r="AP22" s="293">
        <v>59</v>
      </c>
      <c r="AQ22" s="293">
        <v>0</v>
      </c>
      <c r="AR22" s="308">
        <v>0</v>
      </c>
      <c r="AS22" s="422">
        <f t="shared" si="1"/>
        <v>59</v>
      </c>
      <c r="AT22" s="519">
        <v>63</v>
      </c>
      <c r="AU22" s="519">
        <v>0</v>
      </c>
      <c r="AV22" s="110">
        <v>0</v>
      </c>
      <c r="AW22" s="422">
        <v>63</v>
      </c>
      <c r="AX22" s="519">
        <v>58</v>
      </c>
      <c r="AY22" s="519">
        <v>0</v>
      </c>
      <c r="AZ22" s="110">
        <v>0</v>
      </c>
      <c r="BA22" s="422">
        <v>58</v>
      </c>
      <c r="BB22" s="519">
        <v>149</v>
      </c>
      <c r="BC22" s="519">
        <v>0</v>
      </c>
      <c r="BD22" s="429">
        <v>0</v>
      </c>
      <c r="BE22" s="533">
        <v>149</v>
      </c>
      <c r="BF22" s="515">
        <f t="shared" si="5"/>
        <v>781</v>
      </c>
      <c r="BG22" s="592"/>
      <c r="BH22" s="18"/>
    </row>
    <row r="23" spans="1:60" s="1" customFormat="1" ht="15.75" customHeight="1" thickBot="1" x14ac:dyDescent="0.3">
      <c r="A23" s="595"/>
      <c r="B23" s="596"/>
      <c r="C23" s="596"/>
      <c r="D23" s="597"/>
      <c r="E23" s="550"/>
      <c r="F23" s="577"/>
      <c r="G23" s="566"/>
      <c r="H23" s="377" t="s">
        <v>53</v>
      </c>
      <c r="I23" s="558"/>
      <c r="J23" s="31">
        <v>0</v>
      </c>
      <c r="K23" s="13">
        <v>0</v>
      </c>
      <c r="L23" s="12">
        <v>0</v>
      </c>
      <c r="M23" s="42">
        <f t="shared" si="2"/>
        <v>0</v>
      </c>
      <c r="N23" s="13">
        <v>21</v>
      </c>
      <c r="O23" s="13">
        <v>0</v>
      </c>
      <c r="P23" s="13">
        <v>0</v>
      </c>
      <c r="Q23" s="42">
        <f>SUM(N23:P23)</f>
        <v>21</v>
      </c>
      <c r="R23" s="13">
        <v>11</v>
      </c>
      <c r="S23" s="13">
        <v>0</v>
      </c>
      <c r="T23" s="13">
        <v>0</v>
      </c>
      <c r="U23" s="42">
        <f>SUM(R23:T23)</f>
        <v>11</v>
      </c>
      <c r="V23" s="31">
        <v>11</v>
      </c>
      <c r="W23" s="13">
        <v>0</v>
      </c>
      <c r="X23" s="13">
        <v>0</v>
      </c>
      <c r="Y23" s="42">
        <v>11</v>
      </c>
      <c r="Z23" s="13">
        <v>14</v>
      </c>
      <c r="AA23" s="13">
        <v>0</v>
      </c>
      <c r="AB23" s="13">
        <v>0</v>
      </c>
      <c r="AC23" s="42">
        <v>14</v>
      </c>
      <c r="AD23" s="13">
        <v>14</v>
      </c>
      <c r="AE23" s="13">
        <v>0</v>
      </c>
      <c r="AF23" s="13">
        <v>0</v>
      </c>
      <c r="AG23" s="42">
        <v>14</v>
      </c>
      <c r="AH23" s="13">
        <v>17</v>
      </c>
      <c r="AI23" s="13">
        <v>0</v>
      </c>
      <c r="AJ23" s="13">
        <v>0</v>
      </c>
      <c r="AK23" s="42">
        <v>17</v>
      </c>
      <c r="AL23" s="32">
        <v>23</v>
      </c>
      <c r="AM23" s="375">
        <v>0</v>
      </c>
      <c r="AN23" s="375">
        <v>0</v>
      </c>
      <c r="AO23" s="40">
        <f>SUM(AL23:AN23)</f>
        <v>23</v>
      </c>
      <c r="AP23" s="375">
        <v>26</v>
      </c>
      <c r="AQ23" s="375">
        <v>0</v>
      </c>
      <c r="AR23" s="310">
        <v>0</v>
      </c>
      <c r="AS23" s="422">
        <f t="shared" si="1"/>
        <v>26</v>
      </c>
      <c r="AT23" s="519">
        <v>29</v>
      </c>
      <c r="AU23" s="519">
        <v>0</v>
      </c>
      <c r="AV23" s="65">
        <v>0</v>
      </c>
      <c r="AW23" s="422">
        <v>29</v>
      </c>
      <c r="AX23" s="519">
        <v>26</v>
      </c>
      <c r="AY23" s="519">
        <v>0</v>
      </c>
      <c r="AZ23" s="65">
        <v>0</v>
      </c>
      <c r="BA23" s="422">
        <v>26</v>
      </c>
      <c r="BB23" s="519">
        <v>57</v>
      </c>
      <c r="BC23" s="519">
        <v>0</v>
      </c>
      <c r="BD23" s="429">
        <v>0</v>
      </c>
      <c r="BE23" s="534">
        <v>57</v>
      </c>
      <c r="BF23" s="536">
        <f t="shared" si="5"/>
        <v>249</v>
      </c>
      <c r="BG23" s="592"/>
      <c r="BH23" s="18"/>
    </row>
    <row r="24" spans="1:60" s="1" customFormat="1" ht="21" customHeight="1" x14ac:dyDescent="0.25">
      <c r="A24" s="595"/>
      <c r="B24" s="596"/>
      <c r="C24" s="596"/>
      <c r="D24" s="597"/>
      <c r="E24" s="550"/>
      <c r="F24" s="577"/>
      <c r="G24" s="549" t="s">
        <v>54</v>
      </c>
      <c r="H24" s="304" t="s">
        <v>55</v>
      </c>
      <c r="I24" s="558"/>
      <c r="J24" s="15">
        <v>2</v>
      </c>
      <c r="K24" s="16">
        <v>0</v>
      </c>
      <c r="L24" s="19">
        <v>0</v>
      </c>
      <c r="M24" s="20">
        <f t="shared" si="2"/>
        <v>2</v>
      </c>
      <c r="N24" s="16">
        <v>2</v>
      </c>
      <c r="O24" s="16">
        <v>0</v>
      </c>
      <c r="P24" s="16">
        <v>0</v>
      </c>
      <c r="Q24" s="20">
        <f>SUM(N24:P24)</f>
        <v>2</v>
      </c>
      <c r="R24" s="16">
        <v>2</v>
      </c>
      <c r="S24" s="16">
        <v>0</v>
      </c>
      <c r="T24" s="16">
        <v>0</v>
      </c>
      <c r="U24" s="20">
        <f>SUM(R24:T24)</f>
        <v>2</v>
      </c>
      <c r="V24" s="15">
        <v>2</v>
      </c>
      <c r="W24" s="16">
        <v>0</v>
      </c>
      <c r="X24" s="16">
        <v>0</v>
      </c>
      <c r="Y24" s="20">
        <v>2</v>
      </c>
      <c r="Z24" s="16">
        <v>2</v>
      </c>
      <c r="AA24" s="16">
        <v>0</v>
      </c>
      <c r="AB24" s="16">
        <v>0</v>
      </c>
      <c r="AC24" s="20">
        <v>2</v>
      </c>
      <c r="AD24" s="16">
        <v>2</v>
      </c>
      <c r="AE24" s="16">
        <v>0</v>
      </c>
      <c r="AF24" s="16">
        <v>0</v>
      </c>
      <c r="AG24" s="20">
        <v>2</v>
      </c>
      <c r="AH24" s="16">
        <v>2</v>
      </c>
      <c r="AI24" s="16">
        <v>0</v>
      </c>
      <c r="AJ24" s="16">
        <v>0</v>
      </c>
      <c r="AK24" s="20">
        <v>2</v>
      </c>
      <c r="AL24" s="17">
        <v>2</v>
      </c>
      <c r="AM24" s="293">
        <v>0</v>
      </c>
      <c r="AN24" s="293">
        <v>0</v>
      </c>
      <c r="AO24" s="20">
        <f>SUM(AL24:AN24)</f>
        <v>2</v>
      </c>
      <c r="AP24" s="293">
        <v>2</v>
      </c>
      <c r="AQ24" s="293">
        <v>0</v>
      </c>
      <c r="AR24" s="308">
        <v>0</v>
      </c>
      <c r="AS24" s="422">
        <f t="shared" si="1"/>
        <v>2</v>
      </c>
      <c r="AT24" s="519">
        <v>2</v>
      </c>
      <c r="AU24" s="519">
        <v>0</v>
      </c>
      <c r="AV24" s="110">
        <v>0</v>
      </c>
      <c r="AW24" s="422">
        <v>2</v>
      </c>
      <c r="AX24" s="519">
        <v>2</v>
      </c>
      <c r="AY24" s="519">
        <v>0</v>
      </c>
      <c r="AZ24" s="110">
        <v>0</v>
      </c>
      <c r="BA24" s="422">
        <v>2</v>
      </c>
      <c r="BB24" s="519">
        <v>2</v>
      </c>
      <c r="BC24" s="519">
        <v>0</v>
      </c>
      <c r="BD24" s="429">
        <v>0</v>
      </c>
      <c r="BE24" s="535">
        <v>2</v>
      </c>
      <c r="BF24" s="537">
        <f t="shared" si="5"/>
        <v>24</v>
      </c>
      <c r="BG24" s="592"/>
      <c r="BH24" s="18"/>
    </row>
    <row r="25" spans="1:60" s="1" customFormat="1" ht="18.75" customHeight="1" thickBot="1" x14ac:dyDescent="0.3">
      <c r="A25" s="595"/>
      <c r="B25" s="596"/>
      <c r="C25" s="596"/>
      <c r="D25" s="597"/>
      <c r="E25" s="551"/>
      <c r="F25" s="582"/>
      <c r="G25" s="551"/>
      <c r="H25" s="391" t="s">
        <v>57</v>
      </c>
      <c r="I25" s="558"/>
      <c r="J25" s="517">
        <v>0</v>
      </c>
      <c r="K25" s="13">
        <v>0</v>
      </c>
      <c r="L25" s="12">
        <v>0</v>
      </c>
      <c r="M25" s="14">
        <f t="shared" si="2"/>
        <v>0</v>
      </c>
      <c r="N25" s="103">
        <v>0</v>
      </c>
      <c r="O25" s="13">
        <v>0</v>
      </c>
      <c r="P25" s="13">
        <v>0</v>
      </c>
      <c r="Q25" s="14">
        <f>SUM(N25:P25)</f>
        <v>0</v>
      </c>
      <c r="R25" s="103">
        <v>0</v>
      </c>
      <c r="S25" s="13">
        <v>0</v>
      </c>
      <c r="T25" s="13">
        <v>0</v>
      </c>
      <c r="U25" s="14">
        <f>SUM(R25:T25)</f>
        <v>0</v>
      </c>
      <c r="V25" s="31">
        <v>0</v>
      </c>
      <c r="W25" s="13">
        <v>0</v>
      </c>
      <c r="X25" s="13">
        <v>0</v>
      </c>
      <c r="Y25" s="14">
        <v>0</v>
      </c>
      <c r="Z25" s="13">
        <v>0</v>
      </c>
      <c r="AA25" s="13">
        <v>0</v>
      </c>
      <c r="AB25" s="13">
        <v>0</v>
      </c>
      <c r="AC25" s="14">
        <v>0</v>
      </c>
      <c r="AD25" s="13">
        <v>0</v>
      </c>
      <c r="AE25" s="13">
        <v>0</v>
      </c>
      <c r="AF25" s="13">
        <v>0</v>
      </c>
      <c r="AG25" s="14">
        <v>0</v>
      </c>
      <c r="AH25" s="13">
        <v>0</v>
      </c>
      <c r="AI25" s="13">
        <v>0</v>
      </c>
      <c r="AJ25" s="13">
        <v>0</v>
      </c>
      <c r="AK25" s="14">
        <v>0</v>
      </c>
      <c r="AL25" s="32">
        <v>3</v>
      </c>
      <c r="AM25" s="375">
        <v>0</v>
      </c>
      <c r="AN25" s="375">
        <v>0</v>
      </c>
      <c r="AO25" s="14">
        <f>SUM(AL25:AN25)</f>
        <v>3</v>
      </c>
      <c r="AP25" s="375">
        <v>0</v>
      </c>
      <c r="AQ25" s="375">
        <v>0</v>
      </c>
      <c r="AR25" s="375">
        <v>0</v>
      </c>
      <c r="AS25" s="42">
        <f t="shared" si="1"/>
        <v>0</v>
      </c>
      <c r="AT25" s="87">
        <v>0</v>
      </c>
      <c r="AU25" s="11">
        <v>0</v>
      </c>
      <c r="AV25" s="310">
        <v>0</v>
      </c>
      <c r="AW25" s="524">
        <v>0</v>
      </c>
      <c r="AX25" s="525">
        <v>0</v>
      </c>
      <c r="AY25" s="525">
        <v>0</v>
      </c>
      <c r="AZ25" s="32">
        <v>0</v>
      </c>
      <c r="BA25" s="42">
        <v>0</v>
      </c>
      <c r="BB25" s="87">
        <v>16</v>
      </c>
      <c r="BC25" s="11">
        <v>0</v>
      </c>
      <c r="BD25" s="306">
        <v>0</v>
      </c>
      <c r="BE25" s="256">
        <v>16</v>
      </c>
      <c r="BF25" s="536">
        <f t="shared" si="5"/>
        <v>19</v>
      </c>
      <c r="BG25" s="594"/>
      <c r="BH25" s="18"/>
    </row>
    <row r="26" spans="1:60" ht="15.75" customHeight="1" thickBot="1" x14ac:dyDescent="0.3">
      <c r="A26" s="595"/>
      <c r="B26" s="596"/>
      <c r="C26" s="596"/>
      <c r="D26" s="597"/>
      <c r="E26" s="568" t="s">
        <v>217</v>
      </c>
      <c r="F26" s="144">
        <v>80</v>
      </c>
      <c r="G26" s="134" t="s">
        <v>41</v>
      </c>
      <c r="H26" s="384" t="s">
        <v>41</v>
      </c>
      <c r="I26" s="134" t="s">
        <v>42</v>
      </c>
      <c r="J26" s="387">
        <v>0</v>
      </c>
      <c r="K26" s="251">
        <v>0</v>
      </c>
      <c r="L26" s="176">
        <v>0</v>
      </c>
      <c r="M26" s="178">
        <v>32</v>
      </c>
      <c r="N26" s="355">
        <v>0</v>
      </c>
      <c r="O26" s="251">
        <v>0</v>
      </c>
      <c r="P26" s="175">
        <v>0</v>
      </c>
      <c r="Q26" s="178">
        <v>84</v>
      </c>
      <c r="R26" s="355">
        <v>0</v>
      </c>
      <c r="S26" s="175">
        <v>0</v>
      </c>
      <c r="T26" s="175">
        <v>0</v>
      </c>
      <c r="U26" s="178">
        <v>144</v>
      </c>
      <c r="V26" s="250">
        <v>0</v>
      </c>
      <c r="W26" s="175">
        <v>0</v>
      </c>
      <c r="X26" s="175">
        <v>0</v>
      </c>
      <c r="Y26" s="178">
        <v>44</v>
      </c>
      <c r="Z26" s="251">
        <v>0</v>
      </c>
      <c r="AA26" s="175">
        <v>0</v>
      </c>
      <c r="AB26" s="175">
        <v>0</v>
      </c>
      <c r="AC26" s="178">
        <v>128</v>
      </c>
      <c r="AD26" s="251">
        <v>0</v>
      </c>
      <c r="AE26" s="175">
        <v>0</v>
      </c>
      <c r="AF26" s="175">
        <v>0</v>
      </c>
      <c r="AG26" s="178">
        <v>116</v>
      </c>
      <c r="AH26" s="251">
        <v>0</v>
      </c>
      <c r="AI26" s="251">
        <v>0</v>
      </c>
      <c r="AJ26" s="175">
        <v>0</v>
      </c>
      <c r="AK26" s="178">
        <v>73</v>
      </c>
      <c r="AL26" s="250">
        <v>0</v>
      </c>
      <c r="AM26" s="251">
        <v>0</v>
      </c>
      <c r="AN26" s="251">
        <v>0</v>
      </c>
      <c r="AO26" s="178">
        <v>120</v>
      </c>
      <c r="AP26" s="251">
        <v>0</v>
      </c>
      <c r="AQ26" s="251">
        <v>0</v>
      </c>
      <c r="AR26" s="251">
        <v>0</v>
      </c>
      <c r="AS26" s="178">
        <v>121</v>
      </c>
      <c r="AT26" s="250">
        <v>0</v>
      </c>
      <c r="AU26" s="251">
        <v>0</v>
      </c>
      <c r="AV26" s="251">
        <v>0</v>
      </c>
      <c r="AW26" s="178">
        <v>145</v>
      </c>
      <c r="AX26" s="513">
        <v>0</v>
      </c>
      <c r="AY26" s="251">
        <v>0</v>
      </c>
      <c r="AZ26" s="251">
        <v>0</v>
      </c>
      <c r="BA26" s="266">
        <v>57</v>
      </c>
      <c r="BB26" s="441">
        <v>0</v>
      </c>
      <c r="BC26" s="441">
        <v>0</v>
      </c>
      <c r="BD26" s="441">
        <v>0</v>
      </c>
      <c r="BE26" s="445">
        <v>50</v>
      </c>
      <c r="BF26" s="366">
        <f t="shared" si="5"/>
        <v>1114</v>
      </c>
      <c r="BG26" s="209">
        <f>BF26/F26</f>
        <v>13.925000000000001</v>
      </c>
    </row>
    <row r="27" spans="1:60" s="1" customFormat="1" ht="15" customHeight="1" x14ac:dyDescent="0.25">
      <c r="A27" s="595"/>
      <c r="B27" s="596"/>
      <c r="C27" s="596"/>
      <c r="D27" s="597"/>
      <c r="E27" s="555"/>
      <c r="F27" s="568">
        <v>150</v>
      </c>
      <c r="G27" s="558" t="s">
        <v>43</v>
      </c>
      <c r="H27" s="100" t="s">
        <v>44</v>
      </c>
      <c r="I27" s="558" t="s">
        <v>216</v>
      </c>
      <c r="J27" s="23">
        <v>0</v>
      </c>
      <c r="K27" s="307">
        <v>0</v>
      </c>
      <c r="L27" s="59">
        <v>0</v>
      </c>
      <c r="M27" s="60">
        <f t="shared" ref="M27:M37" si="6">SUM(J27:L27)</f>
        <v>0</v>
      </c>
      <c r="N27" s="307">
        <v>0</v>
      </c>
      <c r="O27" s="307">
        <v>0</v>
      </c>
      <c r="P27" s="26">
        <v>0</v>
      </c>
      <c r="Q27" s="60">
        <f>SUM(N27:P27)</f>
        <v>0</v>
      </c>
      <c r="R27" s="307">
        <v>0</v>
      </c>
      <c r="S27" s="26">
        <v>0</v>
      </c>
      <c r="T27" s="26">
        <v>0</v>
      </c>
      <c r="U27" s="60">
        <f>SUM(R27:T27)</f>
        <v>0</v>
      </c>
      <c r="V27" s="23">
        <v>0</v>
      </c>
      <c r="W27" s="26">
        <v>0</v>
      </c>
      <c r="X27" s="26">
        <v>0</v>
      </c>
      <c r="Y27" s="60">
        <f t="shared" ref="Y27:Y32" si="7">SUM(V27:X27)</f>
        <v>0</v>
      </c>
      <c r="Z27" s="307">
        <v>0</v>
      </c>
      <c r="AA27" s="26">
        <v>0</v>
      </c>
      <c r="AB27" s="26">
        <v>0</v>
      </c>
      <c r="AC27" s="60">
        <f>SUM(Z27:AB27)</f>
        <v>0</v>
      </c>
      <c r="AD27" s="307">
        <v>0</v>
      </c>
      <c r="AE27" s="26">
        <v>0</v>
      </c>
      <c r="AF27" s="26">
        <v>0</v>
      </c>
      <c r="AG27" s="60">
        <f>SUM(AD27:AF27)</f>
        <v>0</v>
      </c>
      <c r="AH27" s="307">
        <v>0</v>
      </c>
      <c r="AI27" s="307">
        <v>0</v>
      </c>
      <c r="AJ27" s="26">
        <v>0</v>
      </c>
      <c r="AK27" s="60">
        <f>SUM(AH27:AJ27)</f>
        <v>0</v>
      </c>
      <c r="AL27" s="23">
        <v>0</v>
      </c>
      <c r="AM27" s="307">
        <v>0</v>
      </c>
      <c r="AN27" s="307">
        <v>0</v>
      </c>
      <c r="AO27" s="60">
        <f>SUM(AL27:AN27)</f>
        <v>0</v>
      </c>
      <c r="AP27" s="307">
        <v>0</v>
      </c>
      <c r="AQ27" s="307">
        <v>0</v>
      </c>
      <c r="AR27" s="307">
        <v>0</v>
      </c>
      <c r="AS27" s="60">
        <f>SUM(AP27:AR27)</f>
        <v>0</v>
      </c>
      <c r="AT27" s="25">
        <v>0</v>
      </c>
      <c r="AU27" s="26">
        <v>0</v>
      </c>
      <c r="AV27" s="307">
        <v>0</v>
      </c>
      <c r="AW27" s="60">
        <v>0</v>
      </c>
      <c r="AX27" s="27">
        <v>0</v>
      </c>
      <c r="AY27" s="26">
        <v>0</v>
      </c>
      <c r="AZ27" s="307">
        <v>0</v>
      </c>
      <c r="BA27" s="60">
        <v>0</v>
      </c>
      <c r="BB27" s="25">
        <v>0</v>
      </c>
      <c r="BC27" s="26">
        <v>0</v>
      </c>
      <c r="BD27" s="307">
        <v>0</v>
      </c>
      <c r="BE27" s="264">
        <f>SUM(BB27:BD27)</f>
        <v>0</v>
      </c>
      <c r="BF27" s="515">
        <f t="shared" si="5"/>
        <v>0</v>
      </c>
      <c r="BG27" s="598">
        <f>BF32/F27</f>
        <v>22.28</v>
      </c>
    </row>
    <row r="28" spans="1:60" s="1" customFormat="1" ht="18" customHeight="1" x14ac:dyDescent="0.25">
      <c r="A28" s="595"/>
      <c r="B28" s="596"/>
      <c r="C28" s="596"/>
      <c r="D28" s="597"/>
      <c r="E28" s="555"/>
      <c r="F28" s="555"/>
      <c r="G28" s="558"/>
      <c r="H28" s="47" t="s">
        <v>45</v>
      </c>
      <c r="I28" s="558"/>
      <c r="J28" s="17">
        <v>1</v>
      </c>
      <c r="K28" s="293">
        <v>0</v>
      </c>
      <c r="L28" s="50">
        <v>0</v>
      </c>
      <c r="M28" s="51">
        <f t="shared" si="6"/>
        <v>1</v>
      </c>
      <c r="N28" s="293">
        <v>1</v>
      </c>
      <c r="O28" s="293">
        <v>0</v>
      </c>
      <c r="P28" s="7">
        <v>0</v>
      </c>
      <c r="Q28" s="51">
        <f>SUM(N28:P28)</f>
        <v>1</v>
      </c>
      <c r="R28" s="16">
        <v>1</v>
      </c>
      <c r="S28" s="16">
        <v>0</v>
      </c>
      <c r="T28" s="7">
        <v>0</v>
      </c>
      <c r="U28" s="51">
        <f>SUM(R28:T28)</f>
        <v>1</v>
      </c>
      <c r="V28" s="17">
        <v>1</v>
      </c>
      <c r="W28" s="7">
        <v>0</v>
      </c>
      <c r="X28" s="7">
        <v>0</v>
      </c>
      <c r="Y28" s="51">
        <f t="shared" si="7"/>
        <v>1</v>
      </c>
      <c r="Z28" s="293">
        <v>1</v>
      </c>
      <c r="AA28" s="7">
        <v>0</v>
      </c>
      <c r="AB28" s="7">
        <v>0</v>
      </c>
      <c r="AC28" s="51">
        <f>SUM(Z28:AB28)</f>
        <v>1</v>
      </c>
      <c r="AD28" s="293">
        <v>1</v>
      </c>
      <c r="AE28" s="7">
        <v>0</v>
      </c>
      <c r="AF28" s="7">
        <v>0</v>
      </c>
      <c r="AG28" s="51">
        <f>SUM(AD28:AF28)</f>
        <v>1</v>
      </c>
      <c r="AH28" s="293">
        <v>1</v>
      </c>
      <c r="AI28" s="293">
        <v>0</v>
      </c>
      <c r="AJ28" s="7">
        <v>0</v>
      </c>
      <c r="AK28" s="51">
        <f>SUM(AH28:AJ28)</f>
        <v>1</v>
      </c>
      <c r="AL28" s="17">
        <v>1</v>
      </c>
      <c r="AM28" s="293">
        <v>0</v>
      </c>
      <c r="AN28" s="293">
        <v>0</v>
      </c>
      <c r="AO28" s="51">
        <f>SUM(AL28:AN28)</f>
        <v>1</v>
      </c>
      <c r="AP28" s="293">
        <v>1</v>
      </c>
      <c r="AQ28" s="293">
        <v>0</v>
      </c>
      <c r="AR28" s="293">
        <v>0</v>
      </c>
      <c r="AS28" s="51">
        <f>SUM(AP28:AR28)</f>
        <v>1</v>
      </c>
      <c r="AT28" s="28">
        <v>1</v>
      </c>
      <c r="AU28" s="7">
        <v>0</v>
      </c>
      <c r="AV28" s="293">
        <v>0</v>
      </c>
      <c r="AW28" s="51">
        <v>1</v>
      </c>
      <c r="AX28" s="29">
        <v>1</v>
      </c>
      <c r="AY28" s="7">
        <v>0</v>
      </c>
      <c r="AZ28" s="293">
        <v>0</v>
      </c>
      <c r="BA28" s="51">
        <v>1</v>
      </c>
      <c r="BB28" s="28">
        <v>1</v>
      </c>
      <c r="BC28" s="7">
        <v>0</v>
      </c>
      <c r="BD28" s="293">
        <v>0</v>
      </c>
      <c r="BE28" s="264">
        <f t="shared" ref="BE28:BE31" si="8">SUM(BB28:BD28)</f>
        <v>1</v>
      </c>
      <c r="BF28" s="515">
        <f t="shared" si="5"/>
        <v>12</v>
      </c>
      <c r="BG28" s="592"/>
    </row>
    <row r="29" spans="1:60" s="1" customFormat="1" ht="15" customHeight="1" x14ac:dyDescent="0.25">
      <c r="A29" s="595"/>
      <c r="B29" s="596"/>
      <c r="C29" s="596"/>
      <c r="D29" s="597"/>
      <c r="E29" s="555"/>
      <c r="F29" s="555"/>
      <c r="G29" s="558"/>
      <c r="H29" s="302" t="s">
        <v>46</v>
      </c>
      <c r="I29" s="558"/>
      <c r="J29" s="17">
        <v>16</v>
      </c>
      <c r="K29" s="293">
        <v>0</v>
      </c>
      <c r="L29" s="50">
        <v>0</v>
      </c>
      <c r="M29" s="51">
        <f t="shared" si="6"/>
        <v>16</v>
      </c>
      <c r="N29" s="293">
        <v>13</v>
      </c>
      <c r="O29" s="293">
        <v>0</v>
      </c>
      <c r="P29" s="7">
        <v>0</v>
      </c>
      <c r="Q29" s="51">
        <v>13</v>
      </c>
      <c r="R29" s="16">
        <v>52</v>
      </c>
      <c r="S29" s="16">
        <v>0</v>
      </c>
      <c r="T29" s="7">
        <v>0</v>
      </c>
      <c r="U29" s="51">
        <f>SUM(R29:T29)</f>
        <v>52</v>
      </c>
      <c r="V29" s="17">
        <v>40</v>
      </c>
      <c r="W29" s="7">
        <v>0</v>
      </c>
      <c r="X29" s="7">
        <v>0</v>
      </c>
      <c r="Y29" s="51">
        <f t="shared" si="7"/>
        <v>40</v>
      </c>
      <c r="Z29" s="293">
        <v>90</v>
      </c>
      <c r="AA29" s="7">
        <v>0</v>
      </c>
      <c r="AB29" s="7">
        <v>0</v>
      </c>
      <c r="AC29" s="51">
        <f>SUM(Z29:AB29)</f>
        <v>90</v>
      </c>
      <c r="AD29" s="293">
        <v>19</v>
      </c>
      <c r="AE29" s="7">
        <v>0</v>
      </c>
      <c r="AF29" s="7">
        <v>0</v>
      </c>
      <c r="AG29" s="51">
        <f>SUM(AD29:AF29)</f>
        <v>19</v>
      </c>
      <c r="AH29" s="293">
        <v>27</v>
      </c>
      <c r="AI29" s="293">
        <v>0</v>
      </c>
      <c r="AJ29" s="7">
        <v>0</v>
      </c>
      <c r="AK29" s="51">
        <f>SUM(AH29:AJ29)</f>
        <v>27</v>
      </c>
      <c r="AL29" s="17">
        <v>23</v>
      </c>
      <c r="AM29" s="293">
        <v>0</v>
      </c>
      <c r="AN29" s="293">
        <v>0</v>
      </c>
      <c r="AO29" s="51">
        <f>SUM(AL29:AN29)</f>
        <v>23</v>
      </c>
      <c r="AP29" s="293">
        <v>26</v>
      </c>
      <c r="AQ29" s="293">
        <v>0</v>
      </c>
      <c r="AR29" s="293">
        <v>0</v>
      </c>
      <c r="AS29" s="51">
        <f>SUM(AP29:AR29)</f>
        <v>26</v>
      </c>
      <c r="AT29" s="28">
        <v>23</v>
      </c>
      <c r="AU29" s="7">
        <v>0</v>
      </c>
      <c r="AV29" s="293">
        <v>0</v>
      </c>
      <c r="AW29" s="51">
        <v>23</v>
      </c>
      <c r="AX29" s="29">
        <v>26</v>
      </c>
      <c r="AY29" s="7">
        <v>0</v>
      </c>
      <c r="AZ29" s="293">
        <v>0</v>
      </c>
      <c r="BA29" s="51">
        <v>26</v>
      </c>
      <c r="BB29" s="28">
        <v>18</v>
      </c>
      <c r="BC29" s="7">
        <v>0</v>
      </c>
      <c r="BD29" s="293">
        <v>0</v>
      </c>
      <c r="BE29" s="264">
        <f t="shared" si="8"/>
        <v>18</v>
      </c>
      <c r="BF29" s="515">
        <f t="shared" si="5"/>
        <v>373</v>
      </c>
      <c r="BG29" s="592"/>
    </row>
    <row r="30" spans="1:60" s="1" customFormat="1" ht="15" customHeight="1" x14ac:dyDescent="0.25">
      <c r="A30" s="595"/>
      <c r="B30" s="596"/>
      <c r="C30" s="596"/>
      <c r="D30" s="597"/>
      <c r="E30" s="555"/>
      <c r="F30" s="555"/>
      <c r="G30" s="558"/>
      <c r="H30" s="302" t="s">
        <v>47</v>
      </c>
      <c r="I30" s="558"/>
      <c r="J30" s="17">
        <v>186</v>
      </c>
      <c r="K30" s="293">
        <v>0</v>
      </c>
      <c r="L30" s="50">
        <v>0</v>
      </c>
      <c r="M30" s="51">
        <f t="shared" si="6"/>
        <v>186</v>
      </c>
      <c r="N30" s="293">
        <v>235</v>
      </c>
      <c r="O30" s="293">
        <v>0</v>
      </c>
      <c r="P30" s="7">
        <v>0</v>
      </c>
      <c r="Q30" s="51">
        <f t="shared" ref="Q30:Q37" si="9">SUM(N30:P30)</f>
        <v>235</v>
      </c>
      <c r="R30" s="16">
        <v>351</v>
      </c>
      <c r="S30" s="16">
        <v>0</v>
      </c>
      <c r="T30" s="7">
        <v>0</v>
      </c>
      <c r="U30" s="51">
        <f>SUM(R30:T30)</f>
        <v>351</v>
      </c>
      <c r="V30" s="17">
        <v>275</v>
      </c>
      <c r="W30" s="7">
        <v>0</v>
      </c>
      <c r="X30" s="7">
        <v>0</v>
      </c>
      <c r="Y30" s="51">
        <f t="shared" si="7"/>
        <v>275</v>
      </c>
      <c r="Z30" s="293">
        <v>368</v>
      </c>
      <c r="AA30" s="7">
        <v>0</v>
      </c>
      <c r="AB30" s="7">
        <v>0</v>
      </c>
      <c r="AC30" s="51">
        <f>SUM(Z30:AB30)</f>
        <v>368</v>
      </c>
      <c r="AD30" s="293">
        <v>245</v>
      </c>
      <c r="AE30" s="7">
        <v>0</v>
      </c>
      <c r="AF30" s="7">
        <v>0</v>
      </c>
      <c r="AG30" s="51">
        <f>SUM(AD30:AF30)</f>
        <v>245</v>
      </c>
      <c r="AH30" s="293">
        <v>197</v>
      </c>
      <c r="AI30" s="293">
        <v>0</v>
      </c>
      <c r="AJ30" s="7">
        <v>0</v>
      </c>
      <c r="AK30" s="51">
        <f>SUM(AH30:AJ30)</f>
        <v>197</v>
      </c>
      <c r="AL30" s="17">
        <v>156</v>
      </c>
      <c r="AM30" s="293">
        <v>0</v>
      </c>
      <c r="AN30" s="293">
        <v>0</v>
      </c>
      <c r="AO30" s="51">
        <f>SUM(AL30:AN30)</f>
        <v>156</v>
      </c>
      <c r="AP30" s="293">
        <v>171</v>
      </c>
      <c r="AQ30" s="293">
        <v>0</v>
      </c>
      <c r="AR30" s="293">
        <v>0</v>
      </c>
      <c r="AS30" s="51">
        <f>SUM(AP30:AR30)</f>
        <v>171</v>
      </c>
      <c r="AT30" s="28">
        <v>169</v>
      </c>
      <c r="AU30" s="7">
        <v>0</v>
      </c>
      <c r="AV30" s="293">
        <v>0</v>
      </c>
      <c r="AW30" s="51">
        <v>169</v>
      </c>
      <c r="AX30" s="29">
        <v>184</v>
      </c>
      <c r="AY30" s="7">
        <v>0</v>
      </c>
      <c r="AZ30" s="293">
        <v>0</v>
      </c>
      <c r="BA30" s="51">
        <v>184</v>
      </c>
      <c r="BB30" s="28">
        <v>133</v>
      </c>
      <c r="BC30" s="7">
        <v>0</v>
      </c>
      <c r="BD30" s="293">
        <v>0</v>
      </c>
      <c r="BE30" s="264">
        <f t="shared" si="8"/>
        <v>133</v>
      </c>
      <c r="BF30" s="367">
        <f t="shared" si="5"/>
        <v>2670</v>
      </c>
      <c r="BG30" s="592"/>
    </row>
    <row r="31" spans="1:60" s="1" customFormat="1" ht="15.75" customHeight="1" thickBot="1" x14ac:dyDescent="0.3">
      <c r="A31" s="595"/>
      <c r="B31" s="596"/>
      <c r="C31" s="596"/>
      <c r="D31" s="597"/>
      <c r="E31" s="555"/>
      <c r="F31" s="555"/>
      <c r="G31" s="562"/>
      <c r="H31" s="303" t="s">
        <v>48</v>
      </c>
      <c r="I31" s="558"/>
      <c r="J31" s="32">
        <v>0</v>
      </c>
      <c r="K31" s="375">
        <v>0</v>
      </c>
      <c r="L31" s="55">
        <v>0</v>
      </c>
      <c r="M31" s="56">
        <f t="shared" si="6"/>
        <v>0</v>
      </c>
      <c r="N31" s="375">
        <v>2</v>
      </c>
      <c r="O31" s="375">
        <v>0</v>
      </c>
      <c r="P31" s="35">
        <v>0</v>
      </c>
      <c r="Q31" s="56">
        <f t="shared" si="9"/>
        <v>2</v>
      </c>
      <c r="R31" s="13">
        <v>4</v>
      </c>
      <c r="S31" s="13">
        <v>0</v>
      </c>
      <c r="T31" s="35">
        <v>0</v>
      </c>
      <c r="U31" s="56">
        <f>SUM(R31:T31)</f>
        <v>4</v>
      </c>
      <c r="V31" s="32">
        <v>27</v>
      </c>
      <c r="W31" s="35">
        <v>0</v>
      </c>
      <c r="X31" s="35"/>
      <c r="Y31" s="56">
        <f t="shared" si="7"/>
        <v>27</v>
      </c>
      <c r="Z31" s="375">
        <v>38</v>
      </c>
      <c r="AA31" s="35">
        <v>0</v>
      </c>
      <c r="AB31" s="35">
        <v>0</v>
      </c>
      <c r="AC31" s="56">
        <f>SUM(Z31:AB31)</f>
        <v>38</v>
      </c>
      <c r="AD31" s="375">
        <v>27</v>
      </c>
      <c r="AE31" s="35">
        <v>0</v>
      </c>
      <c r="AF31" s="35">
        <v>0</v>
      </c>
      <c r="AG31" s="56">
        <f>SUM(AD31:AF31)</f>
        <v>27</v>
      </c>
      <c r="AH31" s="375">
        <v>31</v>
      </c>
      <c r="AI31" s="375">
        <v>0</v>
      </c>
      <c r="AJ31" s="35">
        <v>0</v>
      </c>
      <c r="AK31" s="56">
        <f>SUM(AH31:AJ31)</f>
        <v>31</v>
      </c>
      <c r="AL31" s="32">
        <v>36</v>
      </c>
      <c r="AM31" s="375">
        <v>0</v>
      </c>
      <c r="AN31" s="375">
        <v>0</v>
      </c>
      <c r="AO31" s="56">
        <f>SUM(AL31:AN31)</f>
        <v>36</v>
      </c>
      <c r="AP31" s="375">
        <v>37</v>
      </c>
      <c r="AQ31" s="375">
        <v>0</v>
      </c>
      <c r="AR31" s="375">
        <v>0</v>
      </c>
      <c r="AS31" s="56">
        <f>SUM(AP31:AR31)</f>
        <v>37</v>
      </c>
      <c r="AT31" s="34">
        <v>28</v>
      </c>
      <c r="AU31" s="35">
        <v>0</v>
      </c>
      <c r="AV31" s="375">
        <v>0</v>
      </c>
      <c r="AW31" s="56">
        <v>28</v>
      </c>
      <c r="AX31" s="36">
        <v>31</v>
      </c>
      <c r="AY31" s="35">
        <v>0</v>
      </c>
      <c r="AZ31" s="375">
        <v>0</v>
      </c>
      <c r="BA31" s="56">
        <v>31</v>
      </c>
      <c r="BB31" s="34">
        <v>26</v>
      </c>
      <c r="BC31" s="35">
        <v>0</v>
      </c>
      <c r="BD31" s="375">
        <v>0</v>
      </c>
      <c r="BE31" s="264">
        <f t="shared" si="8"/>
        <v>26</v>
      </c>
      <c r="BF31" s="536">
        <f t="shared" si="5"/>
        <v>287</v>
      </c>
      <c r="BG31" s="592"/>
    </row>
    <row r="32" spans="1:60" s="1" customFormat="1" ht="15.75" customHeight="1" thickBot="1" x14ac:dyDescent="0.3">
      <c r="A32" s="595"/>
      <c r="B32" s="596"/>
      <c r="C32" s="596"/>
      <c r="D32" s="597"/>
      <c r="E32" s="555"/>
      <c r="F32" s="550"/>
      <c r="G32" s="559" t="s">
        <v>49</v>
      </c>
      <c r="H32" s="559"/>
      <c r="I32" s="558"/>
      <c r="J32" s="396">
        <f>SUM(J27:J31)</f>
        <v>203</v>
      </c>
      <c r="K32" s="251">
        <f>SUM(K27:K31)</f>
        <v>0</v>
      </c>
      <c r="L32" s="176">
        <f>SUM(L27:L31)</f>
        <v>0</v>
      </c>
      <c r="M32" s="178">
        <f t="shared" si="6"/>
        <v>203</v>
      </c>
      <c r="N32" s="251">
        <f>SUM(N27:N31)</f>
        <v>251</v>
      </c>
      <c r="O32" s="251">
        <f>SUM(O27:O31)</f>
        <v>0</v>
      </c>
      <c r="P32" s="175">
        <f>SUM(P27:P31)</f>
        <v>0</v>
      </c>
      <c r="Q32" s="178">
        <f t="shared" si="9"/>
        <v>251</v>
      </c>
      <c r="R32" s="251">
        <f>SUM(R27:R31)</f>
        <v>408</v>
      </c>
      <c r="S32" s="175">
        <f t="shared" ref="S32:X32" si="10">SUM(S27:S31)</f>
        <v>0</v>
      </c>
      <c r="T32" s="175">
        <f t="shared" si="10"/>
        <v>0</v>
      </c>
      <c r="U32" s="178">
        <f t="shared" si="10"/>
        <v>408</v>
      </c>
      <c r="V32" s="115">
        <f t="shared" si="10"/>
        <v>343</v>
      </c>
      <c r="W32" s="115">
        <f t="shared" si="10"/>
        <v>0</v>
      </c>
      <c r="X32" s="115">
        <f t="shared" si="10"/>
        <v>0</v>
      </c>
      <c r="Y32" s="121">
        <f t="shared" si="7"/>
        <v>343</v>
      </c>
      <c r="Z32" s="509">
        <f>SUM(Z27:Z31)</f>
        <v>497</v>
      </c>
      <c r="AA32" s="115">
        <f t="shared" ref="AA32:BD32" si="11">SUM(AA27:AA31)</f>
        <v>0</v>
      </c>
      <c r="AB32" s="115">
        <f t="shared" si="11"/>
        <v>0</v>
      </c>
      <c r="AC32" s="178">
        <f t="shared" si="11"/>
        <v>497</v>
      </c>
      <c r="AD32" s="115">
        <f t="shared" si="11"/>
        <v>292</v>
      </c>
      <c r="AE32" s="115">
        <f t="shared" si="11"/>
        <v>0</v>
      </c>
      <c r="AF32" s="115">
        <f t="shared" si="11"/>
        <v>0</v>
      </c>
      <c r="AG32" s="178">
        <f t="shared" si="11"/>
        <v>292</v>
      </c>
      <c r="AH32" s="115">
        <f t="shared" si="11"/>
        <v>256</v>
      </c>
      <c r="AI32" s="115">
        <f t="shared" si="11"/>
        <v>0</v>
      </c>
      <c r="AJ32" s="115">
        <f t="shared" si="11"/>
        <v>0</v>
      </c>
      <c r="AK32" s="178">
        <f t="shared" si="11"/>
        <v>256</v>
      </c>
      <c r="AL32" s="115">
        <f t="shared" si="11"/>
        <v>216</v>
      </c>
      <c r="AM32" s="115">
        <f t="shared" si="11"/>
        <v>0</v>
      </c>
      <c r="AN32" s="115">
        <f t="shared" si="11"/>
        <v>0</v>
      </c>
      <c r="AO32" s="178">
        <f t="shared" si="11"/>
        <v>216</v>
      </c>
      <c r="AP32" s="115">
        <f t="shared" si="11"/>
        <v>235</v>
      </c>
      <c r="AQ32" s="115">
        <f t="shared" si="11"/>
        <v>0</v>
      </c>
      <c r="AR32" s="115">
        <f t="shared" si="11"/>
        <v>0</v>
      </c>
      <c r="AS32" s="178">
        <f t="shared" si="11"/>
        <v>235</v>
      </c>
      <c r="AT32" s="175">
        <f t="shared" si="11"/>
        <v>221</v>
      </c>
      <c r="AU32" s="175">
        <f t="shared" si="11"/>
        <v>0</v>
      </c>
      <c r="AV32" s="175">
        <f t="shared" si="11"/>
        <v>0</v>
      </c>
      <c r="AW32" s="140">
        <f>SUM(AT32:AV32)</f>
        <v>221</v>
      </c>
      <c r="AX32" s="175">
        <f t="shared" si="11"/>
        <v>242</v>
      </c>
      <c r="AY32" s="175">
        <f t="shared" si="11"/>
        <v>0</v>
      </c>
      <c r="AZ32" s="175">
        <f t="shared" si="11"/>
        <v>0</v>
      </c>
      <c r="BA32" s="117">
        <f>SUM(AX32:AZ32)</f>
        <v>242</v>
      </c>
      <c r="BB32" s="175">
        <f t="shared" si="11"/>
        <v>178</v>
      </c>
      <c r="BC32" s="175">
        <f t="shared" si="11"/>
        <v>0</v>
      </c>
      <c r="BD32" s="175">
        <f t="shared" si="11"/>
        <v>0</v>
      </c>
      <c r="BE32" s="252">
        <f>SUM(BB32:BD32)</f>
        <v>178</v>
      </c>
      <c r="BF32" s="366">
        <f t="shared" si="5"/>
        <v>3342</v>
      </c>
      <c r="BG32" s="592"/>
    </row>
    <row r="33" spans="1:59" s="1" customFormat="1" ht="18" customHeight="1" x14ac:dyDescent="0.25">
      <c r="A33" s="595"/>
      <c r="B33" s="596"/>
      <c r="C33" s="596"/>
      <c r="D33" s="597"/>
      <c r="E33" s="555"/>
      <c r="F33" s="550"/>
      <c r="G33" s="564" t="s">
        <v>50</v>
      </c>
      <c r="H33" s="301" t="s">
        <v>51</v>
      </c>
      <c r="I33" s="558"/>
      <c r="J33" s="23">
        <v>159</v>
      </c>
      <c r="K33" s="307">
        <v>0</v>
      </c>
      <c r="L33" s="59">
        <v>0</v>
      </c>
      <c r="M33" s="60">
        <f t="shared" si="6"/>
        <v>159</v>
      </c>
      <c r="N33" s="307">
        <v>190</v>
      </c>
      <c r="O33" s="307">
        <v>0</v>
      </c>
      <c r="P33" s="26">
        <v>0</v>
      </c>
      <c r="Q33" s="60">
        <f t="shared" si="9"/>
        <v>190</v>
      </c>
      <c r="R33" s="22">
        <v>295</v>
      </c>
      <c r="S33" s="22">
        <v>0</v>
      </c>
      <c r="T33" s="26">
        <v>0</v>
      </c>
      <c r="U33" s="60">
        <v>295</v>
      </c>
      <c r="V33" s="23">
        <v>257</v>
      </c>
      <c r="W33" s="26">
        <v>0</v>
      </c>
      <c r="X33" s="26">
        <v>0</v>
      </c>
      <c r="Y33" s="60">
        <v>257</v>
      </c>
      <c r="Z33" s="307">
        <v>398</v>
      </c>
      <c r="AA33" s="26">
        <v>0</v>
      </c>
      <c r="AB33" s="26">
        <v>0</v>
      </c>
      <c r="AC33" s="60">
        <v>398</v>
      </c>
      <c r="AD33" s="307">
        <v>190</v>
      </c>
      <c r="AE33" s="26">
        <v>0</v>
      </c>
      <c r="AF33" s="26">
        <v>0</v>
      </c>
      <c r="AG33" s="60">
        <v>190</v>
      </c>
      <c r="AH33" s="307">
        <v>179</v>
      </c>
      <c r="AI33" s="307">
        <v>0</v>
      </c>
      <c r="AJ33" s="26">
        <v>0</v>
      </c>
      <c r="AK33" s="60">
        <v>179</v>
      </c>
      <c r="AL33" s="23">
        <v>146</v>
      </c>
      <c r="AM33" s="307">
        <v>0</v>
      </c>
      <c r="AN33" s="307">
        <v>0</v>
      </c>
      <c r="AO33" s="60">
        <v>146</v>
      </c>
      <c r="AP33" s="307">
        <v>167</v>
      </c>
      <c r="AQ33" s="307">
        <v>0</v>
      </c>
      <c r="AR33" s="307">
        <v>0</v>
      </c>
      <c r="AS33" s="60">
        <v>167</v>
      </c>
      <c r="AT33" s="25">
        <v>153</v>
      </c>
      <c r="AU33" s="26">
        <v>0</v>
      </c>
      <c r="AV33" s="309">
        <v>0</v>
      </c>
      <c r="AW33" s="420">
        <v>153</v>
      </c>
      <c r="AX33" s="87">
        <v>169</v>
      </c>
      <c r="AY33" s="11">
        <v>0</v>
      </c>
      <c r="AZ33" s="307">
        <v>0</v>
      </c>
      <c r="BA33" s="60">
        <v>169</v>
      </c>
      <c r="BB33" s="87">
        <v>118</v>
      </c>
      <c r="BC33" s="11">
        <v>0</v>
      </c>
      <c r="BD33" s="307">
        <v>0</v>
      </c>
      <c r="BE33" s="264">
        <v>118</v>
      </c>
      <c r="BF33" s="367">
        <f t="shared" ref="BF33:BF44" si="12">M33+Q33+U33+Y33+AC33+AG33+AK33+AO33+AS33+AW33+BA33+BE33</f>
        <v>2421</v>
      </c>
      <c r="BG33" s="592"/>
    </row>
    <row r="34" spans="1:59" s="1" customFormat="1" ht="15" customHeight="1" x14ac:dyDescent="0.25">
      <c r="A34" s="595"/>
      <c r="B34" s="596"/>
      <c r="C34" s="596"/>
      <c r="D34" s="597"/>
      <c r="E34" s="555"/>
      <c r="F34" s="550"/>
      <c r="G34" s="565"/>
      <c r="H34" s="302" t="s">
        <v>52</v>
      </c>
      <c r="I34" s="558"/>
      <c r="J34" s="17">
        <v>44</v>
      </c>
      <c r="K34" s="293">
        <v>0</v>
      </c>
      <c r="L34" s="50">
        <v>0</v>
      </c>
      <c r="M34" s="51">
        <f t="shared" si="6"/>
        <v>44</v>
      </c>
      <c r="N34" s="293">
        <v>49</v>
      </c>
      <c r="O34" s="293">
        <v>0</v>
      </c>
      <c r="P34" s="7">
        <v>0</v>
      </c>
      <c r="Q34" s="51">
        <f t="shared" si="9"/>
        <v>49</v>
      </c>
      <c r="R34" s="16">
        <v>76</v>
      </c>
      <c r="S34" s="16">
        <v>0</v>
      </c>
      <c r="T34" s="7">
        <v>0</v>
      </c>
      <c r="U34" s="51">
        <v>76</v>
      </c>
      <c r="V34" s="17">
        <v>53</v>
      </c>
      <c r="W34" s="7">
        <v>0</v>
      </c>
      <c r="X34" s="7">
        <v>0</v>
      </c>
      <c r="Y34" s="51">
        <v>53</v>
      </c>
      <c r="Z34" s="293">
        <v>58</v>
      </c>
      <c r="AA34" s="7">
        <v>0</v>
      </c>
      <c r="AB34" s="7">
        <v>0</v>
      </c>
      <c r="AC34" s="51">
        <v>58</v>
      </c>
      <c r="AD34" s="293">
        <v>91</v>
      </c>
      <c r="AE34" s="7">
        <v>0</v>
      </c>
      <c r="AF34" s="7">
        <v>0</v>
      </c>
      <c r="AG34" s="51">
        <v>91</v>
      </c>
      <c r="AH34" s="293">
        <v>57</v>
      </c>
      <c r="AI34" s="293">
        <v>0</v>
      </c>
      <c r="AJ34" s="7">
        <v>0</v>
      </c>
      <c r="AK34" s="51">
        <v>57</v>
      </c>
      <c r="AL34" s="17">
        <v>55</v>
      </c>
      <c r="AM34" s="293">
        <v>0</v>
      </c>
      <c r="AN34" s="293">
        <v>0</v>
      </c>
      <c r="AO34" s="51">
        <v>55</v>
      </c>
      <c r="AP34" s="293">
        <v>57</v>
      </c>
      <c r="AQ34" s="293">
        <v>0</v>
      </c>
      <c r="AR34" s="293">
        <v>0</v>
      </c>
      <c r="AS34" s="51">
        <v>57</v>
      </c>
      <c r="AT34" s="34">
        <v>53</v>
      </c>
      <c r="AU34" s="35">
        <v>0</v>
      </c>
      <c r="AV34" s="308">
        <v>0</v>
      </c>
      <c r="AW34" s="420">
        <v>53</v>
      </c>
      <c r="AX34" s="527">
        <v>56</v>
      </c>
      <c r="AY34" s="519">
        <v>0</v>
      </c>
      <c r="AZ34" s="17">
        <v>0</v>
      </c>
      <c r="BA34" s="109">
        <v>56</v>
      </c>
      <c r="BB34" s="519">
        <v>51</v>
      </c>
      <c r="BC34" s="519">
        <v>0</v>
      </c>
      <c r="BD34" s="17">
        <v>0</v>
      </c>
      <c r="BE34" s="109">
        <v>51</v>
      </c>
      <c r="BF34" s="515">
        <f t="shared" si="12"/>
        <v>700</v>
      </c>
      <c r="BG34" s="592"/>
    </row>
    <row r="35" spans="1:59" s="1" customFormat="1" ht="15.75" customHeight="1" thickBot="1" x14ac:dyDescent="0.3">
      <c r="A35" s="595"/>
      <c r="B35" s="596"/>
      <c r="C35" s="596"/>
      <c r="D35" s="597"/>
      <c r="E35" s="555"/>
      <c r="F35" s="550"/>
      <c r="G35" s="599"/>
      <c r="H35" s="183" t="s">
        <v>53</v>
      </c>
      <c r="I35" s="558"/>
      <c r="J35" s="17">
        <v>0</v>
      </c>
      <c r="K35" s="293">
        <v>0</v>
      </c>
      <c r="L35" s="50">
        <v>0</v>
      </c>
      <c r="M35" s="51">
        <f t="shared" si="6"/>
        <v>0</v>
      </c>
      <c r="N35" s="293">
        <v>12</v>
      </c>
      <c r="O35" s="293">
        <v>0</v>
      </c>
      <c r="P35" s="7">
        <v>0</v>
      </c>
      <c r="Q35" s="51">
        <f t="shared" si="9"/>
        <v>12</v>
      </c>
      <c r="R35" s="293">
        <v>37</v>
      </c>
      <c r="S35" s="7">
        <v>0</v>
      </c>
      <c r="T35" s="7">
        <v>0</v>
      </c>
      <c r="U35" s="51">
        <f>SUM(R35:T35)</f>
        <v>37</v>
      </c>
      <c r="V35" s="32">
        <v>33</v>
      </c>
      <c r="W35" s="35">
        <v>0</v>
      </c>
      <c r="X35" s="35">
        <v>0</v>
      </c>
      <c r="Y35" s="51">
        <v>33</v>
      </c>
      <c r="Z35" s="375">
        <v>41</v>
      </c>
      <c r="AA35" s="35">
        <v>0</v>
      </c>
      <c r="AB35" s="35">
        <v>0</v>
      </c>
      <c r="AC35" s="51">
        <v>41</v>
      </c>
      <c r="AD35" s="375">
        <v>11</v>
      </c>
      <c r="AE35" s="35">
        <v>0</v>
      </c>
      <c r="AF35" s="35">
        <v>0</v>
      </c>
      <c r="AG35" s="51">
        <v>11</v>
      </c>
      <c r="AH35" s="375">
        <v>19</v>
      </c>
      <c r="AI35" s="375">
        <v>0</v>
      </c>
      <c r="AJ35" s="35">
        <v>0</v>
      </c>
      <c r="AK35" s="51">
        <v>19</v>
      </c>
      <c r="AL35" s="32">
        <v>15</v>
      </c>
      <c r="AM35" s="375">
        <v>0</v>
      </c>
      <c r="AN35" s="375">
        <v>0</v>
      </c>
      <c r="AO35" s="51">
        <v>15</v>
      </c>
      <c r="AP35" s="375">
        <v>11</v>
      </c>
      <c r="AQ35" s="375">
        <v>0</v>
      </c>
      <c r="AR35" s="375">
        <v>0</v>
      </c>
      <c r="AS35" s="109">
        <v>11</v>
      </c>
      <c r="AT35" s="519">
        <v>15</v>
      </c>
      <c r="AU35" s="519">
        <v>0</v>
      </c>
      <c r="AV35" s="65">
        <v>0</v>
      </c>
      <c r="AW35" s="420">
        <v>15</v>
      </c>
      <c r="AX35" s="527">
        <v>17</v>
      </c>
      <c r="AY35" s="519">
        <v>0</v>
      </c>
      <c r="AZ35" s="32">
        <v>0</v>
      </c>
      <c r="BA35" s="109">
        <v>17</v>
      </c>
      <c r="BB35" s="519">
        <v>7</v>
      </c>
      <c r="BC35" s="519">
        <v>0</v>
      </c>
      <c r="BD35" s="32">
        <v>0</v>
      </c>
      <c r="BE35" s="109">
        <v>7</v>
      </c>
      <c r="BF35" s="515">
        <f t="shared" si="12"/>
        <v>218</v>
      </c>
      <c r="BG35" s="592"/>
    </row>
    <row r="36" spans="1:59" s="1" customFormat="1" ht="15" customHeight="1" x14ac:dyDescent="0.25">
      <c r="A36" s="595"/>
      <c r="B36" s="596"/>
      <c r="C36" s="596"/>
      <c r="D36" s="597"/>
      <c r="E36" s="555"/>
      <c r="F36" s="550"/>
      <c r="G36" s="552" t="s">
        <v>54</v>
      </c>
      <c r="H36" s="186" t="s">
        <v>55</v>
      </c>
      <c r="I36" s="558"/>
      <c r="J36" s="23">
        <v>2</v>
      </c>
      <c r="K36" s="307">
        <v>0</v>
      </c>
      <c r="L36" s="59">
        <v>0</v>
      </c>
      <c r="M36" s="51">
        <f t="shared" si="6"/>
        <v>2</v>
      </c>
      <c r="N36" s="307">
        <v>2</v>
      </c>
      <c r="O36" s="307">
        <v>0</v>
      </c>
      <c r="P36" s="26">
        <v>0</v>
      </c>
      <c r="Q36" s="51">
        <f t="shared" si="9"/>
        <v>2</v>
      </c>
      <c r="R36" s="307">
        <v>2</v>
      </c>
      <c r="S36" s="26">
        <v>0</v>
      </c>
      <c r="T36" s="26">
        <v>0</v>
      </c>
      <c r="U36" s="51">
        <f>SUM(R36:T36)</f>
        <v>2</v>
      </c>
      <c r="V36" s="17">
        <v>2</v>
      </c>
      <c r="W36" s="7">
        <v>0</v>
      </c>
      <c r="X36" s="7">
        <v>0</v>
      </c>
      <c r="Y36" s="51">
        <v>2</v>
      </c>
      <c r="Z36" s="293">
        <v>3</v>
      </c>
      <c r="AA36" s="7">
        <v>0</v>
      </c>
      <c r="AB36" s="7">
        <v>0</v>
      </c>
      <c r="AC36" s="51">
        <v>3</v>
      </c>
      <c r="AD36" s="293">
        <v>2</v>
      </c>
      <c r="AE36" s="7">
        <v>0</v>
      </c>
      <c r="AF36" s="7">
        <v>0</v>
      </c>
      <c r="AG36" s="51">
        <v>2</v>
      </c>
      <c r="AH36" s="293">
        <v>2</v>
      </c>
      <c r="AI36" s="293">
        <v>0</v>
      </c>
      <c r="AJ36" s="7">
        <v>0</v>
      </c>
      <c r="AK36" s="51">
        <v>2</v>
      </c>
      <c r="AL36" s="17">
        <v>2</v>
      </c>
      <c r="AM36" s="293">
        <v>0</v>
      </c>
      <c r="AN36" s="293">
        <v>0</v>
      </c>
      <c r="AO36" s="51">
        <v>2</v>
      </c>
      <c r="AP36" s="293">
        <v>2</v>
      </c>
      <c r="AQ36" s="293">
        <v>0</v>
      </c>
      <c r="AR36" s="293">
        <v>0</v>
      </c>
      <c r="AS36" s="109">
        <v>2</v>
      </c>
      <c r="AT36" s="519">
        <v>2</v>
      </c>
      <c r="AU36" s="519">
        <v>0</v>
      </c>
      <c r="AV36" s="110">
        <v>0</v>
      </c>
      <c r="AW36" s="420">
        <v>2</v>
      </c>
      <c r="AX36" s="527">
        <v>2</v>
      </c>
      <c r="AY36" s="519">
        <v>0</v>
      </c>
      <c r="AZ36" s="17">
        <v>0</v>
      </c>
      <c r="BA36" s="109">
        <v>2</v>
      </c>
      <c r="BB36" s="519">
        <v>2</v>
      </c>
      <c r="BC36" s="519">
        <v>0</v>
      </c>
      <c r="BD36" s="17">
        <v>0</v>
      </c>
      <c r="BE36" s="109">
        <v>2</v>
      </c>
      <c r="BF36" s="537">
        <f t="shared" si="12"/>
        <v>25</v>
      </c>
      <c r="BG36" s="592"/>
    </row>
    <row r="37" spans="1:59" s="1" customFormat="1" ht="15.75" customHeight="1" thickBot="1" x14ac:dyDescent="0.3">
      <c r="A37" s="595"/>
      <c r="B37" s="596"/>
      <c r="C37" s="596"/>
      <c r="D37" s="597"/>
      <c r="E37" s="569"/>
      <c r="F37" s="553"/>
      <c r="G37" s="553"/>
      <c r="H37" s="374" t="s">
        <v>57</v>
      </c>
      <c r="I37" s="562"/>
      <c r="J37" s="32">
        <v>0</v>
      </c>
      <c r="K37" s="375">
        <v>0</v>
      </c>
      <c r="L37" s="55">
        <v>0</v>
      </c>
      <c r="M37" s="56">
        <f t="shared" si="6"/>
        <v>0</v>
      </c>
      <c r="N37" s="375">
        <v>0</v>
      </c>
      <c r="O37" s="375">
        <v>0</v>
      </c>
      <c r="P37" s="35">
        <v>0</v>
      </c>
      <c r="Q37" s="56">
        <f t="shared" si="9"/>
        <v>0</v>
      </c>
      <c r="R37" s="375">
        <v>0</v>
      </c>
      <c r="S37" s="35">
        <v>0</v>
      </c>
      <c r="T37" s="35">
        <v>0</v>
      </c>
      <c r="U37" s="56">
        <f>SUM(R37:T37)</f>
        <v>0</v>
      </c>
      <c r="V37" s="32">
        <v>0</v>
      </c>
      <c r="W37" s="35">
        <v>0</v>
      </c>
      <c r="X37" s="35">
        <v>0</v>
      </c>
      <c r="Y37" s="56">
        <v>0</v>
      </c>
      <c r="Z37" s="375">
        <v>0</v>
      </c>
      <c r="AA37" s="35">
        <v>0</v>
      </c>
      <c r="AB37" s="35">
        <v>0</v>
      </c>
      <c r="AC37" s="56">
        <v>0</v>
      </c>
      <c r="AD37" s="375">
        <v>0</v>
      </c>
      <c r="AE37" s="35">
        <v>0</v>
      </c>
      <c r="AF37" s="35">
        <v>0</v>
      </c>
      <c r="AG37" s="56">
        <v>0</v>
      </c>
      <c r="AH37" s="375">
        <v>0</v>
      </c>
      <c r="AI37" s="375">
        <v>0</v>
      </c>
      <c r="AJ37" s="35">
        <v>0</v>
      </c>
      <c r="AK37" s="56">
        <v>0</v>
      </c>
      <c r="AL37" s="32">
        <v>2</v>
      </c>
      <c r="AM37" s="375">
        <v>0</v>
      </c>
      <c r="AN37" s="375">
        <v>0</v>
      </c>
      <c r="AO37" s="56">
        <v>2</v>
      </c>
      <c r="AP37" s="375">
        <v>0</v>
      </c>
      <c r="AQ37" s="375">
        <v>0</v>
      </c>
      <c r="AR37" s="375">
        <v>0</v>
      </c>
      <c r="AS37" s="56">
        <v>0</v>
      </c>
      <c r="AT37" s="87">
        <v>0</v>
      </c>
      <c r="AU37" s="11">
        <v>0</v>
      </c>
      <c r="AV37" s="310">
        <v>0</v>
      </c>
      <c r="AW37" s="433">
        <v>0</v>
      </c>
      <c r="AX37" s="87">
        <v>0</v>
      </c>
      <c r="AY37" s="11">
        <v>0</v>
      </c>
      <c r="AZ37" s="375">
        <v>0</v>
      </c>
      <c r="BA37" s="56">
        <v>0</v>
      </c>
      <c r="BB37" s="87">
        <v>0</v>
      </c>
      <c r="BC37" s="11">
        <v>0</v>
      </c>
      <c r="BD37" s="375">
        <v>0</v>
      </c>
      <c r="BE37" s="262">
        <v>0</v>
      </c>
      <c r="BF37" s="536">
        <f t="shared" si="12"/>
        <v>2</v>
      </c>
      <c r="BG37" s="594"/>
    </row>
    <row r="38" spans="1:59" s="1" customFormat="1" ht="27.75" customHeight="1" thickBot="1" x14ac:dyDescent="0.3">
      <c r="A38" s="595"/>
      <c r="B38" s="596"/>
      <c r="C38" s="596"/>
      <c r="D38" s="597"/>
      <c r="E38" s="313" t="s">
        <v>58</v>
      </c>
      <c r="F38" s="176">
        <v>200</v>
      </c>
      <c r="G38" s="134" t="s">
        <v>41</v>
      </c>
      <c r="H38" s="134" t="s">
        <v>41</v>
      </c>
      <c r="I38" s="322" t="s">
        <v>59</v>
      </c>
      <c r="J38" s="387">
        <v>0</v>
      </c>
      <c r="K38" s="251">
        <v>0</v>
      </c>
      <c r="L38" s="176">
        <v>0</v>
      </c>
      <c r="M38" s="178">
        <v>5</v>
      </c>
      <c r="N38" s="355">
        <v>0</v>
      </c>
      <c r="O38" s="251">
        <v>0</v>
      </c>
      <c r="P38" s="175">
        <v>0</v>
      </c>
      <c r="Q38" s="178">
        <v>17</v>
      </c>
      <c r="R38" s="355">
        <v>0</v>
      </c>
      <c r="S38" s="175">
        <v>0</v>
      </c>
      <c r="T38" s="175">
        <v>0</v>
      </c>
      <c r="U38" s="178">
        <v>13</v>
      </c>
      <c r="V38" s="250">
        <v>0</v>
      </c>
      <c r="W38" s="175">
        <v>0</v>
      </c>
      <c r="X38" s="175">
        <v>0</v>
      </c>
      <c r="Y38" s="178">
        <v>5</v>
      </c>
      <c r="Z38" s="251">
        <v>0</v>
      </c>
      <c r="AA38" s="175">
        <v>0</v>
      </c>
      <c r="AB38" s="175">
        <v>0</v>
      </c>
      <c r="AC38" s="178">
        <v>7</v>
      </c>
      <c r="AD38" s="251">
        <v>0</v>
      </c>
      <c r="AE38" s="175">
        <v>0</v>
      </c>
      <c r="AF38" s="175">
        <v>0</v>
      </c>
      <c r="AG38" s="178">
        <v>8</v>
      </c>
      <c r="AH38" s="251">
        <v>0</v>
      </c>
      <c r="AI38" s="251">
        <v>0</v>
      </c>
      <c r="AJ38" s="175">
        <v>0</v>
      </c>
      <c r="AK38" s="178">
        <v>10</v>
      </c>
      <c r="AL38" s="250">
        <v>0</v>
      </c>
      <c r="AM38" s="251">
        <v>0</v>
      </c>
      <c r="AN38" s="251">
        <v>0</v>
      </c>
      <c r="AO38" s="178">
        <v>13</v>
      </c>
      <c r="AP38" s="251">
        <v>0</v>
      </c>
      <c r="AQ38" s="251">
        <v>0</v>
      </c>
      <c r="AR38" s="251">
        <v>0</v>
      </c>
      <c r="AS38" s="178">
        <v>12</v>
      </c>
      <c r="AT38" s="250">
        <v>0</v>
      </c>
      <c r="AU38" s="251">
        <v>0</v>
      </c>
      <c r="AV38" s="251">
        <v>0</v>
      </c>
      <c r="AW38" s="266">
        <v>16</v>
      </c>
      <c r="AX38" s="441">
        <v>0</v>
      </c>
      <c r="AY38" s="441">
        <v>0</v>
      </c>
      <c r="AZ38" s="250">
        <v>0</v>
      </c>
      <c r="BA38" s="178">
        <v>12</v>
      </c>
      <c r="BB38" s="250">
        <v>0</v>
      </c>
      <c r="BC38" s="251">
        <v>0</v>
      </c>
      <c r="BD38" s="251">
        <v>0</v>
      </c>
      <c r="BE38" s="266">
        <v>13</v>
      </c>
      <c r="BF38" s="494">
        <f t="shared" si="12"/>
        <v>131</v>
      </c>
      <c r="BG38" s="209">
        <f>BF38/F38</f>
        <v>0.65500000000000003</v>
      </c>
    </row>
    <row r="39" spans="1:59" s="1" customFormat="1" ht="15" customHeight="1" x14ac:dyDescent="0.25">
      <c r="A39" s="595"/>
      <c r="B39" s="596"/>
      <c r="C39" s="596"/>
      <c r="D39" s="597"/>
      <c r="E39" s="552" t="s">
        <v>60</v>
      </c>
      <c r="F39" s="554">
        <v>450</v>
      </c>
      <c r="G39" s="558" t="s">
        <v>43</v>
      </c>
      <c r="H39" s="132" t="s">
        <v>44</v>
      </c>
      <c r="I39" s="561" t="s">
        <v>61</v>
      </c>
      <c r="J39" s="23">
        <v>0</v>
      </c>
      <c r="K39" s="307">
        <v>0</v>
      </c>
      <c r="L39" s="59">
        <v>0</v>
      </c>
      <c r="M39" s="60">
        <f t="shared" ref="M39:M49" si="13">SUM(J39:L39)</f>
        <v>0</v>
      </c>
      <c r="N39" s="307">
        <v>0</v>
      </c>
      <c r="O39" s="307">
        <v>0</v>
      </c>
      <c r="P39" s="26">
        <v>0</v>
      </c>
      <c r="Q39" s="60">
        <f t="shared" ref="Q39:Q49" si="14">SUM(N39:P39)</f>
        <v>0</v>
      </c>
      <c r="R39" s="307">
        <v>0</v>
      </c>
      <c r="S39" s="26">
        <v>0</v>
      </c>
      <c r="T39" s="26">
        <v>0</v>
      </c>
      <c r="U39" s="60">
        <f t="shared" ref="U39:U44" si="15">SUM(R39:T39)</f>
        <v>0</v>
      </c>
      <c r="V39" s="23">
        <v>0</v>
      </c>
      <c r="W39" s="26">
        <v>0</v>
      </c>
      <c r="X39" s="26">
        <v>0</v>
      </c>
      <c r="Y39" s="60">
        <f t="shared" ref="Y39:Y44" si="16">SUM(V39:X39)</f>
        <v>0</v>
      </c>
      <c r="Z39" s="307">
        <v>0</v>
      </c>
      <c r="AA39" s="26">
        <v>0</v>
      </c>
      <c r="AB39" s="26">
        <v>0</v>
      </c>
      <c r="AC39" s="60">
        <f t="shared" ref="AC39:AC44" si="17">SUM(Z39:AB39)</f>
        <v>0</v>
      </c>
      <c r="AD39" s="307">
        <v>0</v>
      </c>
      <c r="AE39" s="26">
        <v>0</v>
      </c>
      <c r="AF39" s="26">
        <v>0</v>
      </c>
      <c r="AG39" s="60">
        <f>SUM(AD39:AF39)</f>
        <v>0</v>
      </c>
      <c r="AH39" s="307">
        <v>0</v>
      </c>
      <c r="AI39" s="307">
        <v>0</v>
      </c>
      <c r="AJ39" s="26">
        <v>0</v>
      </c>
      <c r="AK39" s="60">
        <f t="shared" ref="AK39:AK44" si="18">SUM(AH39:AJ39)</f>
        <v>0</v>
      </c>
      <c r="AL39" s="23">
        <v>0</v>
      </c>
      <c r="AM39" s="307">
        <v>0</v>
      </c>
      <c r="AN39" s="307">
        <v>0</v>
      </c>
      <c r="AO39" s="60">
        <f t="shared" ref="AO39:AO44" si="19">SUM(AL39:AN39)</f>
        <v>0</v>
      </c>
      <c r="AP39" s="307">
        <v>0</v>
      </c>
      <c r="AQ39" s="307">
        <v>0</v>
      </c>
      <c r="AR39" s="307">
        <v>0</v>
      </c>
      <c r="AS39" s="60">
        <f t="shared" ref="AS39:AS44" si="20">SUM(AP39:AR39)</f>
        <v>0</v>
      </c>
      <c r="AT39" s="25">
        <v>0</v>
      </c>
      <c r="AU39" s="26">
        <v>0</v>
      </c>
      <c r="AV39" s="309">
        <v>0</v>
      </c>
      <c r="AW39" s="436">
        <f>SUM(AT39:AV39)</f>
        <v>0</v>
      </c>
      <c r="AX39" s="521">
        <v>0</v>
      </c>
      <c r="AY39" s="25">
        <v>0</v>
      </c>
      <c r="AZ39" s="307">
        <v>0</v>
      </c>
      <c r="BA39" s="60">
        <f>SUM(AX39:AZ39)</f>
        <v>0</v>
      </c>
      <c r="BB39" s="25">
        <v>0</v>
      </c>
      <c r="BC39" s="26">
        <v>0</v>
      </c>
      <c r="BD39" s="307">
        <v>0</v>
      </c>
      <c r="BE39" s="264">
        <f>SUM(BB39:BD39)</f>
        <v>0</v>
      </c>
      <c r="BF39" s="515">
        <f t="shared" si="12"/>
        <v>0</v>
      </c>
      <c r="BG39" s="591">
        <f>BF44/F39</f>
        <v>1.42</v>
      </c>
    </row>
    <row r="40" spans="1:59" ht="18" customHeight="1" x14ac:dyDescent="0.25">
      <c r="A40" s="595"/>
      <c r="B40" s="596"/>
      <c r="C40" s="596"/>
      <c r="D40" s="597"/>
      <c r="E40" s="550"/>
      <c r="F40" s="555"/>
      <c r="G40" s="558"/>
      <c r="H40" s="128" t="s">
        <v>45</v>
      </c>
      <c r="I40" s="558"/>
      <c r="J40" s="17">
        <v>0</v>
      </c>
      <c r="K40" s="293">
        <v>0</v>
      </c>
      <c r="L40" s="50">
        <v>0</v>
      </c>
      <c r="M40" s="51">
        <f t="shared" si="13"/>
        <v>0</v>
      </c>
      <c r="N40" s="293">
        <v>0</v>
      </c>
      <c r="O40" s="293">
        <v>0</v>
      </c>
      <c r="P40" s="7">
        <v>0</v>
      </c>
      <c r="Q40" s="51">
        <f t="shared" si="14"/>
        <v>0</v>
      </c>
      <c r="R40" s="293">
        <v>0</v>
      </c>
      <c r="S40" s="7">
        <v>0</v>
      </c>
      <c r="T40" s="7">
        <v>0</v>
      </c>
      <c r="U40" s="51">
        <f t="shared" si="15"/>
        <v>0</v>
      </c>
      <c r="V40" s="17">
        <v>0</v>
      </c>
      <c r="W40" s="7">
        <v>0</v>
      </c>
      <c r="X40" s="7">
        <v>0</v>
      </c>
      <c r="Y40" s="51">
        <f t="shared" si="16"/>
        <v>0</v>
      </c>
      <c r="Z40" s="293">
        <v>0</v>
      </c>
      <c r="AA40" s="7">
        <v>0</v>
      </c>
      <c r="AB40" s="7">
        <v>0</v>
      </c>
      <c r="AC40" s="51">
        <f t="shared" si="17"/>
        <v>0</v>
      </c>
      <c r="AD40" s="293">
        <v>0</v>
      </c>
      <c r="AE40" s="7">
        <v>0</v>
      </c>
      <c r="AF40" s="7">
        <v>0</v>
      </c>
      <c r="AG40" s="51">
        <f>SUM(AD40:AF40)</f>
        <v>0</v>
      </c>
      <c r="AH40" s="293">
        <v>1</v>
      </c>
      <c r="AI40" s="293">
        <v>0</v>
      </c>
      <c r="AJ40" s="7">
        <v>0</v>
      </c>
      <c r="AK40" s="51">
        <f t="shared" si="18"/>
        <v>1</v>
      </c>
      <c r="AL40" s="17">
        <v>12</v>
      </c>
      <c r="AM40" s="293">
        <v>0</v>
      </c>
      <c r="AN40" s="293">
        <v>0</v>
      </c>
      <c r="AO40" s="51">
        <f t="shared" si="19"/>
        <v>12</v>
      </c>
      <c r="AP40" s="293">
        <v>0</v>
      </c>
      <c r="AQ40" s="293">
        <v>0</v>
      </c>
      <c r="AR40" s="293">
        <v>0</v>
      </c>
      <c r="AS40" s="51">
        <f t="shared" si="20"/>
        <v>0</v>
      </c>
      <c r="AT40" s="28">
        <v>0</v>
      </c>
      <c r="AU40" s="7">
        <v>0</v>
      </c>
      <c r="AV40" s="308">
        <v>0</v>
      </c>
      <c r="AW40" s="420">
        <f t="shared" ref="AW40:AW43" si="21">SUM(AT40:AV40)</f>
        <v>0</v>
      </c>
      <c r="AX40" s="519">
        <v>0</v>
      </c>
      <c r="AY40" s="28">
        <v>0</v>
      </c>
      <c r="AZ40" s="293">
        <v>0</v>
      </c>
      <c r="BA40" s="60">
        <f t="shared" ref="BA40:BA43" si="22">SUM(AX40:AZ40)</f>
        <v>0</v>
      </c>
      <c r="BB40" s="28">
        <v>0</v>
      </c>
      <c r="BC40" s="7">
        <v>0</v>
      </c>
      <c r="BD40" s="293">
        <v>0</v>
      </c>
      <c r="BE40" s="264">
        <f t="shared" ref="BE40:BE43" si="23">SUM(BB40:BD40)</f>
        <v>0</v>
      </c>
      <c r="BF40" s="515">
        <f t="shared" si="12"/>
        <v>13</v>
      </c>
      <c r="BG40" s="592"/>
    </row>
    <row r="41" spans="1:59" s="1" customFormat="1" ht="15" customHeight="1" x14ac:dyDescent="0.25">
      <c r="A41" s="595"/>
      <c r="B41" s="596"/>
      <c r="C41" s="596"/>
      <c r="D41" s="597"/>
      <c r="E41" s="550"/>
      <c r="F41" s="555"/>
      <c r="G41" s="558"/>
      <c r="H41" s="129" t="s">
        <v>46</v>
      </c>
      <c r="I41" s="558"/>
      <c r="J41" s="17">
        <v>18</v>
      </c>
      <c r="K41" s="293">
        <v>0</v>
      </c>
      <c r="L41" s="50">
        <v>0</v>
      </c>
      <c r="M41" s="51">
        <f t="shared" si="13"/>
        <v>18</v>
      </c>
      <c r="N41" s="293">
        <v>4</v>
      </c>
      <c r="O41" s="293">
        <v>0</v>
      </c>
      <c r="P41" s="7">
        <v>0</v>
      </c>
      <c r="Q41" s="51">
        <f t="shared" si="14"/>
        <v>4</v>
      </c>
      <c r="R41" s="293">
        <v>12</v>
      </c>
      <c r="S41" s="7">
        <v>0</v>
      </c>
      <c r="T41" s="7">
        <v>0</v>
      </c>
      <c r="U41" s="51">
        <f t="shared" si="15"/>
        <v>12</v>
      </c>
      <c r="V41" s="17">
        <v>13</v>
      </c>
      <c r="W41" s="7">
        <v>0</v>
      </c>
      <c r="X41" s="7">
        <v>0</v>
      </c>
      <c r="Y41" s="51">
        <f t="shared" si="16"/>
        <v>13</v>
      </c>
      <c r="Z41" s="293">
        <v>7</v>
      </c>
      <c r="AA41" s="7">
        <v>0</v>
      </c>
      <c r="AB41" s="7">
        <v>0</v>
      </c>
      <c r="AC41" s="51">
        <f t="shared" si="17"/>
        <v>7</v>
      </c>
      <c r="AD41" s="293">
        <v>10</v>
      </c>
      <c r="AE41" s="7">
        <v>0</v>
      </c>
      <c r="AF41" s="7">
        <v>0</v>
      </c>
      <c r="AG41" s="51">
        <f>SUM(AD41:AF41)</f>
        <v>10</v>
      </c>
      <c r="AH41" s="293">
        <v>7</v>
      </c>
      <c r="AI41" s="293">
        <v>0</v>
      </c>
      <c r="AJ41" s="7">
        <v>0</v>
      </c>
      <c r="AK41" s="51">
        <f t="shared" si="18"/>
        <v>7</v>
      </c>
      <c r="AL41" s="17">
        <v>38</v>
      </c>
      <c r="AM41" s="293">
        <v>0</v>
      </c>
      <c r="AN41" s="293">
        <v>0</v>
      </c>
      <c r="AO41" s="51">
        <f t="shared" si="19"/>
        <v>38</v>
      </c>
      <c r="AP41" s="293">
        <v>10</v>
      </c>
      <c r="AQ41" s="293">
        <v>0</v>
      </c>
      <c r="AR41" s="293">
        <v>0</v>
      </c>
      <c r="AS41" s="51">
        <f t="shared" si="20"/>
        <v>10</v>
      </c>
      <c r="AT41" s="28">
        <v>6</v>
      </c>
      <c r="AU41" s="7">
        <v>0</v>
      </c>
      <c r="AV41" s="308">
        <v>0</v>
      </c>
      <c r="AW41" s="420">
        <f t="shared" si="21"/>
        <v>6</v>
      </c>
      <c r="AX41" s="519">
        <v>7</v>
      </c>
      <c r="AY41" s="28">
        <v>0</v>
      </c>
      <c r="AZ41" s="293">
        <v>0</v>
      </c>
      <c r="BA41" s="60">
        <f t="shared" si="22"/>
        <v>7</v>
      </c>
      <c r="BB41" s="28">
        <v>3</v>
      </c>
      <c r="BC41" s="7">
        <v>0</v>
      </c>
      <c r="BD41" s="293">
        <v>0</v>
      </c>
      <c r="BE41" s="264">
        <f t="shared" si="23"/>
        <v>3</v>
      </c>
      <c r="BF41" s="515">
        <f t="shared" si="12"/>
        <v>135</v>
      </c>
      <c r="BG41" s="592"/>
    </row>
    <row r="42" spans="1:59" s="1" customFormat="1" ht="15" customHeight="1" x14ac:dyDescent="0.25">
      <c r="A42" s="595"/>
      <c r="B42" s="596"/>
      <c r="C42" s="596"/>
      <c r="D42" s="597"/>
      <c r="E42" s="550"/>
      <c r="F42" s="555"/>
      <c r="G42" s="558"/>
      <c r="H42" s="129" t="s">
        <v>47</v>
      </c>
      <c r="I42" s="558"/>
      <c r="J42" s="17">
        <v>0</v>
      </c>
      <c r="K42" s="293">
        <v>0</v>
      </c>
      <c r="L42" s="50">
        <v>0</v>
      </c>
      <c r="M42" s="51">
        <f t="shared" si="13"/>
        <v>0</v>
      </c>
      <c r="N42" s="293">
        <v>31</v>
      </c>
      <c r="O42" s="293">
        <v>0</v>
      </c>
      <c r="P42" s="7">
        <v>0</v>
      </c>
      <c r="Q42" s="51">
        <f t="shared" si="14"/>
        <v>31</v>
      </c>
      <c r="R42" s="293">
        <v>49</v>
      </c>
      <c r="S42" s="7">
        <v>0</v>
      </c>
      <c r="T42" s="7">
        <v>0</v>
      </c>
      <c r="U42" s="51">
        <f t="shared" si="15"/>
        <v>49</v>
      </c>
      <c r="V42" s="17">
        <v>23</v>
      </c>
      <c r="W42" s="7">
        <v>0</v>
      </c>
      <c r="X42" s="7">
        <v>0</v>
      </c>
      <c r="Y42" s="51">
        <f t="shared" si="16"/>
        <v>23</v>
      </c>
      <c r="Z42" s="293">
        <v>59</v>
      </c>
      <c r="AA42" s="7">
        <v>0</v>
      </c>
      <c r="AB42" s="7">
        <v>0</v>
      </c>
      <c r="AC42" s="51">
        <f t="shared" si="17"/>
        <v>59</v>
      </c>
      <c r="AD42" s="293">
        <v>31</v>
      </c>
      <c r="AE42" s="7">
        <v>0</v>
      </c>
      <c r="AF42" s="7">
        <v>0</v>
      </c>
      <c r="AG42" s="51">
        <f>SUM(AD42:AF42)</f>
        <v>31</v>
      </c>
      <c r="AH42" s="293">
        <v>34</v>
      </c>
      <c r="AI42" s="293">
        <v>0</v>
      </c>
      <c r="AJ42" s="7">
        <v>0</v>
      </c>
      <c r="AK42" s="51">
        <f t="shared" si="18"/>
        <v>34</v>
      </c>
      <c r="AL42" s="17">
        <v>4</v>
      </c>
      <c r="AM42" s="293">
        <v>0</v>
      </c>
      <c r="AN42" s="293">
        <v>0</v>
      </c>
      <c r="AO42" s="51">
        <f t="shared" si="19"/>
        <v>4</v>
      </c>
      <c r="AP42" s="293">
        <v>40</v>
      </c>
      <c r="AQ42" s="293">
        <v>0</v>
      </c>
      <c r="AR42" s="293">
        <v>0</v>
      </c>
      <c r="AS42" s="51">
        <f t="shared" si="20"/>
        <v>40</v>
      </c>
      <c r="AT42" s="28">
        <v>76</v>
      </c>
      <c r="AU42" s="7">
        <v>0</v>
      </c>
      <c r="AV42" s="308">
        <v>0</v>
      </c>
      <c r="AW42" s="420">
        <f t="shared" si="21"/>
        <v>76</v>
      </c>
      <c r="AX42" s="519">
        <v>67</v>
      </c>
      <c r="AY42" s="28">
        <v>0</v>
      </c>
      <c r="AZ42" s="293">
        <v>0</v>
      </c>
      <c r="BA42" s="60">
        <f t="shared" si="22"/>
        <v>67</v>
      </c>
      <c r="BB42" s="28">
        <v>42</v>
      </c>
      <c r="BC42" s="7">
        <v>0</v>
      </c>
      <c r="BD42" s="293">
        <v>0</v>
      </c>
      <c r="BE42" s="264">
        <f t="shared" si="23"/>
        <v>42</v>
      </c>
      <c r="BF42" s="515">
        <f t="shared" si="12"/>
        <v>456</v>
      </c>
      <c r="BG42" s="592"/>
    </row>
    <row r="43" spans="1:59" s="1" customFormat="1" ht="15.75" customHeight="1" thickBot="1" x14ac:dyDescent="0.3">
      <c r="A43" s="595"/>
      <c r="B43" s="596"/>
      <c r="C43" s="596"/>
      <c r="D43" s="597"/>
      <c r="E43" s="550"/>
      <c r="F43" s="555"/>
      <c r="G43" s="562"/>
      <c r="H43" s="376" t="s">
        <v>48</v>
      </c>
      <c r="I43" s="558"/>
      <c r="J43" s="32">
        <v>0</v>
      </c>
      <c r="K43" s="375">
        <v>0</v>
      </c>
      <c r="L43" s="55">
        <v>0</v>
      </c>
      <c r="M43" s="56">
        <f t="shared" si="13"/>
        <v>0</v>
      </c>
      <c r="N43" s="375">
        <v>0</v>
      </c>
      <c r="O43" s="375">
        <v>0</v>
      </c>
      <c r="P43" s="35">
        <v>0</v>
      </c>
      <c r="Q43" s="56">
        <f t="shared" si="14"/>
        <v>0</v>
      </c>
      <c r="R43" s="375">
        <v>2</v>
      </c>
      <c r="S43" s="35">
        <v>0</v>
      </c>
      <c r="T43" s="35">
        <v>0</v>
      </c>
      <c r="U43" s="56">
        <f t="shared" si="15"/>
        <v>2</v>
      </c>
      <c r="V43" s="32">
        <v>2</v>
      </c>
      <c r="W43" s="35">
        <v>0</v>
      </c>
      <c r="X43" s="35">
        <v>0</v>
      </c>
      <c r="Y43" s="56">
        <f t="shared" si="16"/>
        <v>2</v>
      </c>
      <c r="Z43" s="375">
        <v>1</v>
      </c>
      <c r="AA43" s="35">
        <v>0</v>
      </c>
      <c r="AB43" s="35">
        <v>0</v>
      </c>
      <c r="AC43" s="56">
        <f t="shared" si="17"/>
        <v>1</v>
      </c>
      <c r="AD43" s="375">
        <v>4</v>
      </c>
      <c r="AE43" s="35">
        <v>0</v>
      </c>
      <c r="AF43" s="35">
        <v>0</v>
      </c>
      <c r="AG43" s="56">
        <f>SUM(AD43:AF43)</f>
        <v>4</v>
      </c>
      <c r="AH43" s="375">
        <v>3</v>
      </c>
      <c r="AI43" s="375">
        <v>0</v>
      </c>
      <c r="AJ43" s="35">
        <v>0</v>
      </c>
      <c r="AK43" s="56">
        <f t="shared" si="18"/>
        <v>3</v>
      </c>
      <c r="AL43" s="32">
        <v>0</v>
      </c>
      <c r="AM43" s="375">
        <v>0</v>
      </c>
      <c r="AN43" s="375">
        <v>0</v>
      </c>
      <c r="AO43" s="56">
        <f t="shared" si="19"/>
        <v>0</v>
      </c>
      <c r="AP43" s="375">
        <v>2</v>
      </c>
      <c r="AQ43" s="375">
        <v>0</v>
      </c>
      <c r="AR43" s="375">
        <v>0</v>
      </c>
      <c r="AS43" s="56">
        <f t="shared" si="20"/>
        <v>2</v>
      </c>
      <c r="AT43" s="34">
        <v>9</v>
      </c>
      <c r="AU43" s="35">
        <v>0</v>
      </c>
      <c r="AV43" s="310">
        <v>0</v>
      </c>
      <c r="AW43" s="433">
        <f t="shared" si="21"/>
        <v>9</v>
      </c>
      <c r="AX43" s="525">
        <v>8</v>
      </c>
      <c r="AY43" s="34">
        <v>0</v>
      </c>
      <c r="AZ43" s="375">
        <v>0</v>
      </c>
      <c r="BA43" s="49">
        <f t="shared" si="22"/>
        <v>8</v>
      </c>
      <c r="BB43" s="34">
        <v>4</v>
      </c>
      <c r="BC43" s="35">
        <v>0</v>
      </c>
      <c r="BD43" s="375">
        <v>0</v>
      </c>
      <c r="BE43" s="398">
        <f t="shared" si="23"/>
        <v>4</v>
      </c>
      <c r="BF43" s="536">
        <f t="shared" si="12"/>
        <v>35</v>
      </c>
      <c r="BG43" s="592"/>
    </row>
    <row r="44" spans="1:59" s="1" customFormat="1" ht="15.75" customHeight="1" thickBot="1" x14ac:dyDescent="0.3">
      <c r="A44" s="595"/>
      <c r="B44" s="596"/>
      <c r="C44" s="596"/>
      <c r="D44" s="597"/>
      <c r="E44" s="550"/>
      <c r="F44" s="550"/>
      <c r="G44" s="624" t="s">
        <v>49</v>
      </c>
      <c r="H44" s="622"/>
      <c r="I44" s="558"/>
      <c r="J44" s="396">
        <f>SUM(J39:J43)</f>
        <v>18</v>
      </c>
      <c r="K44" s="251">
        <f>SUM(K39:K43)</f>
        <v>0</v>
      </c>
      <c r="L44" s="176">
        <f>SUM(L39:L43)</f>
        <v>0</v>
      </c>
      <c r="M44" s="178">
        <f t="shared" si="13"/>
        <v>18</v>
      </c>
      <c r="N44" s="251">
        <f>SUM(N39:N43)</f>
        <v>35</v>
      </c>
      <c r="O44" s="251">
        <f>SUM(O39:O43)</f>
        <v>0</v>
      </c>
      <c r="P44" s="175">
        <f>SUM(P39:P43)</f>
        <v>0</v>
      </c>
      <c r="Q44" s="178">
        <f t="shared" si="14"/>
        <v>35</v>
      </c>
      <c r="R44" s="509">
        <f>SUM(R39:R43)</f>
        <v>63</v>
      </c>
      <c r="S44" s="175">
        <f t="shared" ref="S44:X44" si="24">SUM(S39:S43)</f>
        <v>0</v>
      </c>
      <c r="T44" s="175">
        <f t="shared" si="24"/>
        <v>0</v>
      </c>
      <c r="U44" s="178">
        <f t="shared" si="15"/>
        <v>63</v>
      </c>
      <c r="V44" s="115">
        <f t="shared" si="24"/>
        <v>38</v>
      </c>
      <c r="W44" s="115">
        <f t="shared" si="24"/>
        <v>0</v>
      </c>
      <c r="X44" s="115">
        <f t="shared" si="24"/>
        <v>0</v>
      </c>
      <c r="Y44" s="121">
        <f t="shared" si="16"/>
        <v>38</v>
      </c>
      <c r="Z44" s="509">
        <f>SUM(Z39:Z43)</f>
        <v>67</v>
      </c>
      <c r="AA44" s="115">
        <f t="shared" ref="AA44:BD44" si="25">SUM(AA39:AA43)</f>
        <v>0</v>
      </c>
      <c r="AB44" s="115">
        <f t="shared" si="25"/>
        <v>0</v>
      </c>
      <c r="AC44" s="178">
        <f t="shared" si="17"/>
        <v>67</v>
      </c>
      <c r="AD44" s="115">
        <f t="shared" si="25"/>
        <v>45</v>
      </c>
      <c r="AE44" s="115">
        <f t="shared" si="25"/>
        <v>0</v>
      </c>
      <c r="AF44" s="115">
        <f t="shared" si="25"/>
        <v>0</v>
      </c>
      <c r="AG44" s="178">
        <f t="shared" si="25"/>
        <v>45</v>
      </c>
      <c r="AH44" s="115">
        <f t="shared" si="25"/>
        <v>45</v>
      </c>
      <c r="AI44" s="115">
        <f t="shared" si="25"/>
        <v>0</v>
      </c>
      <c r="AJ44" s="115">
        <f t="shared" si="25"/>
        <v>0</v>
      </c>
      <c r="AK44" s="121">
        <f t="shared" si="18"/>
        <v>45</v>
      </c>
      <c r="AL44" s="115">
        <f t="shared" si="25"/>
        <v>54</v>
      </c>
      <c r="AM44" s="115">
        <f t="shared" si="25"/>
        <v>0</v>
      </c>
      <c r="AN44" s="115">
        <f t="shared" si="25"/>
        <v>0</v>
      </c>
      <c r="AO44" s="121">
        <f t="shared" si="19"/>
        <v>54</v>
      </c>
      <c r="AP44" s="115">
        <f t="shared" si="25"/>
        <v>52</v>
      </c>
      <c r="AQ44" s="115">
        <f t="shared" si="25"/>
        <v>0</v>
      </c>
      <c r="AR44" s="115">
        <f t="shared" si="25"/>
        <v>0</v>
      </c>
      <c r="AS44" s="121">
        <f t="shared" si="20"/>
        <v>52</v>
      </c>
      <c r="AT44" s="175">
        <f t="shared" si="25"/>
        <v>91</v>
      </c>
      <c r="AU44" s="175">
        <f t="shared" si="25"/>
        <v>0</v>
      </c>
      <c r="AV44" s="175">
        <f t="shared" si="25"/>
        <v>0</v>
      </c>
      <c r="AW44" s="117">
        <f>SUM(AT44:AV44)</f>
        <v>91</v>
      </c>
      <c r="AX44" s="175">
        <f t="shared" si="25"/>
        <v>82</v>
      </c>
      <c r="AY44" s="175">
        <f t="shared" si="25"/>
        <v>0</v>
      </c>
      <c r="AZ44" s="175">
        <f t="shared" si="25"/>
        <v>0</v>
      </c>
      <c r="BA44" s="117">
        <f>SUM(AX44:AZ44)</f>
        <v>82</v>
      </c>
      <c r="BB44" s="175">
        <f t="shared" si="25"/>
        <v>49</v>
      </c>
      <c r="BC44" s="175">
        <f t="shared" si="25"/>
        <v>0</v>
      </c>
      <c r="BD44" s="175">
        <f t="shared" si="25"/>
        <v>0</v>
      </c>
      <c r="BE44" s="252">
        <f>SUM(BB44:BD44)</f>
        <v>49</v>
      </c>
      <c r="BF44" s="494">
        <f t="shared" si="12"/>
        <v>639</v>
      </c>
      <c r="BG44" s="592"/>
    </row>
    <row r="45" spans="1:59" s="1" customFormat="1" ht="18" customHeight="1" x14ac:dyDescent="0.25">
      <c r="A45" s="595"/>
      <c r="B45" s="596"/>
      <c r="C45" s="596"/>
      <c r="D45" s="597"/>
      <c r="E45" s="550"/>
      <c r="F45" s="550"/>
      <c r="G45" s="587" t="s">
        <v>50</v>
      </c>
      <c r="H45" s="296" t="s">
        <v>51</v>
      </c>
      <c r="I45" s="558"/>
      <c r="J45" s="23">
        <v>18</v>
      </c>
      <c r="K45" s="307">
        <v>0</v>
      </c>
      <c r="L45" s="59">
        <v>0</v>
      </c>
      <c r="M45" s="60">
        <f t="shared" si="13"/>
        <v>18</v>
      </c>
      <c r="N45" s="307">
        <v>35</v>
      </c>
      <c r="O45" s="307">
        <v>0</v>
      </c>
      <c r="P45" s="26">
        <v>0</v>
      </c>
      <c r="Q45" s="60">
        <f t="shared" si="14"/>
        <v>35</v>
      </c>
      <c r="R45" s="307">
        <v>63</v>
      </c>
      <c r="S45" s="26">
        <v>0</v>
      </c>
      <c r="T45" s="26">
        <v>0</v>
      </c>
      <c r="U45" s="60">
        <v>63</v>
      </c>
      <c r="V45" s="23">
        <v>38</v>
      </c>
      <c r="W45" s="26">
        <v>0</v>
      </c>
      <c r="X45" s="26">
        <v>0</v>
      </c>
      <c r="Y45" s="60">
        <v>38</v>
      </c>
      <c r="Z45" s="307">
        <v>60</v>
      </c>
      <c r="AA45" s="26">
        <v>0</v>
      </c>
      <c r="AB45" s="26">
        <v>0</v>
      </c>
      <c r="AC45" s="60">
        <v>60</v>
      </c>
      <c r="AD45" s="307">
        <v>40</v>
      </c>
      <c r="AE45" s="26">
        <v>0</v>
      </c>
      <c r="AF45" s="26">
        <v>0</v>
      </c>
      <c r="AG45" s="60">
        <v>40</v>
      </c>
      <c r="AH45" s="307">
        <v>43</v>
      </c>
      <c r="AI45" s="307">
        <v>0</v>
      </c>
      <c r="AJ45" s="26">
        <v>0</v>
      </c>
      <c r="AK45" s="60">
        <v>43</v>
      </c>
      <c r="AL45" s="23">
        <v>53</v>
      </c>
      <c r="AM45" s="307">
        <v>0</v>
      </c>
      <c r="AN45" s="307">
        <v>0</v>
      </c>
      <c r="AO45" s="60">
        <v>53</v>
      </c>
      <c r="AP45" s="307">
        <v>52</v>
      </c>
      <c r="AQ45" s="307">
        <v>0</v>
      </c>
      <c r="AR45" s="307">
        <v>0</v>
      </c>
      <c r="AS45" s="60">
        <v>52</v>
      </c>
      <c r="AT45" s="25">
        <v>89</v>
      </c>
      <c r="AU45" s="26">
        <v>0</v>
      </c>
      <c r="AV45" s="307">
        <v>0</v>
      </c>
      <c r="AW45" s="60">
        <v>89</v>
      </c>
      <c r="AX45" s="27">
        <v>82</v>
      </c>
      <c r="AY45" s="26">
        <v>0</v>
      </c>
      <c r="AZ45" s="307">
        <v>0</v>
      </c>
      <c r="BA45" s="49">
        <v>82</v>
      </c>
      <c r="BB45" s="87">
        <v>46</v>
      </c>
      <c r="BC45" s="11">
        <v>0</v>
      </c>
      <c r="BD45" s="307">
        <v>0</v>
      </c>
      <c r="BE45" s="264">
        <v>46</v>
      </c>
      <c r="BF45" s="515">
        <f t="shared" ref="BF45:BF57" si="26">M45+Q45+U45+Y45+AC45+AG45+AK45+AO45+AS45+AW45+BA45+BE45</f>
        <v>619</v>
      </c>
      <c r="BG45" s="592"/>
    </row>
    <row r="46" spans="1:59" s="1" customFormat="1" ht="15" customHeight="1" x14ac:dyDescent="0.25">
      <c r="A46" s="595"/>
      <c r="B46" s="596"/>
      <c r="C46" s="596"/>
      <c r="D46" s="597"/>
      <c r="E46" s="550"/>
      <c r="F46" s="550"/>
      <c r="G46" s="588"/>
      <c r="H46" s="297" t="s">
        <v>52</v>
      </c>
      <c r="I46" s="558"/>
      <c r="J46" s="17">
        <v>0</v>
      </c>
      <c r="K46" s="293">
        <v>0</v>
      </c>
      <c r="L46" s="50">
        <v>0</v>
      </c>
      <c r="M46" s="51">
        <f t="shared" si="13"/>
        <v>0</v>
      </c>
      <c r="N46" s="293">
        <v>0</v>
      </c>
      <c r="O46" s="293">
        <v>0</v>
      </c>
      <c r="P46" s="7">
        <v>0</v>
      </c>
      <c r="Q46" s="51">
        <f t="shared" si="14"/>
        <v>0</v>
      </c>
      <c r="R46" s="293">
        <v>0</v>
      </c>
      <c r="S46" s="7">
        <v>0</v>
      </c>
      <c r="T46" s="7">
        <v>0</v>
      </c>
      <c r="U46" s="51">
        <v>0</v>
      </c>
      <c r="V46" s="17">
        <v>0</v>
      </c>
      <c r="W46" s="293">
        <v>0</v>
      </c>
      <c r="X46" s="7">
        <v>0</v>
      </c>
      <c r="Y46" s="51">
        <v>0</v>
      </c>
      <c r="Z46" s="293">
        <v>2</v>
      </c>
      <c r="AA46" s="7">
        <v>0</v>
      </c>
      <c r="AB46" s="7">
        <v>0</v>
      </c>
      <c r="AC46" s="51">
        <v>2</v>
      </c>
      <c r="AD46" s="293">
        <v>5</v>
      </c>
      <c r="AE46" s="7">
        <v>0</v>
      </c>
      <c r="AF46" s="7">
        <v>0</v>
      </c>
      <c r="AG46" s="51">
        <v>5</v>
      </c>
      <c r="AH46" s="293">
        <v>1</v>
      </c>
      <c r="AI46" s="293">
        <v>0</v>
      </c>
      <c r="AJ46" s="7">
        <v>0</v>
      </c>
      <c r="AK46" s="51">
        <v>1</v>
      </c>
      <c r="AL46" s="17">
        <v>0</v>
      </c>
      <c r="AM46" s="293">
        <v>0</v>
      </c>
      <c r="AN46" s="293">
        <v>0</v>
      </c>
      <c r="AO46" s="51">
        <v>0</v>
      </c>
      <c r="AP46" s="293">
        <v>0</v>
      </c>
      <c r="AQ46" s="293">
        <v>0</v>
      </c>
      <c r="AR46" s="293">
        <v>0</v>
      </c>
      <c r="AS46" s="51">
        <v>0</v>
      </c>
      <c r="AT46" s="28">
        <v>2</v>
      </c>
      <c r="AU46" s="7">
        <v>0</v>
      </c>
      <c r="AV46" s="293">
        <v>0</v>
      </c>
      <c r="AW46" s="51">
        <v>2</v>
      </c>
      <c r="AX46" s="29">
        <v>0</v>
      </c>
      <c r="AY46" s="7">
        <v>0</v>
      </c>
      <c r="AZ46" s="308">
        <v>0</v>
      </c>
      <c r="BA46" s="420">
        <v>0</v>
      </c>
      <c r="BB46" s="519">
        <v>2</v>
      </c>
      <c r="BC46" s="519">
        <v>0</v>
      </c>
      <c r="BD46" s="17">
        <v>0</v>
      </c>
      <c r="BE46" s="109">
        <v>2</v>
      </c>
      <c r="BF46" s="515">
        <f t="shared" si="26"/>
        <v>12</v>
      </c>
      <c r="BG46" s="592"/>
    </row>
    <row r="47" spans="1:59" s="1" customFormat="1" ht="15.75" customHeight="1" thickBot="1" x14ac:dyDescent="0.3">
      <c r="A47" s="595"/>
      <c r="B47" s="596"/>
      <c r="C47" s="596"/>
      <c r="D47" s="597"/>
      <c r="E47" s="550"/>
      <c r="F47" s="550"/>
      <c r="G47" s="589"/>
      <c r="H47" s="503" t="s">
        <v>53</v>
      </c>
      <c r="I47" s="558"/>
      <c r="J47" s="17">
        <v>0</v>
      </c>
      <c r="K47" s="293">
        <v>0</v>
      </c>
      <c r="L47" s="50">
        <v>0</v>
      </c>
      <c r="M47" s="51">
        <f t="shared" si="13"/>
        <v>0</v>
      </c>
      <c r="N47" s="293">
        <v>0</v>
      </c>
      <c r="O47" s="293">
        <v>0</v>
      </c>
      <c r="P47" s="7">
        <v>0</v>
      </c>
      <c r="Q47" s="51">
        <f t="shared" si="14"/>
        <v>0</v>
      </c>
      <c r="R47" s="293">
        <v>0</v>
      </c>
      <c r="S47" s="293">
        <v>0</v>
      </c>
      <c r="T47" s="7">
        <v>0</v>
      </c>
      <c r="U47" s="51">
        <f>SUM(R47:T47)</f>
        <v>0</v>
      </c>
      <c r="V47" s="32">
        <v>0</v>
      </c>
      <c r="W47" s="375">
        <v>0</v>
      </c>
      <c r="X47" s="35">
        <v>0</v>
      </c>
      <c r="Y47" s="51">
        <v>0</v>
      </c>
      <c r="Z47" s="375">
        <v>0</v>
      </c>
      <c r="AA47" s="35">
        <v>0</v>
      </c>
      <c r="AB47" s="35">
        <v>0</v>
      </c>
      <c r="AC47" s="51">
        <v>0</v>
      </c>
      <c r="AD47" s="375">
        <v>0</v>
      </c>
      <c r="AE47" s="35">
        <v>0</v>
      </c>
      <c r="AF47" s="35">
        <v>0</v>
      </c>
      <c r="AG47" s="51">
        <v>0</v>
      </c>
      <c r="AH47" s="375">
        <v>1</v>
      </c>
      <c r="AI47" s="375">
        <v>0</v>
      </c>
      <c r="AJ47" s="35">
        <v>0</v>
      </c>
      <c r="AK47" s="51">
        <v>1</v>
      </c>
      <c r="AL47" s="32">
        <v>1</v>
      </c>
      <c r="AM47" s="375">
        <v>0</v>
      </c>
      <c r="AN47" s="375">
        <v>0</v>
      </c>
      <c r="AO47" s="51">
        <v>1</v>
      </c>
      <c r="AP47" s="375">
        <v>0</v>
      </c>
      <c r="AQ47" s="375">
        <v>0</v>
      </c>
      <c r="AR47" s="375">
        <v>0</v>
      </c>
      <c r="AS47" s="51">
        <v>0</v>
      </c>
      <c r="AT47" s="34">
        <v>0</v>
      </c>
      <c r="AU47" s="35">
        <v>0</v>
      </c>
      <c r="AV47" s="375">
        <v>0</v>
      </c>
      <c r="AW47" s="51">
        <v>0</v>
      </c>
      <c r="AX47" s="36">
        <v>0</v>
      </c>
      <c r="AY47" s="35">
        <v>0</v>
      </c>
      <c r="AZ47" s="310">
        <v>0</v>
      </c>
      <c r="BA47" s="420">
        <v>0</v>
      </c>
      <c r="BB47" s="519">
        <v>1</v>
      </c>
      <c r="BC47" s="519">
        <v>0</v>
      </c>
      <c r="BD47" s="32">
        <v>0</v>
      </c>
      <c r="BE47" s="109">
        <v>1</v>
      </c>
      <c r="BF47" s="536">
        <f t="shared" si="26"/>
        <v>3</v>
      </c>
      <c r="BG47" s="592"/>
    </row>
    <row r="48" spans="1:59" s="1" customFormat="1" ht="15" customHeight="1" x14ac:dyDescent="0.25">
      <c r="A48" s="595"/>
      <c r="B48" s="596"/>
      <c r="C48" s="596"/>
      <c r="D48" s="597"/>
      <c r="E48" s="550"/>
      <c r="F48" s="550"/>
      <c r="G48" s="554" t="s">
        <v>54</v>
      </c>
      <c r="H48" s="296" t="s">
        <v>55</v>
      </c>
      <c r="I48" s="558"/>
      <c r="J48" s="17">
        <v>0</v>
      </c>
      <c r="K48" s="293">
        <v>0</v>
      </c>
      <c r="L48" s="50">
        <v>0</v>
      </c>
      <c r="M48" s="51">
        <f t="shared" si="13"/>
        <v>0</v>
      </c>
      <c r="N48" s="293">
        <v>0</v>
      </c>
      <c r="O48" s="293">
        <v>0</v>
      </c>
      <c r="P48" s="7">
        <v>0</v>
      </c>
      <c r="Q48" s="51">
        <f t="shared" si="14"/>
        <v>0</v>
      </c>
      <c r="R48" s="293">
        <v>2</v>
      </c>
      <c r="S48" s="293">
        <v>0</v>
      </c>
      <c r="T48" s="7">
        <v>0</v>
      </c>
      <c r="U48" s="51">
        <v>2</v>
      </c>
      <c r="V48" s="17">
        <v>0</v>
      </c>
      <c r="W48" s="293">
        <v>0</v>
      </c>
      <c r="X48" s="7">
        <v>0</v>
      </c>
      <c r="Y48" s="51">
        <v>0</v>
      </c>
      <c r="Z48" s="293">
        <v>0</v>
      </c>
      <c r="AA48" s="7">
        <v>0</v>
      </c>
      <c r="AB48" s="7">
        <v>0</v>
      </c>
      <c r="AC48" s="51">
        <v>0</v>
      </c>
      <c r="AD48" s="293">
        <v>0</v>
      </c>
      <c r="AE48" s="7">
        <v>0</v>
      </c>
      <c r="AF48" s="7">
        <v>0</v>
      </c>
      <c r="AG48" s="51">
        <v>0</v>
      </c>
      <c r="AH48" s="293">
        <v>0</v>
      </c>
      <c r="AI48" s="293">
        <v>0</v>
      </c>
      <c r="AJ48" s="7">
        <v>0</v>
      </c>
      <c r="AK48" s="51">
        <v>0</v>
      </c>
      <c r="AL48" s="17">
        <v>0</v>
      </c>
      <c r="AM48" s="293">
        <v>0</v>
      </c>
      <c r="AN48" s="293">
        <v>0</v>
      </c>
      <c r="AO48" s="51">
        <v>0</v>
      </c>
      <c r="AP48" s="293">
        <v>0</v>
      </c>
      <c r="AQ48" s="293">
        <v>0</v>
      </c>
      <c r="AR48" s="293">
        <v>0</v>
      </c>
      <c r="AS48" s="51">
        <v>0</v>
      </c>
      <c r="AT48" s="43">
        <v>0</v>
      </c>
      <c r="AU48" s="44">
        <v>0</v>
      </c>
      <c r="AV48" s="293">
        <v>0</v>
      </c>
      <c r="AW48" s="51">
        <v>0</v>
      </c>
      <c r="AX48" s="45">
        <v>0</v>
      </c>
      <c r="AY48" s="44">
        <v>0</v>
      </c>
      <c r="AZ48" s="308">
        <v>0</v>
      </c>
      <c r="BA48" s="420">
        <v>0</v>
      </c>
      <c r="BB48" s="519">
        <v>0</v>
      </c>
      <c r="BC48" s="519">
        <v>0</v>
      </c>
      <c r="BD48" s="17">
        <v>0</v>
      </c>
      <c r="BE48" s="109">
        <v>0</v>
      </c>
      <c r="BF48" s="537">
        <f t="shared" si="26"/>
        <v>2</v>
      </c>
      <c r="BG48" s="592"/>
    </row>
    <row r="49" spans="1:59" s="1" customFormat="1" ht="15.75" customHeight="1" thickBot="1" x14ac:dyDescent="0.3">
      <c r="A49" s="595"/>
      <c r="B49" s="596"/>
      <c r="C49" s="596"/>
      <c r="D49" s="597"/>
      <c r="E49" s="551"/>
      <c r="F49" s="551"/>
      <c r="G49" s="590"/>
      <c r="H49" s="298" t="s">
        <v>57</v>
      </c>
      <c r="I49" s="562"/>
      <c r="J49" s="32">
        <v>0</v>
      </c>
      <c r="K49" s="375">
        <v>0</v>
      </c>
      <c r="L49" s="55">
        <v>0</v>
      </c>
      <c r="M49" s="56">
        <f t="shared" si="13"/>
        <v>0</v>
      </c>
      <c r="N49" s="375">
        <v>0</v>
      </c>
      <c r="O49" s="375">
        <v>0</v>
      </c>
      <c r="P49" s="35">
        <v>0</v>
      </c>
      <c r="Q49" s="56">
        <f t="shared" si="14"/>
        <v>0</v>
      </c>
      <c r="R49" s="375">
        <v>0</v>
      </c>
      <c r="S49" s="375">
        <v>0</v>
      </c>
      <c r="T49" s="35">
        <v>0</v>
      </c>
      <c r="U49" s="56">
        <f>SUM(R49:T49)</f>
        <v>0</v>
      </c>
      <c r="V49" s="32">
        <v>0</v>
      </c>
      <c r="W49" s="375">
        <v>0</v>
      </c>
      <c r="X49" s="35">
        <v>0</v>
      </c>
      <c r="Y49" s="56">
        <v>0</v>
      </c>
      <c r="Z49" s="375">
        <v>0</v>
      </c>
      <c r="AA49" s="35">
        <v>0</v>
      </c>
      <c r="AB49" s="35">
        <v>0</v>
      </c>
      <c r="AC49" s="56">
        <v>0</v>
      </c>
      <c r="AD49" s="375">
        <v>0</v>
      </c>
      <c r="AE49" s="35">
        <v>0</v>
      </c>
      <c r="AF49" s="35">
        <v>0</v>
      </c>
      <c r="AG49" s="56">
        <v>0</v>
      </c>
      <c r="AH49" s="375">
        <v>0</v>
      </c>
      <c r="AI49" s="375">
        <v>0</v>
      </c>
      <c r="AJ49" s="35">
        <v>0</v>
      </c>
      <c r="AK49" s="56">
        <v>0</v>
      </c>
      <c r="AL49" s="32">
        <v>0</v>
      </c>
      <c r="AM49" s="375">
        <v>0</v>
      </c>
      <c r="AN49" s="375">
        <v>0</v>
      </c>
      <c r="AO49" s="56">
        <v>0</v>
      </c>
      <c r="AP49" s="375">
        <v>0</v>
      </c>
      <c r="AQ49" s="375">
        <v>0</v>
      </c>
      <c r="AR49" s="375">
        <v>0</v>
      </c>
      <c r="AS49" s="56">
        <v>0</v>
      </c>
      <c r="AT49" s="34">
        <v>0</v>
      </c>
      <c r="AU49" s="35">
        <v>0</v>
      </c>
      <c r="AV49" s="375">
        <v>0</v>
      </c>
      <c r="AW49" s="56">
        <v>0</v>
      </c>
      <c r="AX49" s="36">
        <v>0</v>
      </c>
      <c r="AY49" s="35">
        <v>0</v>
      </c>
      <c r="AZ49" s="375">
        <v>0</v>
      </c>
      <c r="BA49" s="49">
        <v>0</v>
      </c>
      <c r="BB49" s="87">
        <v>0</v>
      </c>
      <c r="BC49" s="11">
        <v>0</v>
      </c>
      <c r="BD49" s="375">
        <v>0</v>
      </c>
      <c r="BE49" s="262">
        <v>0</v>
      </c>
      <c r="BF49" s="536">
        <f t="shared" si="26"/>
        <v>0</v>
      </c>
      <c r="BG49" s="593"/>
    </row>
    <row r="50" spans="1:59" ht="41.25" customHeight="1" thickBot="1" x14ac:dyDescent="0.3">
      <c r="A50" s="595"/>
      <c r="B50" s="596"/>
      <c r="C50" s="596"/>
      <c r="D50" s="597"/>
      <c r="E50" s="134" t="s">
        <v>62</v>
      </c>
      <c r="F50" s="504">
        <v>0.83</v>
      </c>
      <c r="G50" s="134" t="s">
        <v>41</v>
      </c>
      <c r="H50" s="384" t="s">
        <v>41</v>
      </c>
      <c r="I50" s="458" t="s">
        <v>63</v>
      </c>
      <c r="J50" s="528">
        <v>0</v>
      </c>
      <c r="K50" s="529">
        <v>0</v>
      </c>
      <c r="L50" s="530">
        <v>0</v>
      </c>
      <c r="M50" s="222">
        <v>1</v>
      </c>
      <c r="N50" s="452">
        <v>0</v>
      </c>
      <c r="O50" s="393">
        <v>0</v>
      </c>
      <c r="P50" s="119">
        <v>0</v>
      </c>
      <c r="Q50" s="222">
        <v>0.95</v>
      </c>
      <c r="R50" s="452">
        <v>0</v>
      </c>
      <c r="S50" s="393">
        <v>0</v>
      </c>
      <c r="T50" s="119">
        <v>0</v>
      </c>
      <c r="U50" s="222">
        <v>0.98</v>
      </c>
      <c r="V50" s="394">
        <v>0</v>
      </c>
      <c r="W50" s="393">
        <v>0</v>
      </c>
      <c r="X50" s="531">
        <v>0</v>
      </c>
      <c r="Y50" s="222">
        <v>0.99</v>
      </c>
      <c r="Z50" s="393">
        <v>0</v>
      </c>
      <c r="AA50" s="119">
        <v>0</v>
      </c>
      <c r="AB50" s="119">
        <v>0</v>
      </c>
      <c r="AC50" s="222">
        <v>0.95</v>
      </c>
      <c r="AD50" s="393">
        <v>0</v>
      </c>
      <c r="AE50" s="119">
        <v>0</v>
      </c>
      <c r="AF50" s="119">
        <v>0</v>
      </c>
      <c r="AG50" s="222">
        <v>0.85</v>
      </c>
      <c r="AH50" s="393">
        <v>0</v>
      </c>
      <c r="AI50" s="393">
        <v>0</v>
      </c>
      <c r="AJ50" s="119">
        <v>0</v>
      </c>
      <c r="AK50" s="222">
        <v>0.97</v>
      </c>
      <c r="AL50" s="394">
        <v>0</v>
      </c>
      <c r="AM50" s="393">
        <v>0</v>
      </c>
      <c r="AN50" s="393">
        <v>0</v>
      </c>
      <c r="AO50" s="222">
        <v>1</v>
      </c>
      <c r="AP50" s="393">
        <v>0</v>
      </c>
      <c r="AQ50" s="393">
        <v>0</v>
      </c>
      <c r="AR50" s="393">
        <v>0</v>
      </c>
      <c r="AS50" s="222">
        <v>0.9</v>
      </c>
      <c r="AT50" s="394">
        <v>0</v>
      </c>
      <c r="AU50" s="393">
        <v>0</v>
      </c>
      <c r="AV50" s="393">
        <v>0</v>
      </c>
      <c r="AW50" s="222">
        <v>1</v>
      </c>
      <c r="AX50" s="532">
        <v>0</v>
      </c>
      <c r="AY50" s="393">
        <v>0</v>
      </c>
      <c r="AZ50" s="393">
        <v>0</v>
      </c>
      <c r="BA50" s="222">
        <v>0.96</v>
      </c>
      <c r="BB50" s="394">
        <v>0</v>
      </c>
      <c r="BC50" s="393">
        <v>0</v>
      </c>
      <c r="BD50" s="393">
        <v>0</v>
      </c>
      <c r="BE50" s="267">
        <v>1</v>
      </c>
      <c r="BF50" s="538">
        <f>(M50+Q50+U50+Y50+AC50+AG50+AK50+AO50+AS50+AW50+BA50+BE50)/12</f>
        <v>0.96250000000000002</v>
      </c>
      <c r="BG50" s="209">
        <f>BF50/F50</f>
        <v>1.1596385542168675</v>
      </c>
    </row>
    <row r="51" spans="1:59" ht="18.75" customHeight="1" thickBot="1" x14ac:dyDescent="0.3">
      <c r="A51" s="563" t="s">
        <v>64</v>
      </c>
      <c r="B51" s="596"/>
      <c r="C51" s="596"/>
      <c r="D51" s="597"/>
      <c r="E51" s="549" t="s">
        <v>65</v>
      </c>
      <c r="F51" s="144">
        <v>30</v>
      </c>
      <c r="G51" s="134" t="s">
        <v>41</v>
      </c>
      <c r="H51" s="384" t="s">
        <v>41</v>
      </c>
      <c r="I51" s="134" t="s">
        <v>42</v>
      </c>
      <c r="J51" s="387">
        <v>0</v>
      </c>
      <c r="K51" s="251">
        <v>0</v>
      </c>
      <c r="L51" s="176">
        <v>0</v>
      </c>
      <c r="M51" s="178">
        <v>1</v>
      </c>
      <c r="N51" s="518">
        <v>0</v>
      </c>
      <c r="O51" s="251">
        <v>0</v>
      </c>
      <c r="P51" s="175">
        <v>0</v>
      </c>
      <c r="Q51" s="178">
        <v>1</v>
      </c>
      <c r="R51" s="355">
        <v>0</v>
      </c>
      <c r="S51" s="251">
        <v>0</v>
      </c>
      <c r="T51" s="175">
        <v>0</v>
      </c>
      <c r="U51" s="178">
        <v>9</v>
      </c>
      <c r="V51" s="250">
        <v>0</v>
      </c>
      <c r="W51" s="251">
        <v>0</v>
      </c>
      <c r="X51" s="175">
        <v>0</v>
      </c>
      <c r="Y51" s="178">
        <v>5</v>
      </c>
      <c r="Z51" s="251">
        <v>0</v>
      </c>
      <c r="AA51" s="175">
        <v>0</v>
      </c>
      <c r="AB51" s="175">
        <v>0</v>
      </c>
      <c r="AC51" s="178">
        <v>0</v>
      </c>
      <c r="AD51" s="251">
        <v>0</v>
      </c>
      <c r="AE51" s="175">
        <v>0</v>
      </c>
      <c r="AF51" s="175">
        <v>0</v>
      </c>
      <c r="AG51" s="178">
        <v>2</v>
      </c>
      <c r="AH51" s="251">
        <v>0</v>
      </c>
      <c r="AI51" s="251">
        <v>0</v>
      </c>
      <c r="AJ51" s="175">
        <v>0</v>
      </c>
      <c r="AK51" s="178">
        <v>15</v>
      </c>
      <c r="AL51" s="250">
        <v>0</v>
      </c>
      <c r="AM51" s="251">
        <v>0</v>
      </c>
      <c r="AN51" s="175">
        <v>0</v>
      </c>
      <c r="AO51" s="178">
        <v>8</v>
      </c>
      <c r="AP51" s="251">
        <v>0</v>
      </c>
      <c r="AQ51" s="251">
        <v>0</v>
      </c>
      <c r="AR51" s="175">
        <v>0</v>
      </c>
      <c r="AS51" s="178">
        <v>1</v>
      </c>
      <c r="AT51" s="250">
        <v>0</v>
      </c>
      <c r="AU51" s="251">
        <v>0</v>
      </c>
      <c r="AV51" s="175">
        <v>0</v>
      </c>
      <c r="AW51" s="178">
        <v>17</v>
      </c>
      <c r="AX51" s="513">
        <v>0</v>
      </c>
      <c r="AY51" s="251">
        <v>0</v>
      </c>
      <c r="AZ51" s="175">
        <v>0</v>
      </c>
      <c r="BA51" s="178">
        <v>12</v>
      </c>
      <c r="BB51" s="250">
        <v>0</v>
      </c>
      <c r="BC51" s="251">
        <v>0</v>
      </c>
      <c r="BD51" s="175">
        <v>0</v>
      </c>
      <c r="BE51" s="266">
        <v>9</v>
      </c>
      <c r="BF51" s="494">
        <f t="shared" si="26"/>
        <v>80</v>
      </c>
      <c r="BG51" s="209">
        <f>BF51/F51</f>
        <v>2.6666666666666665</v>
      </c>
    </row>
    <row r="52" spans="1:59" s="1" customFormat="1" ht="15" customHeight="1" x14ac:dyDescent="0.25">
      <c r="A52" s="563"/>
      <c r="B52" s="596"/>
      <c r="C52" s="596"/>
      <c r="D52" s="597"/>
      <c r="E52" s="550"/>
      <c r="F52" s="552">
        <v>50</v>
      </c>
      <c r="G52" s="560" t="s">
        <v>43</v>
      </c>
      <c r="H52" s="100" t="s">
        <v>44</v>
      </c>
      <c r="I52" s="561" t="s">
        <v>230</v>
      </c>
      <c r="J52" s="23">
        <v>0</v>
      </c>
      <c r="K52" s="307">
        <v>0</v>
      </c>
      <c r="L52" s="59">
        <v>0</v>
      </c>
      <c r="M52" s="60">
        <f t="shared" ref="M52:M62" si="27">SUM(J52:L52)</f>
        <v>0</v>
      </c>
      <c r="N52" s="307">
        <v>0</v>
      </c>
      <c r="O52" s="307">
        <v>0</v>
      </c>
      <c r="P52" s="26">
        <v>0</v>
      </c>
      <c r="Q52" s="60">
        <f t="shared" ref="Q52:Q62" si="28">SUM(N52:P52)</f>
        <v>0</v>
      </c>
      <c r="R52" s="307">
        <v>0</v>
      </c>
      <c r="S52" s="307">
        <v>0</v>
      </c>
      <c r="T52" s="26">
        <v>0</v>
      </c>
      <c r="U52" s="60">
        <f t="shared" ref="U52:U57" si="29">SUM(R52:T52)</f>
        <v>0</v>
      </c>
      <c r="V52" s="23">
        <v>0</v>
      </c>
      <c r="W52" s="307">
        <v>0</v>
      </c>
      <c r="X52" s="26">
        <v>0</v>
      </c>
      <c r="Y52" s="60">
        <f t="shared" ref="Y52:Y57" si="30">SUM(V52:X52)</f>
        <v>0</v>
      </c>
      <c r="Z52" s="307">
        <v>0</v>
      </c>
      <c r="AA52" s="26">
        <v>0</v>
      </c>
      <c r="AB52" s="26">
        <v>0</v>
      </c>
      <c r="AC52" s="60">
        <f t="shared" ref="AC52:AC57" si="31">SUM(Z52:AB52)</f>
        <v>0</v>
      </c>
      <c r="AD52" s="307">
        <v>0</v>
      </c>
      <c r="AE52" s="26">
        <v>0</v>
      </c>
      <c r="AF52" s="26">
        <v>0</v>
      </c>
      <c r="AG52" s="60">
        <f t="shared" ref="AG52:AG57" si="32">SUM(AD52:AF52)</f>
        <v>0</v>
      </c>
      <c r="AH52" s="307">
        <v>0</v>
      </c>
      <c r="AI52" s="307">
        <v>0</v>
      </c>
      <c r="AJ52" s="26">
        <v>0</v>
      </c>
      <c r="AK52" s="60">
        <f t="shared" ref="AK52:AK57" si="33">SUM(AH52:AJ52)</f>
        <v>0</v>
      </c>
      <c r="AL52" s="23">
        <v>0</v>
      </c>
      <c r="AM52" s="307">
        <v>0</v>
      </c>
      <c r="AN52" s="26">
        <v>0</v>
      </c>
      <c r="AO52" s="60">
        <f t="shared" ref="AO52:AO57" si="34">SUM(AL52:AN52)</f>
        <v>0</v>
      </c>
      <c r="AP52" s="307">
        <v>0</v>
      </c>
      <c r="AQ52" s="307">
        <v>0</v>
      </c>
      <c r="AR52" s="26">
        <v>0</v>
      </c>
      <c r="AS52" s="60">
        <f t="shared" ref="AS52:AS57" si="35">SUM(AP52:AR52)</f>
        <v>0</v>
      </c>
      <c r="AT52" s="25">
        <v>0</v>
      </c>
      <c r="AU52" s="26">
        <v>0</v>
      </c>
      <c r="AV52" s="26">
        <v>0</v>
      </c>
      <c r="AW52" s="60">
        <v>0</v>
      </c>
      <c r="AX52" s="27">
        <v>0</v>
      </c>
      <c r="AY52" s="26">
        <v>0</v>
      </c>
      <c r="AZ52" s="26">
        <v>0</v>
      </c>
      <c r="BA52" s="60">
        <v>0</v>
      </c>
      <c r="BB52" s="25">
        <v>0</v>
      </c>
      <c r="BC52" s="26">
        <v>0</v>
      </c>
      <c r="BD52" s="26">
        <v>0</v>
      </c>
      <c r="BE52" s="264">
        <v>0</v>
      </c>
      <c r="BF52" s="515">
        <f t="shared" si="26"/>
        <v>0</v>
      </c>
      <c r="BG52" s="591">
        <f>BF57/F52</f>
        <v>15.8</v>
      </c>
    </row>
    <row r="53" spans="1:59" s="1" customFormat="1" ht="18" customHeight="1" x14ac:dyDescent="0.25">
      <c r="A53" s="563"/>
      <c r="B53" s="596"/>
      <c r="C53" s="596"/>
      <c r="D53" s="597"/>
      <c r="E53" s="550"/>
      <c r="F53" s="550"/>
      <c r="G53" s="560"/>
      <c r="H53" s="47" t="s">
        <v>45</v>
      </c>
      <c r="I53" s="558"/>
      <c r="J53" s="17">
        <v>0</v>
      </c>
      <c r="K53" s="293">
        <v>0</v>
      </c>
      <c r="L53" s="50">
        <v>0</v>
      </c>
      <c r="M53" s="51">
        <f t="shared" si="27"/>
        <v>0</v>
      </c>
      <c r="N53" s="293">
        <v>0</v>
      </c>
      <c r="O53" s="293">
        <v>0</v>
      </c>
      <c r="P53" s="7">
        <v>0</v>
      </c>
      <c r="Q53" s="51">
        <f t="shared" si="28"/>
        <v>0</v>
      </c>
      <c r="R53" s="293">
        <v>0</v>
      </c>
      <c r="S53" s="293">
        <v>0</v>
      </c>
      <c r="T53" s="7">
        <v>0</v>
      </c>
      <c r="U53" s="51">
        <f t="shared" si="29"/>
        <v>0</v>
      </c>
      <c r="V53" s="17">
        <v>0</v>
      </c>
      <c r="W53" s="293">
        <v>0</v>
      </c>
      <c r="X53" s="7">
        <v>0</v>
      </c>
      <c r="Y53" s="51">
        <f t="shared" si="30"/>
        <v>0</v>
      </c>
      <c r="Z53" s="293">
        <v>0</v>
      </c>
      <c r="AA53" s="7">
        <v>0</v>
      </c>
      <c r="AB53" s="7">
        <v>0</v>
      </c>
      <c r="AC53" s="51">
        <f t="shared" si="31"/>
        <v>0</v>
      </c>
      <c r="AD53" s="293">
        <v>0</v>
      </c>
      <c r="AE53" s="7">
        <v>0</v>
      </c>
      <c r="AF53" s="7">
        <v>0</v>
      </c>
      <c r="AG53" s="51">
        <f t="shared" si="32"/>
        <v>0</v>
      </c>
      <c r="AH53" s="293">
        <v>4</v>
      </c>
      <c r="AI53" s="293">
        <v>0</v>
      </c>
      <c r="AJ53" s="7">
        <v>0</v>
      </c>
      <c r="AK53" s="51">
        <f t="shared" si="33"/>
        <v>4</v>
      </c>
      <c r="AL53" s="17">
        <v>0</v>
      </c>
      <c r="AM53" s="293">
        <v>0</v>
      </c>
      <c r="AN53" s="7">
        <v>0</v>
      </c>
      <c r="AO53" s="51">
        <f t="shared" si="34"/>
        <v>0</v>
      </c>
      <c r="AP53" s="293">
        <v>0</v>
      </c>
      <c r="AQ53" s="293">
        <v>0</v>
      </c>
      <c r="AR53" s="7">
        <v>0</v>
      </c>
      <c r="AS53" s="51">
        <f t="shared" si="35"/>
        <v>0</v>
      </c>
      <c r="AT53" s="28">
        <v>0</v>
      </c>
      <c r="AU53" s="7">
        <v>0</v>
      </c>
      <c r="AV53" s="7">
        <v>0</v>
      </c>
      <c r="AW53" s="51">
        <v>0</v>
      </c>
      <c r="AX53" s="29">
        <v>0</v>
      </c>
      <c r="AY53" s="7">
        <v>0</v>
      </c>
      <c r="AZ53" s="7">
        <v>0</v>
      </c>
      <c r="BA53" s="51">
        <v>0</v>
      </c>
      <c r="BB53" s="28">
        <v>0</v>
      </c>
      <c r="BC53" s="7">
        <v>0</v>
      </c>
      <c r="BD53" s="7">
        <v>0</v>
      </c>
      <c r="BE53" s="109">
        <v>0</v>
      </c>
      <c r="BF53" s="515">
        <f t="shared" si="26"/>
        <v>4</v>
      </c>
      <c r="BG53" s="592"/>
    </row>
    <row r="54" spans="1:59" s="1" customFormat="1" ht="15" customHeight="1" x14ac:dyDescent="0.25">
      <c r="A54" s="563"/>
      <c r="B54" s="596"/>
      <c r="C54" s="596"/>
      <c r="D54" s="597"/>
      <c r="E54" s="550"/>
      <c r="F54" s="550"/>
      <c r="G54" s="560"/>
      <c r="H54" s="302" t="s">
        <v>46</v>
      </c>
      <c r="I54" s="558"/>
      <c r="J54" s="17">
        <v>0</v>
      </c>
      <c r="K54" s="293">
        <v>2</v>
      </c>
      <c r="L54" s="50">
        <v>0</v>
      </c>
      <c r="M54" s="51">
        <f t="shared" si="27"/>
        <v>2</v>
      </c>
      <c r="N54" s="293">
        <v>0</v>
      </c>
      <c r="O54" s="293">
        <v>2</v>
      </c>
      <c r="P54" s="7">
        <v>0</v>
      </c>
      <c r="Q54" s="51">
        <f t="shared" si="28"/>
        <v>2</v>
      </c>
      <c r="R54" s="293">
        <v>109</v>
      </c>
      <c r="S54" s="293">
        <v>45</v>
      </c>
      <c r="T54" s="7">
        <v>0</v>
      </c>
      <c r="U54" s="51">
        <f t="shared" si="29"/>
        <v>154</v>
      </c>
      <c r="V54" s="17">
        <v>6</v>
      </c>
      <c r="W54" s="293">
        <v>12</v>
      </c>
      <c r="X54" s="7">
        <v>0</v>
      </c>
      <c r="Y54" s="51">
        <f t="shared" si="30"/>
        <v>18</v>
      </c>
      <c r="Z54" s="293">
        <v>0</v>
      </c>
      <c r="AA54" s="7">
        <v>0</v>
      </c>
      <c r="AB54" s="7">
        <v>0</v>
      </c>
      <c r="AC54" s="51">
        <f t="shared" si="31"/>
        <v>0</v>
      </c>
      <c r="AD54" s="293">
        <v>4</v>
      </c>
      <c r="AE54" s="7">
        <v>8</v>
      </c>
      <c r="AF54" s="7">
        <v>0</v>
      </c>
      <c r="AG54" s="51">
        <f t="shared" si="32"/>
        <v>12</v>
      </c>
      <c r="AH54" s="293">
        <v>27</v>
      </c>
      <c r="AI54" s="293">
        <v>5</v>
      </c>
      <c r="AJ54" s="7">
        <v>0</v>
      </c>
      <c r="AK54" s="51">
        <f t="shared" si="33"/>
        <v>32</v>
      </c>
      <c r="AL54" s="17">
        <v>20</v>
      </c>
      <c r="AM54" s="293">
        <v>47</v>
      </c>
      <c r="AN54" s="7">
        <v>0</v>
      </c>
      <c r="AO54" s="51">
        <f t="shared" si="34"/>
        <v>67</v>
      </c>
      <c r="AP54" s="293">
        <v>0</v>
      </c>
      <c r="AQ54" s="293">
        <v>0</v>
      </c>
      <c r="AR54" s="7">
        <v>0</v>
      </c>
      <c r="AS54" s="51">
        <f t="shared" si="35"/>
        <v>0</v>
      </c>
      <c r="AT54" s="28">
        <v>6</v>
      </c>
      <c r="AU54" s="7">
        <v>8</v>
      </c>
      <c r="AV54" s="7">
        <v>0</v>
      </c>
      <c r="AW54" s="51">
        <v>14</v>
      </c>
      <c r="AX54" s="29">
        <v>5</v>
      </c>
      <c r="AY54" s="7">
        <v>0</v>
      </c>
      <c r="AZ54" s="7">
        <v>0</v>
      </c>
      <c r="BA54" s="51">
        <v>5</v>
      </c>
      <c r="BB54" s="28">
        <v>9</v>
      </c>
      <c r="BC54" s="7">
        <v>3</v>
      </c>
      <c r="BD54" s="7">
        <v>0</v>
      </c>
      <c r="BE54" s="109">
        <v>12</v>
      </c>
      <c r="BF54" s="515">
        <f t="shared" si="26"/>
        <v>318</v>
      </c>
      <c r="BG54" s="592"/>
    </row>
    <row r="55" spans="1:59" s="1" customFormat="1" ht="15" customHeight="1" x14ac:dyDescent="0.25">
      <c r="A55" s="563"/>
      <c r="B55" s="596"/>
      <c r="C55" s="596"/>
      <c r="D55" s="597"/>
      <c r="E55" s="550"/>
      <c r="F55" s="550"/>
      <c r="G55" s="560"/>
      <c r="H55" s="302" t="s">
        <v>47</v>
      </c>
      <c r="I55" s="558"/>
      <c r="J55" s="17">
        <v>0</v>
      </c>
      <c r="K55" s="293">
        <v>9</v>
      </c>
      <c r="L55" s="50">
        <v>0</v>
      </c>
      <c r="M55" s="51">
        <f t="shared" si="27"/>
        <v>9</v>
      </c>
      <c r="N55" s="293">
        <v>0</v>
      </c>
      <c r="O55" s="293">
        <v>4</v>
      </c>
      <c r="P55" s="7">
        <v>0</v>
      </c>
      <c r="Q55" s="51">
        <f t="shared" si="28"/>
        <v>4</v>
      </c>
      <c r="R55" s="293">
        <v>1</v>
      </c>
      <c r="S55" s="293">
        <v>19</v>
      </c>
      <c r="T55" s="7">
        <v>0</v>
      </c>
      <c r="U55" s="51">
        <f t="shared" si="29"/>
        <v>20</v>
      </c>
      <c r="V55" s="17">
        <v>2</v>
      </c>
      <c r="W55" s="293">
        <v>35</v>
      </c>
      <c r="X55" s="7">
        <v>0</v>
      </c>
      <c r="Y55" s="51">
        <f t="shared" si="30"/>
        <v>37</v>
      </c>
      <c r="Z55" s="293">
        <v>0</v>
      </c>
      <c r="AA55" s="7">
        <v>0</v>
      </c>
      <c r="AB55" s="7">
        <v>0</v>
      </c>
      <c r="AC55" s="51">
        <f t="shared" si="31"/>
        <v>0</v>
      </c>
      <c r="AD55" s="293">
        <v>2</v>
      </c>
      <c r="AE55" s="7">
        <v>0</v>
      </c>
      <c r="AF55" s="7">
        <v>0</v>
      </c>
      <c r="AG55" s="51">
        <f t="shared" si="32"/>
        <v>2</v>
      </c>
      <c r="AH55" s="293">
        <v>30</v>
      </c>
      <c r="AI55" s="293">
        <v>71</v>
      </c>
      <c r="AJ55" s="7">
        <v>0</v>
      </c>
      <c r="AK55" s="51">
        <f t="shared" si="33"/>
        <v>101</v>
      </c>
      <c r="AL55" s="17">
        <v>95</v>
      </c>
      <c r="AM55" s="293">
        <v>0</v>
      </c>
      <c r="AN55" s="7">
        <v>0</v>
      </c>
      <c r="AO55" s="51">
        <f t="shared" si="34"/>
        <v>95</v>
      </c>
      <c r="AP55" s="293">
        <v>0</v>
      </c>
      <c r="AQ55" s="293">
        <v>7</v>
      </c>
      <c r="AR55" s="7">
        <v>0</v>
      </c>
      <c r="AS55" s="51">
        <f t="shared" si="35"/>
        <v>7</v>
      </c>
      <c r="AT55" s="28">
        <v>31</v>
      </c>
      <c r="AU55" s="7">
        <v>40</v>
      </c>
      <c r="AV55" s="7">
        <v>0</v>
      </c>
      <c r="AW55" s="51">
        <v>71</v>
      </c>
      <c r="AX55" s="29">
        <v>23</v>
      </c>
      <c r="AY55" s="7">
        <v>38</v>
      </c>
      <c r="AZ55" s="7">
        <v>0</v>
      </c>
      <c r="BA55" s="51">
        <v>61</v>
      </c>
      <c r="BB55" s="28">
        <v>11</v>
      </c>
      <c r="BC55" s="7">
        <v>23</v>
      </c>
      <c r="BD55" s="7">
        <v>0</v>
      </c>
      <c r="BE55" s="109">
        <v>34</v>
      </c>
      <c r="BF55" s="515">
        <f t="shared" si="26"/>
        <v>441</v>
      </c>
      <c r="BG55" s="592"/>
    </row>
    <row r="56" spans="1:59" s="1" customFormat="1" ht="15.75" customHeight="1" thickBot="1" x14ac:dyDescent="0.3">
      <c r="A56" s="563"/>
      <c r="B56" s="596"/>
      <c r="C56" s="596"/>
      <c r="D56" s="597"/>
      <c r="E56" s="550"/>
      <c r="F56" s="550"/>
      <c r="G56" s="560"/>
      <c r="H56" s="303" t="s">
        <v>48</v>
      </c>
      <c r="I56" s="558"/>
      <c r="J56" s="32">
        <v>0</v>
      </c>
      <c r="K56" s="375">
        <v>0</v>
      </c>
      <c r="L56" s="55">
        <v>0</v>
      </c>
      <c r="M56" s="56">
        <f t="shared" si="27"/>
        <v>0</v>
      </c>
      <c r="N56" s="375">
        <v>0</v>
      </c>
      <c r="O56" s="375">
        <v>0</v>
      </c>
      <c r="P56" s="35">
        <v>0</v>
      </c>
      <c r="Q56" s="56">
        <f t="shared" si="28"/>
        <v>0</v>
      </c>
      <c r="R56" s="375">
        <v>0</v>
      </c>
      <c r="S56" s="375">
        <v>0</v>
      </c>
      <c r="T56" s="35">
        <v>0</v>
      </c>
      <c r="U56" s="56">
        <f t="shared" si="29"/>
        <v>0</v>
      </c>
      <c r="V56" s="32">
        <v>0</v>
      </c>
      <c r="W56" s="35">
        <v>0</v>
      </c>
      <c r="X56" s="35">
        <v>0</v>
      </c>
      <c r="Y56" s="56">
        <f t="shared" si="30"/>
        <v>0</v>
      </c>
      <c r="Z56" s="375">
        <v>0</v>
      </c>
      <c r="AA56" s="35">
        <v>0</v>
      </c>
      <c r="AB56" s="35">
        <v>0</v>
      </c>
      <c r="AC56" s="56">
        <f t="shared" si="31"/>
        <v>0</v>
      </c>
      <c r="AD56" s="375">
        <v>0</v>
      </c>
      <c r="AE56" s="35">
        <v>0</v>
      </c>
      <c r="AF56" s="35">
        <v>0</v>
      </c>
      <c r="AG56" s="56">
        <f t="shared" si="32"/>
        <v>0</v>
      </c>
      <c r="AH56" s="375">
        <v>19</v>
      </c>
      <c r="AI56" s="375">
        <v>0</v>
      </c>
      <c r="AJ56" s="35">
        <v>0</v>
      </c>
      <c r="AK56" s="56">
        <f t="shared" si="33"/>
        <v>19</v>
      </c>
      <c r="AL56" s="32">
        <v>2</v>
      </c>
      <c r="AM56" s="375">
        <v>0</v>
      </c>
      <c r="AN56" s="35">
        <v>0</v>
      </c>
      <c r="AO56" s="56">
        <f t="shared" si="34"/>
        <v>2</v>
      </c>
      <c r="AP56" s="375">
        <v>0</v>
      </c>
      <c r="AQ56" s="375">
        <v>3</v>
      </c>
      <c r="AR56" s="35">
        <v>0</v>
      </c>
      <c r="AS56" s="56">
        <f t="shared" si="35"/>
        <v>3</v>
      </c>
      <c r="AT56" s="34">
        <v>0</v>
      </c>
      <c r="AU56" s="35">
        <v>0</v>
      </c>
      <c r="AV56" s="35">
        <v>0</v>
      </c>
      <c r="AW56" s="56">
        <v>0</v>
      </c>
      <c r="AX56" s="36">
        <v>0</v>
      </c>
      <c r="AY56" s="35">
        <v>0</v>
      </c>
      <c r="AZ56" s="35">
        <v>0</v>
      </c>
      <c r="BA56" s="56">
        <v>0</v>
      </c>
      <c r="BB56" s="34">
        <v>0</v>
      </c>
      <c r="BC56" s="35">
        <v>3</v>
      </c>
      <c r="BD56" s="35">
        <v>0</v>
      </c>
      <c r="BE56" s="262">
        <v>3</v>
      </c>
      <c r="BF56" s="536">
        <f t="shared" si="26"/>
        <v>27</v>
      </c>
      <c r="BG56" s="592"/>
    </row>
    <row r="57" spans="1:59" s="1" customFormat="1" ht="15.75" customHeight="1" thickBot="1" x14ac:dyDescent="0.3">
      <c r="A57" s="563"/>
      <c r="B57" s="596"/>
      <c r="C57" s="596"/>
      <c r="D57" s="597"/>
      <c r="E57" s="550"/>
      <c r="F57" s="550"/>
      <c r="G57" s="556" t="s">
        <v>49</v>
      </c>
      <c r="H57" s="557"/>
      <c r="I57" s="558"/>
      <c r="J57" s="396">
        <f>SUM(J52:J56)</f>
        <v>0</v>
      </c>
      <c r="K57" s="251">
        <f>SUM(K52:K56)</f>
        <v>11</v>
      </c>
      <c r="L57" s="176">
        <f>SUM(L52:L56)</f>
        <v>0</v>
      </c>
      <c r="M57" s="178">
        <f t="shared" si="27"/>
        <v>11</v>
      </c>
      <c r="N57" s="251">
        <f>SUM(N52:N56)</f>
        <v>0</v>
      </c>
      <c r="O57" s="251">
        <f>SUM(O52:O56)</f>
        <v>6</v>
      </c>
      <c r="P57" s="175">
        <f>SUM(P52:P56)</f>
        <v>0</v>
      </c>
      <c r="Q57" s="178">
        <f t="shared" si="28"/>
        <v>6</v>
      </c>
      <c r="R57" s="251">
        <f>SUM(R52:R56)</f>
        <v>110</v>
      </c>
      <c r="S57" s="251">
        <f>SUM(S52:S56)</f>
        <v>64</v>
      </c>
      <c r="T57" s="175">
        <f t="shared" ref="T57:X57" si="36">SUM(T52:T56)</f>
        <v>0</v>
      </c>
      <c r="U57" s="178">
        <f t="shared" si="29"/>
        <v>174</v>
      </c>
      <c r="V57" s="115">
        <f t="shared" si="36"/>
        <v>8</v>
      </c>
      <c r="W57" s="115">
        <f t="shared" si="36"/>
        <v>47</v>
      </c>
      <c r="X57" s="115">
        <f t="shared" si="36"/>
        <v>0</v>
      </c>
      <c r="Y57" s="121">
        <f t="shared" si="30"/>
        <v>55</v>
      </c>
      <c r="Z57" s="251">
        <f>SUM(Z52:Z56)</f>
        <v>0</v>
      </c>
      <c r="AA57" s="115">
        <f t="shared" ref="AA57:BD57" si="37">SUM(AA52:AA56)</f>
        <v>0</v>
      </c>
      <c r="AB57" s="115">
        <f t="shared" si="37"/>
        <v>0</v>
      </c>
      <c r="AC57" s="178">
        <f t="shared" si="31"/>
        <v>0</v>
      </c>
      <c r="AD57" s="115">
        <f t="shared" si="37"/>
        <v>6</v>
      </c>
      <c r="AE57" s="115">
        <f t="shared" si="37"/>
        <v>8</v>
      </c>
      <c r="AF57" s="115">
        <f t="shared" si="37"/>
        <v>0</v>
      </c>
      <c r="AG57" s="121">
        <f t="shared" si="32"/>
        <v>14</v>
      </c>
      <c r="AH57" s="115">
        <f t="shared" si="37"/>
        <v>80</v>
      </c>
      <c r="AI57" s="115">
        <f t="shared" si="37"/>
        <v>76</v>
      </c>
      <c r="AJ57" s="115">
        <f t="shared" si="37"/>
        <v>0</v>
      </c>
      <c r="AK57" s="121">
        <f t="shared" si="33"/>
        <v>156</v>
      </c>
      <c r="AL57" s="115">
        <f t="shared" si="37"/>
        <v>117</v>
      </c>
      <c r="AM57" s="115">
        <f t="shared" si="37"/>
        <v>47</v>
      </c>
      <c r="AN57" s="115">
        <f t="shared" si="37"/>
        <v>0</v>
      </c>
      <c r="AO57" s="121">
        <f t="shared" si="34"/>
        <v>164</v>
      </c>
      <c r="AP57" s="115">
        <f t="shared" si="37"/>
        <v>0</v>
      </c>
      <c r="AQ57" s="115">
        <f t="shared" si="37"/>
        <v>10</v>
      </c>
      <c r="AR57" s="115">
        <f t="shared" si="37"/>
        <v>0</v>
      </c>
      <c r="AS57" s="121">
        <f t="shared" si="35"/>
        <v>10</v>
      </c>
      <c r="AT57" s="175">
        <f t="shared" si="37"/>
        <v>37</v>
      </c>
      <c r="AU57" s="175">
        <f t="shared" si="37"/>
        <v>48</v>
      </c>
      <c r="AV57" s="175">
        <f t="shared" si="37"/>
        <v>0</v>
      </c>
      <c r="AW57" s="117">
        <f>SUM(AT57:AV57)</f>
        <v>85</v>
      </c>
      <c r="AX57" s="175">
        <f t="shared" si="37"/>
        <v>28</v>
      </c>
      <c r="AY57" s="175">
        <f t="shared" si="37"/>
        <v>38</v>
      </c>
      <c r="AZ57" s="175">
        <f t="shared" si="37"/>
        <v>0</v>
      </c>
      <c r="BA57" s="117">
        <f>SUM(AX57:AZ57)</f>
        <v>66</v>
      </c>
      <c r="BB57" s="175">
        <f t="shared" si="37"/>
        <v>20</v>
      </c>
      <c r="BC57" s="175">
        <f t="shared" si="37"/>
        <v>29</v>
      </c>
      <c r="BD57" s="175">
        <f t="shared" si="37"/>
        <v>0</v>
      </c>
      <c r="BE57" s="252">
        <f>SUM(BB57:BD57)</f>
        <v>49</v>
      </c>
      <c r="BF57" s="494">
        <f t="shared" si="26"/>
        <v>790</v>
      </c>
      <c r="BG57" s="592"/>
    </row>
    <row r="58" spans="1:59" s="1" customFormat="1" ht="18" customHeight="1" x14ac:dyDescent="0.25">
      <c r="A58" s="563"/>
      <c r="B58" s="596"/>
      <c r="C58" s="596"/>
      <c r="D58" s="597"/>
      <c r="E58" s="550"/>
      <c r="F58" s="550"/>
      <c r="G58" s="564" t="s">
        <v>50</v>
      </c>
      <c r="H58" s="301" t="s">
        <v>51</v>
      </c>
      <c r="I58" s="558"/>
      <c r="J58" s="23">
        <v>0</v>
      </c>
      <c r="K58" s="307">
        <v>11</v>
      </c>
      <c r="L58" s="59">
        <v>0</v>
      </c>
      <c r="M58" s="60">
        <f t="shared" si="27"/>
        <v>11</v>
      </c>
      <c r="N58" s="307">
        <v>0</v>
      </c>
      <c r="O58" s="307">
        <v>6</v>
      </c>
      <c r="P58" s="26">
        <v>0</v>
      </c>
      <c r="Q58" s="60">
        <f t="shared" si="28"/>
        <v>6</v>
      </c>
      <c r="R58" s="307">
        <v>96</v>
      </c>
      <c r="S58" s="307">
        <v>53</v>
      </c>
      <c r="T58" s="26">
        <v>0</v>
      </c>
      <c r="U58" s="60">
        <v>149</v>
      </c>
      <c r="V58" s="23">
        <v>8</v>
      </c>
      <c r="W58" s="26">
        <v>47</v>
      </c>
      <c r="X58" s="26">
        <v>0</v>
      </c>
      <c r="Y58" s="60">
        <v>55</v>
      </c>
      <c r="Z58" s="307">
        <v>0</v>
      </c>
      <c r="AA58" s="26">
        <v>0</v>
      </c>
      <c r="AB58" s="26">
        <v>0</v>
      </c>
      <c r="AC58" s="60">
        <v>0</v>
      </c>
      <c r="AD58" s="307">
        <v>4</v>
      </c>
      <c r="AE58" s="26">
        <v>0</v>
      </c>
      <c r="AF58" s="26">
        <v>0</v>
      </c>
      <c r="AG58" s="60">
        <v>4</v>
      </c>
      <c r="AH58" s="307">
        <v>58</v>
      </c>
      <c r="AI58" s="307">
        <v>52</v>
      </c>
      <c r="AJ58" s="26">
        <v>0</v>
      </c>
      <c r="AK58" s="60">
        <v>110</v>
      </c>
      <c r="AL58" s="23">
        <v>107</v>
      </c>
      <c r="AM58" s="307">
        <v>42</v>
      </c>
      <c r="AN58" s="26">
        <v>0</v>
      </c>
      <c r="AO58" s="60">
        <v>149</v>
      </c>
      <c r="AP58" s="307">
        <v>0</v>
      </c>
      <c r="AQ58" s="307">
        <v>1</v>
      </c>
      <c r="AR58" s="26">
        <v>0</v>
      </c>
      <c r="AS58" s="60">
        <v>1</v>
      </c>
      <c r="AT58" s="25">
        <v>30</v>
      </c>
      <c r="AU58" s="26">
        <v>36</v>
      </c>
      <c r="AV58" s="59">
        <v>0</v>
      </c>
      <c r="AW58" s="436">
        <v>66</v>
      </c>
      <c r="AX58" s="521">
        <v>28</v>
      </c>
      <c r="AY58" s="521">
        <v>32</v>
      </c>
      <c r="AZ58" s="25">
        <v>0</v>
      </c>
      <c r="BA58" s="60">
        <f>SUM(AX58:AZ58)</f>
        <v>60</v>
      </c>
      <c r="BB58" s="25">
        <v>16</v>
      </c>
      <c r="BC58" s="26">
        <v>23</v>
      </c>
      <c r="BD58" s="26">
        <v>0</v>
      </c>
      <c r="BE58" s="264">
        <f>SUM(BB58:BD58)</f>
        <v>39</v>
      </c>
      <c r="BF58" s="515">
        <f t="shared" ref="BF58:BF69" si="38">M58+Q58+U58+Y58+AC58+AG58+AK58+AO58+AS58+AW58+BA58+BE58</f>
        <v>650</v>
      </c>
      <c r="BG58" s="592"/>
    </row>
    <row r="59" spans="1:59" s="1" customFormat="1" ht="15" customHeight="1" x14ac:dyDescent="0.25">
      <c r="A59" s="563"/>
      <c r="B59" s="596"/>
      <c r="C59" s="596"/>
      <c r="D59" s="597"/>
      <c r="E59" s="550"/>
      <c r="F59" s="550"/>
      <c r="G59" s="565"/>
      <c r="H59" s="302" t="s">
        <v>52</v>
      </c>
      <c r="I59" s="558"/>
      <c r="J59" s="17">
        <v>0</v>
      </c>
      <c r="K59" s="293">
        <v>0</v>
      </c>
      <c r="L59" s="50">
        <v>0</v>
      </c>
      <c r="M59" s="51">
        <f t="shared" si="27"/>
        <v>0</v>
      </c>
      <c r="N59" s="293">
        <v>0</v>
      </c>
      <c r="O59" s="293">
        <v>0</v>
      </c>
      <c r="P59" s="7">
        <v>0</v>
      </c>
      <c r="Q59" s="51">
        <f t="shared" si="28"/>
        <v>0</v>
      </c>
      <c r="R59" s="293">
        <v>2</v>
      </c>
      <c r="S59" s="293">
        <v>3</v>
      </c>
      <c r="T59" s="7">
        <v>0</v>
      </c>
      <c r="U59" s="51">
        <f>SUM(R59:T59)</f>
        <v>5</v>
      </c>
      <c r="V59" s="17">
        <v>0</v>
      </c>
      <c r="W59" s="7">
        <v>0</v>
      </c>
      <c r="X59" s="7">
        <v>0</v>
      </c>
      <c r="Y59" s="51">
        <v>0</v>
      </c>
      <c r="Z59" s="293">
        <v>0</v>
      </c>
      <c r="AA59" s="7">
        <v>0</v>
      </c>
      <c r="AB59" s="7">
        <v>0</v>
      </c>
      <c r="AC59" s="51">
        <v>0</v>
      </c>
      <c r="AD59" s="293">
        <v>0</v>
      </c>
      <c r="AE59" s="7">
        <v>0</v>
      </c>
      <c r="AF59" s="7">
        <v>0</v>
      </c>
      <c r="AG59" s="51">
        <v>0</v>
      </c>
      <c r="AH59" s="293">
        <v>3</v>
      </c>
      <c r="AI59" s="293">
        <v>1</v>
      </c>
      <c r="AJ59" s="7">
        <v>0</v>
      </c>
      <c r="AK59" s="51">
        <v>4</v>
      </c>
      <c r="AL59" s="17">
        <v>1</v>
      </c>
      <c r="AM59" s="293">
        <v>1</v>
      </c>
      <c r="AN59" s="7">
        <v>0</v>
      </c>
      <c r="AO59" s="51">
        <v>2</v>
      </c>
      <c r="AP59" s="293">
        <v>0</v>
      </c>
      <c r="AQ59" s="293">
        <v>0</v>
      </c>
      <c r="AR59" s="7">
        <v>0</v>
      </c>
      <c r="AS59" s="51">
        <v>0</v>
      </c>
      <c r="AT59" s="34">
        <v>0</v>
      </c>
      <c r="AU59" s="35">
        <v>0</v>
      </c>
      <c r="AV59" s="55">
        <v>0</v>
      </c>
      <c r="AW59" s="420">
        <v>0</v>
      </c>
      <c r="AX59" s="519">
        <v>0</v>
      </c>
      <c r="AY59" s="519">
        <v>0</v>
      </c>
      <c r="AZ59" s="28">
        <v>0</v>
      </c>
      <c r="BA59" s="60">
        <f t="shared" ref="BA59:BA62" si="39">SUM(AX59:AZ59)</f>
        <v>0</v>
      </c>
      <c r="BB59" s="34">
        <v>1</v>
      </c>
      <c r="BC59" s="35">
        <v>2</v>
      </c>
      <c r="BD59" s="35">
        <v>0</v>
      </c>
      <c r="BE59" s="264">
        <f t="shared" ref="BE59:BE62" si="40">SUM(BB59:BD59)</f>
        <v>3</v>
      </c>
      <c r="BF59" s="515">
        <f t="shared" si="38"/>
        <v>14</v>
      </c>
      <c r="BG59" s="592"/>
    </row>
    <row r="60" spans="1:59" s="1" customFormat="1" ht="15.75" customHeight="1" thickBot="1" x14ac:dyDescent="0.3">
      <c r="A60" s="563"/>
      <c r="B60" s="596"/>
      <c r="C60" s="596"/>
      <c r="D60" s="597"/>
      <c r="E60" s="550"/>
      <c r="F60" s="550"/>
      <c r="G60" s="566"/>
      <c r="H60" s="377" t="s">
        <v>53</v>
      </c>
      <c r="I60" s="558"/>
      <c r="J60" s="17">
        <v>0</v>
      </c>
      <c r="K60" s="293">
        <v>0</v>
      </c>
      <c r="L60" s="50">
        <v>0</v>
      </c>
      <c r="M60" s="51">
        <f t="shared" si="27"/>
        <v>0</v>
      </c>
      <c r="N60" s="293">
        <v>0</v>
      </c>
      <c r="O60" s="293">
        <v>0</v>
      </c>
      <c r="P60" s="7">
        <v>0</v>
      </c>
      <c r="Q60" s="51">
        <f t="shared" si="28"/>
        <v>0</v>
      </c>
      <c r="R60" s="293">
        <v>12</v>
      </c>
      <c r="S60" s="293">
        <v>8</v>
      </c>
      <c r="T60" s="7">
        <v>0</v>
      </c>
      <c r="U60" s="51">
        <v>20</v>
      </c>
      <c r="V60" s="32">
        <v>0</v>
      </c>
      <c r="W60" s="35">
        <v>0</v>
      </c>
      <c r="X60" s="35">
        <v>0</v>
      </c>
      <c r="Y60" s="51">
        <v>0</v>
      </c>
      <c r="Z60" s="375">
        <v>0</v>
      </c>
      <c r="AA60" s="35">
        <v>0</v>
      </c>
      <c r="AB60" s="35">
        <v>0</v>
      </c>
      <c r="AC60" s="51">
        <v>0</v>
      </c>
      <c r="AD60" s="375">
        <v>2</v>
      </c>
      <c r="AE60" s="35">
        <v>0</v>
      </c>
      <c r="AF60" s="35">
        <v>0</v>
      </c>
      <c r="AG60" s="51">
        <v>2</v>
      </c>
      <c r="AH60" s="375">
        <v>21</v>
      </c>
      <c r="AI60" s="375">
        <v>23</v>
      </c>
      <c r="AJ60" s="35">
        <v>0</v>
      </c>
      <c r="AK60" s="51">
        <v>44</v>
      </c>
      <c r="AL60" s="32">
        <v>9</v>
      </c>
      <c r="AM60" s="375">
        <v>4</v>
      </c>
      <c r="AN60" s="35">
        <v>0</v>
      </c>
      <c r="AO60" s="51">
        <v>13</v>
      </c>
      <c r="AP60" s="375">
        <v>0</v>
      </c>
      <c r="AQ60" s="375">
        <v>9</v>
      </c>
      <c r="AR60" s="35">
        <v>0</v>
      </c>
      <c r="AS60" s="109">
        <v>9</v>
      </c>
      <c r="AT60" s="519">
        <v>7</v>
      </c>
      <c r="AU60" s="519">
        <v>12</v>
      </c>
      <c r="AV60" s="539">
        <v>0</v>
      </c>
      <c r="AW60" s="420">
        <v>19</v>
      </c>
      <c r="AX60" s="519">
        <v>0</v>
      </c>
      <c r="AY60" s="519">
        <v>6</v>
      </c>
      <c r="AZ60" s="46">
        <v>0</v>
      </c>
      <c r="BA60" s="60">
        <f t="shared" si="39"/>
        <v>6</v>
      </c>
      <c r="BB60" s="519">
        <v>3</v>
      </c>
      <c r="BC60" s="519">
        <v>4</v>
      </c>
      <c r="BD60" s="519">
        <v>0</v>
      </c>
      <c r="BE60" s="264">
        <f t="shared" si="40"/>
        <v>7</v>
      </c>
      <c r="BF60" s="536">
        <f t="shared" si="38"/>
        <v>120</v>
      </c>
      <c r="BG60" s="592"/>
    </row>
    <row r="61" spans="1:59" s="1" customFormat="1" ht="15" customHeight="1" x14ac:dyDescent="0.25">
      <c r="A61" s="563"/>
      <c r="B61" s="596"/>
      <c r="C61" s="596"/>
      <c r="D61" s="597"/>
      <c r="E61" s="550"/>
      <c r="F61" s="550"/>
      <c r="G61" s="549" t="s">
        <v>54</v>
      </c>
      <c r="H61" s="304" t="s">
        <v>55</v>
      </c>
      <c r="I61" s="558"/>
      <c r="J61" s="17">
        <v>0</v>
      </c>
      <c r="K61" s="293">
        <v>0</v>
      </c>
      <c r="L61" s="50">
        <v>0</v>
      </c>
      <c r="M61" s="51">
        <f t="shared" si="27"/>
        <v>0</v>
      </c>
      <c r="N61" s="293">
        <v>0</v>
      </c>
      <c r="O61" s="293">
        <v>0</v>
      </c>
      <c r="P61" s="7">
        <v>0</v>
      </c>
      <c r="Q61" s="51">
        <f t="shared" si="28"/>
        <v>0</v>
      </c>
      <c r="R61" s="293">
        <v>0</v>
      </c>
      <c r="S61" s="293">
        <v>0</v>
      </c>
      <c r="T61" s="7">
        <v>0</v>
      </c>
      <c r="U61" s="51">
        <f>SUM(R61:T61)</f>
        <v>0</v>
      </c>
      <c r="V61" s="17">
        <v>0</v>
      </c>
      <c r="W61" s="7">
        <v>0</v>
      </c>
      <c r="X61" s="7">
        <v>0</v>
      </c>
      <c r="Y61" s="51">
        <v>0</v>
      </c>
      <c r="Z61" s="293">
        <v>0</v>
      </c>
      <c r="AA61" s="7">
        <v>0</v>
      </c>
      <c r="AB61" s="7">
        <v>0</v>
      </c>
      <c r="AC61" s="51">
        <v>0</v>
      </c>
      <c r="AD61" s="293">
        <v>0</v>
      </c>
      <c r="AE61" s="7">
        <v>0</v>
      </c>
      <c r="AF61" s="7">
        <v>0</v>
      </c>
      <c r="AG61" s="51">
        <v>0</v>
      </c>
      <c r="AH61" s="293">
        <v>0</v>
      </c>
      <c r="AI61" s="293">
        <v>0</v>
      </c>
      <c r="AJ61" s="7">
        <v>0</v>
      </c>
      <c r="AK61" s="51">
        <v>0</v>
      </c>
      <c r="AL61" s="17">
        <v>0</v>
      </c>
      <c r="AM61" s="293">
        <v>0</v>
      </c>
      <c r="AN61" s="7">
        <v>0</v>
      </c>
      <c r="AO61" s="51">
        <v>0</v>
      </c>
      <c r="AP61" s="293">
        <v>0</v>
      </c>
      <c r="AQ61" s="293">
        <v>0</v>
      </c>
      <c r="AR61" s="7">
        <v>0</v>
      </c>
      <c r="AS61" s="109">
        <v>0</v>
      </c>
      <c r="AT61" s="519">
        <v>0</v>
      </c>
      <c r="AU61" s="519">
        <v>0</v>
      </c>
      <c r="AV61" s="539">
        <v>0</v>
      </c>
      <c r="AW61" s="420">
        <v>0</v>
      </c>
      <c r="AX61" s="519">
        <v>0</v>
      </c>
      <c r="AY61" s="519">
        <v>0</v>
      </c>
      <c r="AZ61" s="47">
        <v>0</v>
      </c>
      <c r="BA61" s="60">
        <f t="shared" si="39"/>
        <v>0</v>
      </c>
      <c r="BB61" s="519">
        <v>0</v>
      </c>
      <c r="BC61" s="519">
        <v>0</v>
      </c>
      <c r="BD61" s="519">
        <v>0</v>
      </c>
      <c r="BE61" s="264">
        <f t="shared" si="40"/>
        <v>0</v>
      </c>
      <c r="BF61" s="537">
        <f t="shared" si="38"/>
        <v>0</v>
      </c>
      <c r="BG61" s="592"/>
    </row>
    <row r="62" spans="1:59" s="1" customFormat="1" ht="15.75" customHeight="1" thickBot="1" x14ac:dyDescent="0.3">
      <c r="A62" s="563"/>
      <c r="B62" s="596"/>
      <c r="C62" s="596"/>
      <c r="D62" s="597"/>
      <c r="E62" s="551"/>
      <c r="F62" s="551"/>
      <c r="G62" s="551"/>
      <c r="H62" s="391" t="s">
        <v>57</v>
      </c>
      <c r="I62" s="562"/>
      <c r="J62" s="32">
        <v>0</v>
      </c>
      <c r="K62" s="375">
        <v>0</v>
      </c>
      <c r="L62" s="55">
        <v>0</v>
      </c>
      <c r="M62" s="56">
        <f t="shared" si="27"/>
        <v>0</v>
      </c>
      <c r="N62" s="375">
        <v>0</v>
      </c>
      <c r="O62" s="375">
        <v>0</v>
      </c>
      <c r="P62" s="35">
        <v>0</v>
      </c>
      <c r="Q62" s="56">
        <f t="shared" si="28"/>
        <v>0</v>
      </c>
      <c r="R62" s="375">
        <v>0</v>
      </c>
      <c r="S62" s="375">
        <v>0</v>
      </c>
      <c r="T62" s="35">
        <v>0</v>
      </c>
      <c r="U62" s="56">
        <f>SUM(R62:T62)</f>
        <v>0</v>
      </c>
      <c r="V62" s="32">
        <v>0</v>
      </c>
      <c r="W62" s="35">
        <v>0</v>
      </c>
      <c r="X62" s="35">
        <v>0</v>
      </c>
      <c r="Y62" s="56">
        <v>0</v>
      </c>
      <c r="Z62" s="375">
        <v>0</v>
      </c>
      <c r="AA62" s="35">
        <v>0</v>
      </c>
      <c r="AB62" s="35">
        <v>0</v>
      </c>
      <c r="AC62" s="56">
        <v>0</v>
      </c>
      <c r="AD62" s="375">
        <v>0</v>
      </c>
      <c r="AE62" s="35">
        <v>0</v>
      </c>
      <c r="AF62" s="35">
        <v>0</v>
      </c>
      <c r="AG62" s="56">
        <v>0</v>
      </c>
      <c r="AH62" s="375">
        <v>0</v>
      </c>
      <c r="AI62" s="375">
        <v>0</v>
      </c>
      <c r="AJ62" s="35">
        <v>0</v>
      </c>
      <c r="AK62" s="56">
        <v>0</v>
      </c>
      <c r="AL62" s="32">
        <v>0</v>
      </c>
      <c r="AM62" s="375">
        <v>0</v>
      </c>
      <c r="AN62" s="35">
        <v>0</v>
      </c>
      <c r="AO62" s="56">
        <v>0</v>
      </c>
      <c r="AP62" s="375">
        <v>0</v>
      </c>
      <c r="AQ62" s="375">
        <v>0</v>
      </c>
      <c r="AR62" s="35">
        <v>0</v>
      </c>
      <c r="AS62" s="56">
        <v>0</v>
      </c>
      <c r="AT62" s="87">
        <v>0</v>
      </c>
      <c r="AU62" s="11">
        <v>0</v>
      </c>
      <c r="AV62" s="48">
        <v>0</v>
      </c>
      <c r="AW62" s="433">
        <v>0</v>
      </c>
      <c r="AX62" s="525">
        <v>0</v>
      </c>
      <c r="AY62" s="525">
        <v>0</v>
      </c>
      <c r="AZ62" s="34">
        <v>0</v>
      </c>
      <c r="BA62" s="49">
        <f t="shared" si="39"/>
        <v>0</v>
      </c>
      <c r="BB62" s="87">
        <v>0</v>
      </c>
      <c r="BC62" s="11">
        <v>0</v>
      </c>
      <c r="BD62" s="11">
        <v>0</v>
      </c>
      <c r="BE62" s="398">
        <f t="shared" si="40"/>
        <v>0</v>
      </c>
      <c r="BF62" s="536">
        <f t="shared" si="38"/>
        <v>0</v>
      </c>
      <c r="BG62" s="593"/>
    </row>
    <row r="63" spans="1:59" ht="15.75" customHeight="1" thickBot="1" x14ac:dyDescent="0.3">
      <c r="A63" s="563"/>
      <c r="B63" s="596"/>
      <c r="C63" s="596"/>
      <c r="D63" s="597"/>
      <c r="E63" s="552" t="s">
        <v>68</v>
      </c>
      <c r="F63" s="134">
        <v>60</v>
      </c>
      <c r="G63" s="384" t="s">
        <v>41</v>
      </c>
      <c r="H63" s="134" t="s">
        <v>41</v>
      </c>
      <c r="I63" s="134" t="s">
        <v>42</v>
      </c>
      <c r="J63" s="387">
        <v>0</v>
      </c>
      <c r="K63" s="251">
        <v>0</v>
      </c>
      <c r="L63" s="175">
        <v>0</v>
      </c>
      <c r="M63" s="178">
        <v>0</v>
      </c>
      <c r="N63" s="355">
        <v>0</v>
      </c>
      <c r="O63" s="251">
        <v>0</v>
      </c>
      <c r="P63" s="175">
        <v>0</v>
      </c>
      <c r="Q63" s="178">
        <v>0</v>
      </c>
      <c r="R63" s="355">
        <v>0</v>
      </c>
      <c r="S63" s="251">
        <v>0</v>
      </c>
      <c r="T63" s="175">
        <v>0</v>
      </c>
      <c r="U63" s="178">
        <v>11</v>
      </c>
      <c r="V63" s="250">
        <v>0</v>
      </c>
      <c r="W63" s="175">
        <v>0</v>
      </c>
      <c r="X63" s="175">
        <v>0</v>
      </c>
      <c r="Y63" s="178">
        <v>0</v>
      </c>
      <c r="Z63" s="509">
        <v>0</v>
      </c>
      <c r="AA63" s="175">
        <v>0</v>
      </c>
      <c r="AB63" s="175">
        <v>0</v>
      </c>
      <c r="AC63" s="178">
        <v>0</v>
      </c>
      <c r="AD63" s="509">
        <v>1</v>
      </c>
      <c r="AE63" s="175">
        <v>0</v>
      </c>
      <c r="AF63" s="175">
        <v>0</v>
      </c>
      <c r="AG63" s="178">
        <v>1</v>
      </c>
      <c r="AH63" s="251">
        <v>0</v>
      </c>
      <c r="AI63" s="251">
        <v>0</v>
      </c>
      <c r="AJ63" s="175">
        <v>0</v>
      </c>
      <c r="AK63" s="178">
        <v>3</v>
      </c>
      <c r="AL63" s="250">
        <v>0</v>
      </c>
      <c r="AM63" s="251">
        <v>0</v>
      </c>
      <c r="AN63" s="175">
        <v>0</v>
      </c>
      <c r="AO63" s="178">
        <v>0</v>
      </c>
      <c r="AP63" s="251">
        <v>0</v>
      </c>
      <c r="AQ63" s="251">
        <v>0</v>
      </c>
      <c r="AR63" s="175">
        <v>0</v>
      </c>
      <c r="AS63" s="178">
        <v>0</v>
      </c>
      <c r="AT63" s="250">
        <v>0</v>
      </c>
      <c r="AU63" s="251">
        <v>0</v>
      </c>
      <c r="AV63" s="175">
        <v>0</v>
      </c>
      <c r="AW63" s="155">
        <v>5</v>
      </c>
      <c r="AX63" s="540">
        <v>0</v>
      </c>
      <c r="AY63" s="251">
        <v>0</v>
      </c>
      <c r="AZ63" s="175">
        <v>0</v>
      </c>
      <c r="BA63" s="178">
        <v>8</v>
      </c>
      <c r="BB63" s="250">
        <v>0</v>
      </c>
      <c r="BC63" s="251">
        <v>0</v>
      </c>
      <c r="BD63" s="175">
        <v>0</v>
      </c>
      <c r="BE63" s="266">
        <v>11</v>
      </c>
      <c r="BF63" s="494">
        <f t="shared" si="38"/>
        <v>39</v>
      </c>
      <c r="BG63" s="526">
        <f>BF63/F63</f>
        <v>0.65</v>
      </c>
    </row>
    <row r="64" spans="1:59" s="1" customFormat="1" ht="15" customHeight="1" x14ac:dyDescent="0.25">
      <c r="A64" s="563"/>
      <c r="B64" s="596"/>
      <c r="C64" s="596"/>
      <c r="D64" s="597"/>
      <c r="E64" s="550"/>
      <c r="F64" s="549">
        <v>100</v>
      </c>
      <c r="G64" s="561" t="s">
        <v>43</v>
      </c>
      <c r="H64" s="100" t="s">
        <v>44</v>
      </c>
      <c r="I64" s="561" t="s">
        <v>229</v>
      </c>
      <c r="J64" s="23">
        <v>0</v>
      </c>
      <c r="K64" s="307">
        <f>SUM(H64:J64)</f>
        <v>0</v>
      </c>
      <c r="L64" s="59">
        <v>0</v>
      </c>
      <c r="M64" s="60">
        <f t="shared" ref="M64:M74" si="41">SUM(J64:L64)</f>
        <v>0</v>
      </c>
      <c r="N64" s="307">
        <v>0</v>
      </c>
      <c r="O64" s="307">
        <v>0</v>
      </c>
      <c r="P64" s="26">
        <v>0</v>
      </c>
      <c r="Q64" s="60">
        <f t="shared" ref="Q64:Q74" si="42">SUM(N64:P64)</f>
        <v>0</v>
      </c>
      <c r="R64" s="307">
        <v>0</v>
      </c>
      <c r="S64" s="307">
        <v>0</v>
      </c>
      <c r="T64" s="26">
        <v>0</v>
      </c>
      <c r="U64" s="60">
        <f t="shared" ref="U64:U69" si="43">SUM(R64:T64)</f>
        <v>0</v>
      </c>
      <c r="V64" s="23">
        <v>0</v>
      </c>
      <c r="W64" s="26">
        <v>0</v>
      </c>
      <c r="X64" s="26">
        <v>0</v>
      </c>
      <c r="Y64" s="60">
        <f>SUM(V64:X64)</f>
        <v>0</v>
      </c>
      <c r="Z64" s="307">
        <v>0</v>
      </c>
      <c r="AA64" s="26">
        <v>0</v>
      </c>
      <c r="AB64" s="26">
        <v>0</v>
      </c>
      <c r="AC64" s="60">
        <f t="shared" ref="AC64:AC69" si="44">SUM(Z64:AB64)</f>
        <v>0</v>
      </c>
      <c r="AD64" s="307">
        <v>0</v>
      </c>
      <c r="AE64" s="26">
        <v>0</v>
      </c>
      <c r="AF64" s="26">
        <v>0</v>
      </c>
      <c r="AG64" s="60">
        <f>SUM(AD64:AF64)</f>
        <v>0</v>
      </c>
      <c r="AH64" s="307">
        <v>0</v>
      </c>
      <c r="AI64" s="307">
        <v>0</v>
      </c>
      <c r="AJ64" s="26">
        <v>0</v>
      </c>
      <c r="AK64" s="60">
        <f t="shared" ref="AK64:AK69" si="45">SUM(AH64:AJ64)</f>
        <v>0</v>
      </c>
      <c r="AL64" s="23">
        <v>0</v>
      </c>
      <c r="AM64" s="307">
        <v>0</v>
      </c>
      <c r="AN64" s="26">
        <v>0</v>
      </c>
      <c r="AO64" s="60">
        <f t="shared" ref="AO64:AO69" si="46">SUM(AL64:AN64)</f>
        <v>0</v>
      </c>
      <c r="AP64" s="307">
        <v>0</v>
      </c>
      <c r="AQ64" s="307">
        <v>0</v>
      </c>
      <c r="AR64" s="26">
        <v>0</v>
      </c>
      <c r="AS64" s="60">
        <f>SUM(AP64:AR64)</f>
        <v>0</v>
      </c>
      <c r="AT64" s="25">
        <v>0</v>
      </c>
      <c r="AU64" s="26">
        <v>0</v>
      </c>
      <c r="AV64" s="59">
        <v>0</v>
      </c>
      <c r="AW64" s="420">
        <v>0</v>
      </c>
      <c r="AX64" s="519">
        <v>0</v>
      </c>
      <c r="AY64" s="25">
        <v>0</v>
      </c>
      <c r="AZ64" s="26">
        <v>0</v>
      </c>
      <c r="BA64" s="60">
        <v>0</v>
      </c>
      <c r="BB64" s="25">
        <v>0</v>
      </c>
      <c r="BC64" s="26">
        <v>0</v>
      </c>
      <c r="BD64" s="26">
        <v>0</v>
      </c>
      <c r="BE64" s="264">
        <v>0</v>
      </c>
      <c r="BF64" s="515">
        <f t="shared" si="38"/>
        <v>0</v>
      </c>
      <c r="BG64" s="584">
        <f>BF69/F64</f>
        <v>2.35</v>
      </c>
    </row>
    <row r="65" spans="1:59" s="1" customFormat="1" ht="18" customHeight="1" x14ac:dyDescent="0.25">
      <c r="A65" s="563"/>
      <c r="B65" s="596"/>
      <c r="C65" s="596"/>
      <c r="D65" s="597"/>
      <c r="E65" s="550"/>
      <c r="F65" s="550"/>
      <c r="G65" s="558"/>
      <c r="H65" s="47" t="s">
        <v>45</v>
      </c>
      <c r="I65" s="558"/>
      <c r="J65" s="17">
        <v>0</v>
      </c>
      <c r="K65" s="293">
        <f>SUM(H65:J65)</f>
        <v>0</v>
      </c>
      <c r="L65" s="50">
        <v>0</v>
      </c>
      <c r="M65" s="51">
        <f t="shared" si="41"/>
        <v>0</v>
      </c>
      <c r="N65" s="293">
        <v>0</v>
      </c>
      <c r="O65" s="293">
        <v>0</v>
      </c>
      <c r="P65" s="7">
        <v>0</v>
      </c>
      <c r="Q65" s="51">
        <f t="shared" si="42"/>
        <v>0</v>
      </c>
      <c r="R65" s="293">
        <v>0</v>
      </c>
      <c r="S65" s="293">
        <v>0</v>
      </c>
      <c r="T65" s="7">
        <v>0</v>
      </c>
      <c r="U65" s="51">
        <f t="shared" si="43"/>
        <v>0</v>
      </c>
      <c r="V65" s="17">
        <v>0</v>
      </c>
      <c r="W65" s="7">
        <v>0</v>
      </c>
      <c r="X65" s="7">
        <v>0</v>
      </c>
      <c r="Y65" s="60">
        <f t="shared" ref="Y65:Y68" si="47">SUM(V65:X65)</f>
        <v>0</v>
      </c>
      <c r="Z65" s="293">
        <v>0</v>
      </c>
      <c r="AA65" s="7">
        <v>0</v>
      </c>
      <c r="AB65" s="7">
        <v>0</v>
      </c>
      <c r="AC65" s="51">
        <f t="shared" si="44"/>
        <v>0</v>
      </c>
      <c r="AD65" s="293">
        <v>0</v>
      </c>
      <c r="AE65" s="7">
        <v>0</v>
      </c>
      <c r="AF65" s="7">
        <v>0</v>
      </c>
      <c r="AG65" s="51">
        <f>SUM(AD65:AF65)</f>
        <v>0</v>
      </c>
      <c r="AH65" s="293">
        <v>0</v>
      </c>
      <c r="AI65" s="293">
        <v>0</v>
      </c>
      <c r="AJ65" s="7">
        <v>0</v>
      </c>
      <c r="AK65" s="51">
        <f t="shared" si="45"/>
        <v>0</v>
      </c>
      <c r="AL65" s="17">
        <v>0</v>
      </c>
      <c r="AM65" s="293">
        <v>0</v>
      </c>
      <c r="AN65" s="7">
        <v>0</v>
      </c>
      <c r="AO65" s="51">
        <f t="shared" si="46"/>
        <v>0</v>
      </c>
      <c r="AP65" s="293">
        <v>0</v>
      </c>
      <c r="AQ65" s="293">
        <v>0</v>
      </c>
      <c r="AR65" s="7">
        <v>0</v>
      </c>
      <c r="AS65" s="51">
        <f>SUM(AP65:AR65)</f>
        <v>0</v>
      </c>
      <c r="AT65" s="28">
        <v>0</v>
      </c>
      <c r="AU65" s="7">
        <v>0</v>
      </c>
      <c r="AV65" s="50">
        <v>0</v>
      </c>
      <c r="AW65" s="420">
        <v>0</v>
      </c>
      <c r="AX65" s="519">
        <v>0</v>
      </c>
      <c r="AY65" s="28">
        <v>0</v>
      </c>
      <c r="AZ65" s="7">
        <v>0</v>
      </c>
      <c r="BA65" s="51">
        <v>0</v>
      </c>
      <c r="BB65" s="28">
        <v>0</v>
      </c>
      <c r="BC65" s="7">
        <v>0</v>
      </c>
      <c r="BD65" s="7">
        <v>0</v>
      </c>
      <c r="BE65" s="109">
        <v>0</v>
      </c>
      <c r="BF65" s="515">
        <f t="shared" si="38"/>
        <v>0</v>
      </c>
      <c r="BG65" s="585"/>
    </row>
    <row r="66" spans="1:59" s="1" customFormat="1" ht="15" customHeight="1" x14ac:dyDescent="0.25">
      <c r="A66" s="563"/>
      <c r="B66" s="596"/>
      <c r="C66" s="596"/>
      <c r="D66" s="597"/>
      <c r="E66" s="550"/>
      <c r="F66" s="550"/>
      <c r="G66" s="558"/>
      <c r="H66" s="302" t="s">
        <v>46</v>
      </c>
      <c r="I66" s="558"/>
      <c r="J66" s="17">
        <v>0</v>
      </c>
      <c r="K66" s="293">
        <v>11</v>
      </c>
      <c r="L66" s="50">
        <v>0</v>
      </c>
      <c r="M66" s="51">
        <f t="shared" si="41"/>
        <v>11</v>
      </c>
      <c r="N66" s="293">
        <v>0</v>
      </c>
      <c r="O66" s="293">
        <v>6</v>
      </c>
      <c r="P66" s="7">
        <v>0</v>
      </c>
      <c r="Q66" s="51">
        <f t="shared" si="42"/>
        <v>6</v>
      </c>
      <c r="R66" s="293">
        <v>109</v>
      </c>
      <c r="S66" s="293">
        <v>22</v>
      </c>
      <c r="T66" s="7">
        <v>0</v>
      </c>
      <c r="U66" s="51">
        <f t="shared" si="43"/>
        <v>131</v>
      </c>
      <c r="V66" s="17">
        <v>0</v>
      </c>
      <c r="W66" s="7">
        <v>0</v>
      </c>
      <c r="X66" s="7">
        <v>0</v>
      </c>
      <c r="Y66" s="60">
        <f t="shared" si="47"/>
        <v>0</v>
      </c>
      <c r="Z66" s="293">
        <v>0</v>
      </c>
      <c r="AA66" s="7">
        <v>0</v>
      </c>
      <c r="AB66" s="7">
        <v>0</v>
      </c>
      <c r="AC66" s="51">
        <f t="shared" si="44"/>
        <v>0</v>
      </c>
      <c r="AD66" s="293">
        <v>0</v>
      </c>
      <c r="AE66" s="7">
        <v>0</v>
      </c>
      <c r="AF66" s="7">
        <v>0</v>
      </c>
      <c r="AG66" s="51">
        <f>SUM(AD66:AF66)</f>
        <v>0</v>
      </c>
      <c r="AH66" s="293">
        <v>0</v>
      </c>
      <c r="AI66" s="293">
        <v>0</v>
      </c>
      <c r="AJ66" s="7">
        <v>0</v>
      </c>
      <c r="AK66" s="51">
        <f t="shared" si="45"/>
        <v>0</v>
      </c>
      <c r="AL66" s="17">
        <v>0</v>
      </c>
      <c r="AM66" s="293">
        <v>0</v>
      </c>
      <c r="AN66" s="7">
        <v>0</v>
      </c>
      <c r="AO66" s="51">
        <f t="shared" si="46"/>
        <v>0</v>
      </c>
      <c r="AP66" s="293">
        <v>0</v>
      </c>
      <c r="AQ66" s="293">
        <v>0</v>
      </c>
      <c r="AR66" s="7">
        <v>0</v>
      </c>
      <c r="AS66" s="51">
        <v>0</v>
      </c>
      <c r="AT66" s="28">
        <v>0</v>
      </c>
      <c r="AU66" s="7">
        <v>0</v>
      </c>
      <c r="AV66" s="50">
        <v>0</v>
      </c>
      <c r="AW66" s="420">
        <v>0</v>
      </c>
      <c r="AX66" s="519">
        <v>0</v>
      </c>
      <c r="AY66" s="28">
        <v>0</v>
      </c>
      <c r="AZ66" s="7">
        <v>0</v>
      </c>
      <c r="BA66" s="51">
        <v>0</v>
      </c>
      <c r="BB66" s="28">
        <v>0</v>
      </c>
      <c r="BC66" s="7">
        <v>6</v>
      </c>
      <c r="BD66" s="7">
        <v>0</v>
      </c>
      <c r="BE66" s="109">
        <v>6</v>
      </c>
      <c r="BF66" s="515">
        <f t="shared" si="38"/>
        <v>154</v>
      </c>
      <c r="BG66" s="585"/>
    </row>
    <row r="67" spans="1:59" s="1" customFormat="1" ht="15" customHeight="1" x14ac:dyDescent="0.25">
      <c r="A67" s="563"/>
      <c r="B67" s="596"/>
      <c r="C67" s="596"/>
      <c r="D67" s="597"/>
      <c r="E67" s="550"/>
      <c r="F67" s="550"/>
      <c r="G67" s="558"/>
      <c r="H67" s="302" t="s">
        <v>47</v>
      </c>
      <c r="I67" s="558"/>
      <c r="J67" s="17">
        <v>0</v>
      </c>
      <c r="K67" s="293">
        <v>0</v>
      </c>
      <c r="L67" s="50">
        <v>0</v>
      </c>
      <c r="M67" s="51">
        <f t="shared" si="41"/>
        <v>0</v>
      </c>
      <c r="N67" s="293">
        <v>0</v>
      </c>
      <c r="O67" s="293">
        <v>0</v>
      </c>
      <c r="P67" s="7">
        <v>0</v>
      </c>
      <c r="Q67" s="51">
        <f t="shared" si="42"/>
        <v>0</v>
      </c>
      <c r="R67" s="293">
        <v>1</v>
      </c>
      <c r="S67" s="293">
        <v>11</v>
      </c>
      <c r="T67" s="7">
        <v>0</v>
      </c>
      <c r="U67" s="51">
        <f t="shared" si="43"/>
        <v>12</v>
      </c>
      <c r="V67" s="17">
        <v>0</v>
      </c>
      <c r="W67" s="7">
        <v>0</v>
      </c>
      <c r="X67" s="7">
        <v>0</v>
      </c>
      <c r="Y67" s="60">
        <f t="shared" si="47"/>
        <v>0</v>
      </c>
      <c r="Z67" s="293">
        <v>0</v>
      </c>
      <c r="AA67" s="7">
        <v>0</v>
      </c>
      <c r="AB67" s="7">
        <v>0</v>
      </c>
      <c r="AC67" s="51">
        <f t="shared" si="44"/>
        <v>0</v>
      </c>
      <c r="AD67" s="293">
        <v>8</v>
      </c>
      <c r="AE67" s="7">
        <v>0</v>
      </c>
      <c r="AF67" s="7">
        <v>0</v>
      </c>
      <c r="AG67" s="51">
        <f>SUM(AD67:AF67)</f>
        <v>8</v>
      </c>
      <c r="AH67" s="293">
        <v>0</v>
      </c>
      <c r="AI67" s="293">
        <v>1</v>
      </c>
      <c r="AJ67" s="7">
        <v>0</v>
      </c>
      <c r="AK67" s="51">
        <f t="shared" si="45"/>
        <v>1</v>
      </c>
      <c r="AL67" s="17">
        <v>0</v>
      </c>
      <c r="AM67" s="293">
        <v>0</v>
      </c>
      <c r="AN67" s="7">
        <v>0</v>
      </c>
      <c r="AO67" s="51">
        <f t="shared" si="46"/>
        <v>0</v>
      </c>
      <c r="AP67" s="293">
        <v>0</v>
      </c>
      <c r="AQ67" s="293">
        <v>0</v>
      </c>
      <c r="AR67" s="7">
        <v>0</v>
      </c>
      <c r="AS67" s="51">
        <f>SUM(AP67:AR67)</f>
        <v>0</v>
      </c>
      <c r="AT67" s="28">
        <v>0</v>
      </c>
      <c r="AU67" s="7">
        <v>12</v>
      </c>
      <c r="AV67" s="50">
        <v>0</v>
      </c>
      <c r="AW67" s="420">
        <v>12</v>
      </c>
      <c r="AX67" s="519">
        <v>0</v>
      </c>
      <c r="AY67" s="28">
        <v>26</v>
      </c>
      <c r="AZ67" s="7">
        <v>0</v>
      </c>
      <c r="BA67" s="51">
        <v>26</v>
      </c>
      <c r="BB67" s="28">
        <v>0</v>
      </c>
      <c r="BC67" s="7">
        <v>22</v>
      </c>
      <c r="BD67" s="7">
        <v>0</v>
      </c>
      <c r="BE67" s="109">
        <v>22</v>
      </c>
      <c r="BF67" s="515">
        <f t="shared" si="38"/>
        <v>81</v>
      </c>
      <c r="BG67" s="585"/>
    </row>
    <row r="68" spans="1:59" s="1" customFormat="1" ht="15.75" customHeight="1" thickBot="1" x14ac:dyDescent="0.3">
      <c r="A68" s="563"/>
      <c r="B68" s="596"/>
      <c r="C68" s="596"/>
      <c r="D68" s="597"/>
      <c r="E68" s="550"/>
      <c r="F68" s="550"/>
      <c r="G68" s="562"/>
      <c r="H68" s="303" t="s">
        <v>48</v>
      </c>
      <c r="I68" s="558"/>
      <c r="J68" s="32">
        <v>0</v>
      </c>
      <c r="K68" s="375">
        <f>SUM(H68:J68)</f>
        <v>0</v>
      </c>
      <c r="L68" s="55">
        <v>0</v>
      </c>
      <c r="M68" s="56">
        <f t="shared" si="41"/>
        <v>0</v>
      </c>
      <c r="N68" s="375">
        <v>0</v>
      </c>
      <c r="O68" s="375">
        <v>0</v>
      </c>
      <c r="P68" s="35">
        <v>0</v>
      </c>
      <c r="Q68" s="56">
        <f t="shared" si="42"/>
        <v>0</v>
      </c>
      <c r="R68" s="375">
        <v>0</v>
      </c>
      <c r="S68" s="375">
        <v>0</v>
      </c>
      <c r="T68" s="35">
        <v>0</v>
      </c>
      <c r="U68" s="56">
        <f t="shared" si="43"/>
        <v>0</v>
      </c>
      <c r="V68" s="32">
        <v>0</v>
      </c>
      <c r="W68" s="35">
        <v>0</v>
      </c>
      <c r="X68" s="35">
        <v>0</v>
      </c>
      <c r="Y68" s="49">
        <f t="shared" si="47"/>
        <v>0</v>
      </c>
      <c r="Z68" s="375">
        <v>0</v>
      </c>
      <c r="AA68" s="35">
        <v>0</v>
      </c>
      <c r="AB68" s="35">
        <v>0</v>
      </c>
      <c r="AC68" s="56">
        <f t="shared" si="44"/>
        <v>0</v>
      </c>
      <c r="AD68" s="375">
        <v>0</v>
      </c>
      <c r="AE68" s="35">
        <v>0</v>
      </c>
      <c r="AF68" s="35">
        <v>0</v>
      </c>
      <c r="AG68" s="56">
        <f>SUM(AD68:AF68)</f>
        <v>0</v>
      </c>
      <c r="AH68" s="375">
        <v>0</v>
      </c>
      <c r="AI68" s="375">
        <v>0</v>
      </c>
      <c r="AJ68" s="35">
        <v>0</v>
      </c>
      <c r="AK68" s="56">
        <f t="shared" si="45"/>
        <v>0</v>
      </c>
      <c r="AL68" s="32">
        <v>0</v>
      </c>
      <c r="AM68" s="375">
        <v>0</v>
      </c>
      <c r="AN68" s="35">
        <v>0</v>
      </c>
      <c r="AO68" s="56">
        <f t="shared" si="46"/>
        <v>0</v>
      </c>
      <c r="AP68" s="375">
        <v>0</v>
      </c>
      <c r="AQ68" s="375">
        <v>0</v>
      </c>
      <c r="AR68" s="35">
        <v>0</v>
      </c>
      <c r="AS68" s="56">
        <f>SUM(AP68:AR68)</f>
        <v>0</v>
      </c>
      <c r="AT68" s="34">
        <v>0</v>
      </c>
      <c r="AU68" s="35">
        <v>0</v>
      </c>
      <c r="AV68" s="55">
        <v>0</v>
      </c>
      <c r="AW68" s="433">
        <v>0</v>
      </c>
      <c r="AX68" s="525">
        <v>0</v>
      </c>
      <c r="AY68" s="34">
        <v>0</v>
      </c>
      <c r="AZ68" s="35">
        <v>0</v>
      </c>
      <c r="BA68" s="56">
        <v>0</v>
      </c>
      <c r="BB68" s="34">
        <v>0</v>
      </c>
      <c r="BC68" s="35">
        <v>0</v>
      </c>
      <c r="BD68" s="35">
        <v>0</v>
      </c>
      <c r="BE68" s="262">
        <v>0</v>
      </c>
      <c r="BF68" s="536">
        <f t="shared" si="38"/>
        <v>0</v>
      </c>
      <c r="BG68" s="585"/>
    </row>
    <row r="69" spans="1:59" s="1" customFormat="1" ht="15.75" customHeight="1" thickBot="1" x14ac:dyDescent="0.3">
      <c r="A69" s="563"/>
      <c r="B69" s="596"/>
      <c r="C69" s="596"/>
      <c r="D69" s="597"/>
      <c r="E69" s="550"/>
      <c r="F69" s="550"/>
      <c r="G69" s="556" t="s">
        <v>49</v>
      </c>
      <c r="H69" s="559"/>
      <c r="I69" s="558"/>
      <c r="J69" s="396">
        <f t="shared" ref="J69:P69" si="48">SUM(J64:J68)</f>
        <v>0</v>
      </c>
      <c r="K69" s="251">
        <f t="shared" si="48"/>
        <v>11</v>
      </c>
      <c r="L69" s="175">
        <f t="shared" si="48"/>
        <v>0</v>
      </c>
      <c r="M69" s="415">
        <f t="shared" si="41"/>
        <v>11</v>
      </c>
      <c r="N69" s="509">
        <f t="shared" si="48"/>
        <v>0</v>
      </c>
      <c r="O69" s="509">
        <f t="shared" si="48"/>
        <v>6</v>
      </c>
      <c r="P69" s="175">
        <f t="shared" si="48"/>
        <v>0</v>
      </c>
      <c r="Q69" s="178">
        <f t="shared" si="42"/>
        <v>6</v>
      </c>
      <c r="R69" s="509">
        <f>SUM(R64:R68)</f>
        <v>110</v>
      </c>
      <c r="S69" s="509">
        <f>SUM(S64:S68)</f>
        <v>33</v>
      </c>
      <c r="T69" s="175">
        <f>SUM(T64:T68)</f>
        <v>0</v>
      </c>
      <c r="U69" s="178">
        <f t="shared" si="43"/>
        <v>143</v>
      </c>
      <c r="V69" s="510">
        <f>SUM(V64:V68)</f>
        <v>0</v>
      </c>
      <c r="W69" s="175">
        <f>SUM(W64:W68)</f>
        <v>0</v>
      </c>
      <c r="X69" s="175">
        <f>SUM(X64:X68)</f>
        <v>0</v>
      </c>
      <c r="Y69" s="178">
        <f>SUM(V69:X69)</f>
        <v>0</v>
      </c>
      <c r="Z69" s="509">
        <f>SUM(Z64:Z68)</f>
        <v>0</v>
      </c>
      <c r="AA69" s="115">
        <f t="shared" ref="AA69:BB69" si="49">SUM(AA64:AA68)</f>
        <v>0</v>
      </c>
      <c r="AB69" s="115">
        <f t="shared" si="49"/>
        <v>0</v>
      </c>
      <c r="AC69" s="178">
        <f t="shared" si="44"/>
        <v>0</v>
      </c>
      <c r="AD69" s="115">
        <f t="shared" si="49"/>
        <v>8</v>
      </c>
      <c r="AE69" s="115">
        <f t="shared" si="49"/>
        <v>0</v>
      </c>
      <c r="AF69" s="115">
        <f t="shared" si="49"/>
        <v>0</v>
      </c>
      <c r="AG69" s="178">
        <f>SUM(AG64:AG68)</f>
        <v>8</v>
      </c>
      <c r="AH69" s="115">
        <f t="shared" si="49"/>
        <v>0</v>
      </c>
      <c r="AI69" s="115">
        <f t="shared" si="49"/>
        <v>1</v>
      </c>
      <c r="AJ69" s="115">
        <f t="shared" si="49"/>
        <v>0</v>
      </c>
      <c r="AK69" s="121">
        <f t="shared" si="45"/>
        <v>1</v>
      </c>
      <c r="AL69" s="115">
        <f t="shared" si="49"/>
        <v>0</v>
      </c>
      <c r="AM69" s="115">
        <f t="shared" si="49"/>
        <v>0</v>
      </c>
      <c r="AN69" s="115">
        <f t="shared" si="49"/>
        <v>0</v>
      </c>
      <c r="AO69" s="121">
        <f t="shared" si="46"/>
        <v>0</v>
      </c>
      <c r="AP69" s="115">
        <f t="shared" si="49"/>
        <v>0</v>
      </c>
      <c r="AQ69" s="115">
        <f t="shared" si="49"/>
        <v>0</v>
      </c>
      <c r="AR69" s="115">
        <f t="shared" si="49"/>
        <v>0</v>
      </c>
      <c r="AS69" s="121">
        <f>SUM(AP69:AR69)</f>
        <v>0</v>
      </c>
      <c r="AT69" s="175">
        <f t="shared" si="49"/>
        <v>0</v>
      </c>
      <c r="AU69" s="175">
        <f t="shared" si="49"/>
        <v>12</v>
      </c>
      <c r="AV69" s="175">
        <f t="shared" si="49"/>
        <v>0</v>
      </c>
      <c r="AW69" s="117">
        <f>SUM(AT69:AV69)</f>
        <v>12</v>
      </c>
      <c r="AX69" s="175">
        <f t="shared" si="49"/>
        <v>0</v>
      </c>
      <c r="AY69" s="175">
        <f t="shared" si="49"/>
        <v>26</v>
      </c>
      <c r="AZ69" s="175">
        <f t="shared" si="49"/>
        <v>0</v>
      </c>
      <c r="BA69" s="117">
        <f>SUM(AX69:AZ69)</f>
        <v>26</v>
      </c>
      <c r="BB69" s="175">
        <f t="shared" si="49"/>
        <v>0</v>
      </c>
      <c r="BC69" s="251">
        <f>SUM(BC64:BC68)</f>
        <v>28</v>
      </c>
      <c r="BD69" s="175">
        <f>SUM(BD64:BD68)</f>
        <v>0</v>
      </c>
      <c r="BE69" s="266">
        <f>SUM(BB69:BD69)</f>
        <v>28</v>
      </c>
      <c r="BF69" s="494">
        <f t="shared" si="38"/>
        <v>235</v>
      </c>
      <c r="BG69" s="585"/>
    </row>
    <row r="70" spans="1:59" s="1" customFormat="1" ht="18" customHeight="1" x14ac:dyDescent="0.25">
      <c r="A70" s="563"/>
      <c r="B70" s="596"/>
      <c r="C70" s="596"/>
      <c r="D70" s="597"/>
      <c r="E70" s="550"/>
      <c r="F70" s="550"/>
      <c r="G70" s="587" t="s">
        <v>50</v>
      </c>
      <c r="H70" s="296" t="s">
        <v>51</v>
      </c>
      <c r="I70" s="558"/>
      <c r="J70" s="23">
        <v>0</v>
      </c>
      <c r="K70" s="307">
        <v>0</v>
      </c>
      <c r="L70" s="59">
        <v>0</v>
      </c>
      <c r="M70" s="60">
        <f t="shared" si="41"/>
        <v>0</v>
      </c>
      <c r="N70" s="307">
        <v>0</v>
      </c>
      <c r="O70" s="307">
        <v>0</v>
      </c>
      <c r="P70" s="26">
        <v>0</v>
      </c>
      <c r="Q70" s="60">
        <f t="shared" si="42"/>
        <v>0</v>
      </c>
      <c r="R70" s="307">
        <v>96</v>
      </c>
      <c r="S70" s="307">
        <v>27</v>
      </c>
      <c r="T70" s="26">
        <v>0</v>
      </c>
      <c r="U70" s="60">
        <v>123</v>
      </c>
      <c r="V70" s="23">
        <v>0</v>
      </c>
      <c r="W70" s="26">
        <v>0</v>
      </c>
      <c r="X70" s="26">
        <v>0</v>
      </c>
      <c r="Y70" s="60">
        <v>0</v>
      </c>
      <c r="Z70" s="307">
        <v>0</v>
      </c>
      <c r="AA70" s="26">
        <v>0</v>
      </c>
      <c r="AB70" s="26">
        <v>0</v>
      </c>
      <c r="AC70" s="60">
        <v>0</v>
      </c>
      <c r="AD70" s="307">
        <v>7</v>
      </c>
      <c r="AE70" s="26">
        <v>0</v>
      </c>
      <c r="AF70" s="26">
        <v>0</v>
      </c>
      <c r="AG70" s="60">
        <v>7</v>
      </c>
      <c r="AH70" s="307">
        <v>0</v>
      </c>
      <c r="AI70" s="307">
        <v>1</v>
      </c>
      <c r="AJ70" s="26">
        <v>0</v>
      </c>
      <c r="AK70" s="60">
        <v>1</v>
      </c>
      <c r="AL70" s="23">
        <v>0</v>
      </c>
      <c r="AM70" s="307">
        <v>0</v>
      </c>
      <c r="AN70" s="26">
        <v>0</v>
      </c>
      <c r="AO70" s="60">
        <v>0</v>
      </c>
      <c r="AP70" s="307">
        <v>0</v>
      </c>
      <c r="AQ70" s="307">
        <v>0</v>
      </c>
      <c r="AR70" s="26">
        <v>0</v>
      </c>
      <c r="AS70" s="60">
        <v>0</v>
      </c>
      <c r="AT70" s="87">
        <v>0</v>
      </c>
      <c r="AU70" s="11">
        <v>0</v>
      </c>
      <c r="AV70" s="59">
        <v>0</v>
      </c>
      <c r="AW70" s="436">
        <f>SUM(AT70:AV70)</f>
        <v>0</v>
      </c>
      <c r="AX70" s="521">
        <v>0</v>
      </c>
      <c r="AY70" s="521">
        <v>16</v>
      </c>
      <c r="AZ70" s="25">
        <v>0</v>
      </c>
      <c r="BA70" s="60">
        <f>SUM(AX70:AZ70)</f>
        <v>16</v>
      </c>
      <c r="BB70" s="25">
        <v>0</v>
      </c>
      <c r="BC70" s="26">
        <v>21</v>
      </c>
      <c r="BD70" s="26">
        <v>0</v>
      </c>
      <c r="BE70" s="264">
        <f>SUM(BB70:BD70)</f>
        <v>21</v>
      </c>
      <c r="BF70" s="515">
        <f t="shared" ref="BF70:BF81" si="50">M70+Q70+U70+Y70+AC70+AG70+AK70+AO70+AS70+AW70+BA70+BE70</f>
        <v>168</v>
      </c>
      <c r="BG70" s="585"/>
    </row>
    <row r="71" spans="1:59" s="1" customFormat="1" ht="15" customHeight="1" x14ac:dyDescent="0.25">
      <c r="A71" s="563"/>
      <c r="B71" s="596"/>
      <c r="C71" s="596"/>
      <c r="D71" s="597"/>
      <c r="E71" s="550"/>
      <c r="F71" s="550"/>
      <c r="G71" s="588"/>
      <c r="H71" s="297" t="s">
        <v>52</v>
      </c>
      <c r="I71" s="558"/>
      <c r="J71" s="17">
        <v>0</v>
      </c>
      <c r="K71" s="307">
        <v>0</v>
      </c>
      <c r="L71" s="50">
        <v>0</v>
      </c>
      <c r="M71" s="51">
        <f t="shared" si="41"/>
        <v>0</v>
      </c>
      <c r="N71" s="293">
        <v>0</v>
      </c>
      <c r="O71" s="293">
        <v>0</v>
      </c>
      <c r="P71" s="7">
        <v>0</v>
      </c>
      <c r="Q71" s="51">
        <f t="shared" si="42"/>
        <v>0</v>
      </c>
      <c r="R71" s="293">
        <v>2</v>
      </c>
      <c r="S71" s="293">
        <v>0</v>
      </c>
      <c r="T71" s="7">
        <v>0</v>
      </c>
      <c r="U71" s="51">
        <v>2</v>
      </c>
      <c r="V71" s="17">
        <v>0</v>
      </c>
      <c r="W71" s="7">
        <v>0</v>
      </c>
      <c r="X71" s="7">
        <v>0</v>
      </c>
      <c r="Y71" s="51">
        <v>0</v>
      </c>
      <c r="Z71" s="293">
        <v>0</v>
      </c>
      <c r="AA71" s="7">
        <v>0</v>
      </c>
      <c r="AB71" s="7">
        <v>0</v>
      </c>
      <c r="AC71" s="51">
        <v>0</v>
      </c>
      <c r="AD71" s="293">
        <v>0</v>
      </c>
      <c r="AE71" s="7">
        <v>0</v>
      </c>
      <c r="AF71" s="7">
        <v>0</v>
      </c>
      <c r="AG71" s="51">
        <v>0</v>
      </c>
      <c r="AH71" s="293">
        <v>0</v>
      </c>
      <c r="AI71" s="293">
        <v>0</v>
      </c>
      <c r="AJ71" s="7">
        <v>0</v>
      </c>
      <c r="AK71" s="51">
        <v>0</v>
      </c>
      <c r="AL71" s="17">
        <v>0</v>
      </c>
      <c r="AM71" s="293">
        <v>0</v>
      </c>
      <c r="AN71" s="7">
        <v>0</v>
      </c>
      <c r="AO71" s="51">
        <v>0</v>
      </c>
      <c r="AP71" s="293">
        <v>0</v>
      </c>
      <c r="AQ71" s="293">
        <v>0</v>
      </c>
      <c r="AR71" s="7">
        <v>0</v>
      </c>
      <c r="AS71" s="109">
        <v>0</v>
      </c>
      <c r="AT71" s="519">
        <v>0</v>
      </c>
      <c r="AU71" s="519">
        <v>0</v>
      </c>
      <c r="AV71" s="47">
        <v>0</v>
      </c>
      <c r="AW71" s="420">
        <f t="shared" ref="AW71:AW74" si="51">SUM(AT71:AV71)</f>
        <v>0</v>
      </c>
      <c r="AX71" s="519">
        <v>0</v>
      </c>
      <c r="AY71" s="519">
        <v>0</v>
      </c>
      <c r="AZ71" s="28">
        <v>0</v>
      </c>
      <c r="BA71" s="60">
        <f t="shared" ref="BA71:BA74" si="52">SUM(AX71:AZ71)</f>
        <v>0</v>
      </c>
      <c r="BB71" s="34">
        <v>0</v>
      </c>
      <c r="BC71" s="35">
        <v>5</v>
      </c>
      <c r="BD71" s="7">
        <v>0</v>
      </c>
      <c r="BE71" s="264">
        <f t="shared" ref="BE71:BE74" si="53">SUM(BB71:BD71)</f>
        <v>5</v>
      </c>
      <c r="BF71" s="515">
        <f t="shared" si="50"/>
        <v>7</v>
      </c>
      <c r="BG71" s="585"/>
    </row>
    <row r="72" spans="1:59" s="1" customFormat="1" ht="15.75" customHeight="1" thickBot="1" x14ac:dyDescent="0.3">
      <c r="A72" s="563"/>
      <c r="B72" s="596"/>
      <c r="C72" s="596"/>
      <c r="D72" s="597"/>
      <c r="E72" s="550"/>
      <c r="F72" s="550"/>
      <c r="G72" s="589"/>
      <c r="H72" s="298" t="s">
        <v>53</v>
      </c>
      <c r="I72" s="558"/>
      <c r="J72" s="17">
        <v>0</v>
      </c>
      <c r="K72" s="293">
        <v>0</v>
      </c>
      <c r="L72" s="50">
        <v>0</v>
      </c>
      <c r="M72" s="51">
        <f t="shared" si="41"/>
        <v>0</v>
      </c>
      <c r="N72" s="293">
        <v>0</v>
      </c>
      <c r="O72" s="293">
        <v>0</v>
      </c>
      <c r="P72" s="7">
        <v>0</v>
      </c>
      <c r="Q72" s="51">
        <f t="shared" si="42"/>
        <v>0</v>
      </c>
      <c r="R72" s="293">
        <v>12</v>
      </c>
      <c r="S72" s="293">
        <v>6</v>
      </c>
      <c r="T72" s="7">
        <v>0</v>
      </c>
      <c r="U72" s="51">
        <v>12</v>
      </c>
      <c r="V72" s="32">
        <v>0</v>
      </c>
      <c r="W72" s="35">
        <v>0</v>
      </c>
      <c r="X72" s="35">
        <v>0</v>
      </c>
      <c r="Y72" s="51">
        <v>0</v>
      </c>
      <c r="Z72" s="375">
        <v>0</v>
      </c>
      <c r="AA72" s="35">
        <v>0</v>
      </c>
      <c r="AB72" s="35">
        <v>0</v>
      </c>
      <c r="AC72" s="51">
        <v>0</v>
      </c>
      <c r="AD72" s="375">
        <v>1</v>
      </c>
      <c r="AE72" s="35">
        <v>0</v>
      </c>
      <c r="AF72" s="35">
        <v>0</v>
      </c>
      <c r="AG72" s="51">
        <v>1</v>
      </c>
      <c r="AH72" s="375">
        <v>0</v>
      </c>
      <c r="AI72" s="375">
        <v>0</v>
      </c>
      <c r="AJ72" s="35">
        <v>0</v>
      </c>
      <c r="AK72" s="51">
        <v>0</v>
      </c>
      <c r="AL72" s="32">
        <v>0</v>
      </c>
      <c r="AM72" s="375">
        <v>0</v>
      </c>
      <c r="AN72" s="35">
        <v>0</v>
      </c>
      <c r="AO72" s="51">
        <v>0</v>
      </c>
      <c r="AP72" s="375">
        <v>0</v>
      </c>
      <c r="AQ72" s="375">
        <v>0</v>
      </c>
      <c r="AR72" s="35">
        <v>0</v>
      </c>
      <c r="AS72" s="109">
        <v>0</v>
      </c>
      <c r="AT72" s="519">
        <v>0</v>
      </c>
      <c r="AU72" s="519">
        <v>12</v>
      </c>
      <c r="AV72" s="46">
        <v>0</v>
      </c>
      <c r="AW72" s="420">
        <f t="shared" si="51"/>
        <v>12</v>
      </c>
      <c r="AX72" s="519">
        <v>0</v>
      </c>
      <c r="AY72" s="519">
        <v>10</v>
      </c>
      <c r="AZ72" s="34">
        <v>0</v>
      </c>
      <c r="BA72" s="264">
        <f t="shared" si="52"/>
        <v>10</v>
      </c>
      <c r="BB72" s="519">
        <v>0</v>
      </c>
      <c r="BC72" s="519">
        <v>2</v>
      </c>
      <c r="BD72" s="34">
        <v>0</v>
      </c>
      <c r="BE72" s="264">
        <f t="shared" si="53"/>
        <v>2</v>
      </c>
      <c r="BF72" s="536">
        <f t="shared" si="50"/>
        <v>37</v>
      </c>
      <c r="BG72" s="585"/>
    </row>
    <row r="73" spans="1:59" s="1" customFormat="1" ht="15" customHeight="1" x14ac:dyDescent="0.25">
      <c r="A73" s="563"/>
      <c r="B73" s="596"/>
      <c r="C73" s="596"/>
      <c r="D73" s="597"/>
      <c r="E73" s="550"/>
      <c r="F73" s="550"/>
      <c r="G73" s="568" t="s">
        <v>54</v>
      </c>
      <c r="H73" s="299" t="s">
        <v>55</v>
      </c>
      <c r="I73" s="558"/>
      <c r="J73" s="17">
        <v>0</v>
      </c>
      <c r="K73" s="293">
        <v>0</v>
      </c>
      <c r="L73" s="50">
        <v>0</v>
      </c>
      <c r="M73" s="51">
        <f t="shared" si="41"/>
        <v>0</v>
      </c>
      <c r="N73" s="293">
        <v>0</v>
      </c>
      <c r="O73" s="293">
        <v>0</v>
      </c>
      <c r="P73" s="7">
        <v>0</v>
      </c>
      <c r="Q73" s="51">
        <f t="shared" si="42"/>
        <v>0</v>
      </c>
      <c r="R73" s="293">
        <v>0</v>
      </c>
      <c r="S73" s="293">
        <v>0</v>
      </c>
      <c r="T73" s="7">
        <v>0</v>
      </c>
      <c r="U73" s="51">
        <f>SUM(R73:T73)</f>
        <v>0</v>
      </c>
      <c r="V73" s="17">
        <v>0</v>
      </c>
      <c r="W73" s="7">
        <v>0</v>
      </c>
      <c r="X73" s="7">
        <v>0</v>
      </c>
      <c r="Y73" s="51">
        <v>0</v>
      </c>
      <c r="Z73" s="293">
        <v>0</v>
      </c>
      <c r="AA73" s="7">
        <v>0</v>
      </c>
      <c r="AB73" s="7">
        <v>0</v>
      </c>
      <c r="AC73" s="51">
        <v>0</v>
      </c>
      <c r="AD73" s="293">
        <v>0</v>
      </c>
      <c r="AE73" s="7">
        <v>0</v>
      </c>
      <c r="AF73" s="7">
        <v>0</v>
      </c>
      <c r="AG73" s="51">
        <v>0</v>
      </c>
      <c r="AH73" s="293">
        <v>0</v>
      </c>
      <c r="AI73" s="293">
        <v>0</v>
      </c>
      <c r="AJ73" s="7">
        <v>0</v>
      </c>
      <c r="AK73" s="51">
        <v>0</v>
      </c>
      <c r="AL73" s="17">
        <v>0</v>
      </c>
      <c r="AM73" s="293">
        <v>0</v>
      </c>
      <c r="AN73" s="7">
        <v>0</v>
      </c>
      <c r="AO73" s="51">
        <v>0</v>
      </c>
      <c r="AP73" s="293">
        <v>0</v>
      </c>
      <c r="AQ73" s="293">
        <v>0</v>
      </c>
      <c r="AR73" s="7">
        <v>0</v>
      </c>
      <c r="AS73" s="109">
        <v>0</v>
      </c>
      <c r="AT73" s="519">
        <v>0</v>
      </c>
      <c r="AU73" s="519">
        <v>0</v>
      </c>
      <c r="AV73" s="47">
        <v>0</v>
      </c>
      <c r="AW73" s="420">
        <f t="shared" si="51"/>
        <v>0</v>
      </c>
      <c r="AX73" s="519">
        <v>0</v>
      </c>
      <c r="AY73" s="519">
        <v>0</v>
      </c>
      <c r="AZ73" s="28">
        <v>0</v>
      </c>
      <c r="BA73" s="264">
        <f t="shared" si="52"/>
        <v>0</v>
      </c>
      <c r="BB73" s="519">
        <v>0</v>
      </c>
      <c r="BC73" s="519">
        <v>0</v>
      </c>
      <c r="BD73" s="28">
        <v>0</v>
      </c>
      <c r="BE73" s="264">
        <f t="shared" si="53"/>
        <v>0</v>
      </c>
      <c r="BF73" s="537">
        <f t="shared" si="50"/>
        <v>0</v>
      </c>
      <c r="BG73" s="585"/>
    </row>
    <row r="74" spans="1:59" s="1" customFormat="1" ht="15.75" customHeight="1" thickBot="1" x14ac:dyDescent="0.3">
      <c r="A74" s="563"/>
      <c r="B74" s="596"/>
      <c r="C74" s="596"/>
      <c r="D74" s="597"/>
      <c r="E74" s="551"/>
      <c r="F74" s="551"/>
      <c r="G74" s="590"/>
      <c r="H74" s="298" t="s">
        <v>57</v>
      </c>
      <c r="I74" s="562"/>
      <c r="J74" s="32">
        <v>0</v>
      </c>
      <c r="K74" s="375">
        <v>0</v>
      </c>
      <c r="L74" s="55">
        <v>0</v>
      </c>
      <c r="M74" s="56">
        <f t="shared" si="41"/>
        <v>0</v>
      </c>
      <c r="N74" s="375">
        <v>0</v>
      </c>
      <c r="O74" s="375">
        <v>0</v>
      </c>
      <c r="P74" s="35">
        <v>0</v>
      </c>
      <c r="Q74" s="56">
        <f t="shared" si="42"/>
        <v>0</v>
      </c>
      <c r="R74" s="375">
        <v>0</v>
      </c>
      <c r="S74" s="375">
        <v>0</v>
      </c>
      <c r="T74" s="35">
        <v>0</v>
      </c>
      <c r="U74" s="56">
        <v>0</v>
      </c>
      <c r="V74" s="32">
        <v>0</v>
      </c>
      <c r="W74" s="35">
        <v>0</v>
      </c>
      <c r="X74" s="35">
        <v>0</v>
      </c>
      <c r="Y74" s="56">
        <v>0</v>
      </c>
      <c r="Z74" s="375">
        <v>0</v>
      </c>
      <c r="AA74" s="35">
        <v>0</v>
      </c>
      <c r="AB74" s="35">
        <v>0</v>
      </c>
      <c r="AC74" s="56">
        <v>0</v>
      </c>
      <c r="AD74" s="375">
        <v>0</v>
      </c>
      <c r="AE74" s="35">
        <v>0</v>
      </c>
      <c r="AF74" s="35">
        <v>0</v>
      </c>
      <c r="AG74" s="56">
        <v>0</v>
      </c>
      <c r="AH74" s="375">
        <v>0</v>
      </c>
      <c r="AI74" s="375">
        <v>0</v>
      </c>
      <c r="AJ74" s="35">
        <v>0</v>
      </c>
      <c r="AK74" s="56">
        <v>0</v>
      </c>
      <c r="AL74" s="32">
        <v>0</v>
      </c>
      <c r="AM74" s="375">
        <v>0</v>
      </c>
      <c r="AN74" s="35">
        <v>0</v>
      </c>
      <c r="AO74" s="56">
        <v>0</v>
      </c>
      <c r="AP74" s="375">
        <v>0</v>
      </c>
      <c r="AQ74" s="375">
        <v>0</v>
      </c>
      <c r="AR74" s="35">
        <v>0</v>
      </c>
      <c r="AS74" s="56">
        <v>0</v>
      </c>
      <c r="AT74" s="87">
        <v>0</v>
      </c>
      <c r="AU74" s="11">
        <v>0</v>
      </c>
      <c r="AV74" s="55">
        <v>0</v>
      </c>
      <c r="AW74" s="433">
        <f t="shared" si="51"/>
        <v>0</v>
      </c>
      <c r="AX74" s="525">
        <v>0</v>
      </c>
      <c r="AY74" s="525">
        <v>0</v>
      </c>
      <c r="AZ74" s="34">
        <v>0</v>
      </c>
      <c r="BA74" s="49">
        <f t="shared" si="52"/>
        <v>0</v>
      </c>
      <c r="BB74" s="87">
        <v>0</v>
      </c>
      <c r="BC74" s="11">
        <v>0</v>
      </c>
      <c r="BD74" s="35">
        <v>0</v>
      </c>
      <c r="BE74" s="398">
        <f t="shared" si="53"/>
        <v>0</v>
      </c>
      <c r="BF74" s="536">
        <f t="shared" si="50"/>
        <v>0</v>
      </c>
      <c r="BG74" s="586"/>
    </row>
    <row r="75" spans="1:59" ht="18.75" customHeight="1" thickBot="1" x14ac:dyDescent="0.3">
      <c r="A75" s="567" t="s">
        <v>69</v>
      </c>
      <c r="B75" s="596"/>
      <c r="C75" s="596"/>
      <c r="D75" s="597"/>
      <c r="E75" s="568" t="s">
        <v>70</v>
      </c>
      <c r="F75" s="505">
        <v>5</v>
      </c>
      <c r="G75" s="134" t="s">
        <v>41</v>
      </c>
      <c r="H75" s="384" t="s">
        <v>41</v>
      </c>
      <c r="I75" s="458" t="s">
        <v>71</v>
      </c>
      <c r="J75" s="387">
        <v>0</v>
      </c>
      <c r="K75" s="251">
        <v>0</v>
      </c>
      <c r="L75" s="176">
        <v>0</v>
      </c>
      <c r="M75" s="178">
        <v>0</v>
      </c>
      <c r="N75" s="355">
        <v>0</v>
      </c>
      <c r="O75" s="251">
        <v>0</v>
      </c>
      <c r="P75" s="175">
        <v>0</v>
      </c>
      <c r="Q75" s="178">
        <v>0</v>
      </c>
      <c r="R75" s="355">
        <v>0</v>
      </c>
      <c r="S75" s="251">
        <v>0</v>
      </c>
      <c r="T75" s="175">
        <v>0</v>
      </c>
      <c r="U75" s="178">
        <v>9</v>
      </c>
      <c r="V75" s="250">
        <v>0</v>
      </c>
      <c r="W75" s="175">
        <v>0</v>
      </c>
      <c r="X75" s="175">
        <v>0</v>
      </c>
      <c r="Y75" s="178">
        <v>10</v>
      </c>
      <c r="Z75" s="251">
        <v>0</v>
      </c>
      <c r="AA75" s="175">
        <v>0</v>
      </c>
      <c r="AB75" s="175">
        <v>0</v>
      </c>
      <c r="AC75" s="178">
        <v>6</v>
      </c>
      <c r="AD75" s="251">
        <v>0</v>
      </c>
      <c r="AE75" s="175">
        <v>0</v>
      </c>
      <c r="AF75" s="175">
        <v>0</v>
      </c>
      <c r="AG75" s="178">
        <v>0</v>
      </c>
      <c r="AH75" s="251">
        <v>0</v>
      </c>
      <c r="AI75" s="251">
        <v>0</v>
      </c>
      <c r="AJ75" s="175">
        <v>0</v>
      </c>
      <c r="AK75" s="178">
        <v>0</v>
      </c>
      <c r="AL75" s="250">
        <v>0</v>
      </c>
      <c r="AM75" s="251">
        <v>0</v>
      </c>
      <c r="AN75" s="175">
        <v>0</v>
      </c>
      <c r="AO75" s="178">
        <v>0</v>
      </c>
      <c r="AP75" s="251">
        <v>0</v>
      </c>
      <c r="AQ75" s="251">
        <v>0</v>
      </c>
      <c r="AR75" s="175">
        <v>0</v>
      </c>
      <c r="AS75" s="178">
        <v>0</v>
      </c>
      <c r="AT75" s="250">
        <v>0</v>
      </c>
      <c r="AU75" s="251">
        <v>0</v>
      </c>
      <c r="AV75" s="176">
        <v>0</v>
      </c>
      <c r="AW75" s="440">
        <v>0</v>
      </c>
      <c r="AX75" s="250">
        <v>0</v>
      </c>
      <c r="AY75" s="251">
        <v>0</v>
      </c>
      <c r="AZ75" s="175">
        <v>0</v>
      </c>
      <c r="BA75" s="178">
        <v>0</v>
      </c>
      <c r="BB75" s="250">
        <v>0</v>
      </c>
      <c r="BC75" s="251">
        <v>0</v>
      </c>
      <c r="BD75" s="175">
        <v>0</v>
      </c>
      <c r="BE75" s="266">
        <v>0</v>
      </c>
      <c r="BF75" s="494">
        <f t="shared" si="50"/>
        <v>25</v>
      </c>
      <c r="BG75" s="209">
        <f>BF75/F75</f>
        <v>5</v>
      </c>
    </row>
    <row r="76" spans="1:59" s="1" customFormat="1" ht="15" customHeight="1" x14ac:dyDescent="0.25">
      <c r="A76" s="567"/>
      <c r="B76" s="596"/>
      <c r="C76" s="596"/>
      <c r="D76" s="597"/>
      <c r="E76" s="555"/>
      <c r="F76" s="570"/>
      <c r="G76" s="561" t="s">
        <v>43</v>
      </c>
      <c r="H76" s="100" t="s">
        <v>44</v>
      </c>
      <c r="I76" s="561" t="s">
        <v>228</v>
      </c>
      <c r="J76" s="23">
        <v>0</v>
      </c>
      <c r="K76" s="307">
        <v>0</v>
      </c>
      <c r="L76" s="59">
        <v>0</v>
      </c>
      <c r="M76" s="60">
        <f>SUM(J76:L76)</f>
        <v>0</v>
      </c>
      <c r="N76" s="307">
        <v>0</v>
      </c>
      <c r="O76" s="307">
        <v>0</v>
      </c>
      <c r="P76" s="26">
        <v>0</v>
      </c>
      <c r="Q76" s="60">
        <f t="shared" ref="Q76:Q86" si="54">SUM(N76:P76)</f>
        <v>0</v>
      </c>
      <c r="R76" s="307">
        <v>0</v>
      </c>
      <c r="S76" s="307">
        <v>0</v>
      </c>
      <c r="T76" s="26">
        <v>0</v>
      </c>
      <c r="U76" s="60">
        <f t="shared" ref="U76:U83" si="55">SUM(R76:T76)</f>
        <v>0</v>
      </c>
      <c r="V76" s="23">
        <v>0</v>
      </c>
      <c r="W76" s="26">
        <v>0</v>
      </c>
      <c r="X76" s="26">
        <v>0</v>
      </c>
      <c r="Y76" s="60">
        <f t="shared" ref="Y76:Y82" si="56">SUM(V76:X76)</f>
        <v>0</v>
      </c>
      <c r="Z76" s="307">
        <v>0</v>
      </c>
      <c r="AA76" s="26">
        <v>0</v>
      </c>
      <c r="AB76" s="26">
        <v>0</v>
      </c>
      <c r="AC76" s="60">
        <f t="shared" ref="AC76:AC82" si="57">SUM(Z76:AB76)</f>
        <v>0</v>
      </c>
      <c r="AD76" s="307">
        <v>0</v>
      </c>
      <c r="AE76" s="26">
        <v>0</v>
      </c>
      <c r="AF76" s="26">
        <v>0</v>
      </c>
      <c r="AG76" s="60">
        <f>SUM(AD76:AF76)</f>
        <v>0</v>
      </c>
      <c r="AH76" s="307">
        <v>0</v>
      </c>
      <c r="AI76" s="307">
        <v>0</v>
      </c>
      <c r="AJ76" s="26">
        <v>0</v>
      </c>
      <c r="AK76" s="60">
        <f t="shared" ref="AK76:AK82" si="58">SUM(AH76:AJ76)</f>
        <v>0</v>
      </c>
      <c r="AL76" s="23">
        <v>0</v>
      </c>
      <c r="AM76" s="307">
        <v>0</v>
      </c>
      <c r="AN76" s="26">
        <v>0</v>
      </c>
      <c r="AO76" s="60">
        <f t="shared" ref="AO76:AO82" si="59">SUM(AL76:AN76)</f>
        <v>0</v>
      </c>
      <c r="AP76" s="307">
        <v>0</v>
      </c>
      <c r="AQ76" s="307">
        <v>0</v>
      </c>
      <c r="AR76" s="26">
        <v>0</v>
      </c>
      <c r="AS76" s="60">
        <f>SUM(AP76:AR76)</f>
        <v>0</v>
      </c>
      <c r="AT76" s="25">
        <v>0</v>
      </c>
      <c r="AU76" s="26">
        <v>0</v>
      </c>
      <c r="AV76" s="59">
        <v>0</v>
      </c>
      <c r="AW76" s="436">
        <v>0</v>
      </c>
      <c r="AX76" s="521">
        <v>0</v>
      </c>
      <c r="AY76" s="25">
        <v>0</v>
      </c>
      <c r="AZ76" s="26">
        <v>0</v>
      </c>
      <c r="BA76" s="60">
        <v>0</v>
      </c>
      <c r="BB76" s="25">
        <v>0</v>
      </c>
      <c r="BC76" s="26">
        <v>0</v>
      </c>
      <c r="BD76" s="26">
        <v>0</v>
      </c>
      <c r="BE76" s="264">
        <f>SUM(BB76:BD76)</f>
        <v>0</v>
      </c>
      <c r="BF76" s="515">
        <f t="shared" si="50"/>
        <v>0</v>
      </c>
      <c r="BG76" s="584" t="e">
        <f>BF81/F76</f>
        <v>#DIV/0!</v>
      </c>
    </row>
    <row r="77" spans="1:59" s="1" customFormat="1" ht="18" customHeight="1" x14ac:dyDescent="0.25">
      <c r="A77" s="567"/>
      <c r="B77" s="596"/>
      <c r="C77" s="596"/>
      <c r="D77" s="597"/>
      <c r="E77" s="555"/>
      <c r="F77" s="571"/>
      <c r="G77" s="558"/>
      <c r="H77" s="47" t="s">
        <v>45</v>
      </c>
      <c r="I77" s="558"/>
      <c r="J77" s="17">
        <v>0</v>
      </c>
      <c r="K77" s="293">
        <v>0</v>
      </c>
      <c r="L77" s="50">
        <v>0</v>
      </c>
      <c r="M77" s="51">
        <f>SUM(J77:L77)</f>
        <v>0</v>
      </c>
      <c r="N77" s="293">
        <v>0</v>
      </c>
      <c r="O77" s="293">
        <v>0</v>
      </c>
      <c r="P77" s="7">
        <v>0</v>
      </c>
      <c r="Q77" s="51">
        <f t="shared" si="54"/>
        <v>0</v>
      </c>
      <c r="R77" s="293">
        <v>0</v>
      </c>
      <c r="S77" s="293">
        <v>0</v>
      </c>
      <c r="T77" s="7">
        <v>0</v>
      </c>
      <c r="U77" s="51">
        <f t="shared" si="55"/>
        <v>0</v>
      </c>
      <c r="V77" s="17">
        <v>0</v>
      </c>
      <c r="W77" s="7">
        <v>0</v>
      </c>
      <c r="X77" s="7">
        <v>0</v>
      </c>
      <c r="Y77" s="51">
        <f t="shared" si="56"/>
        <v>0</v>
      </c>
      <c r="Z77" s="293">
        <v>0</v>
      </c>
      <c r="AA77" s="7">
        <v>0</v>
      </c>
      <c r="AB77" s="7">
        <v>0</v>
      </c>
      <c r="AC77" s="51">
        <f t="shared" si="57"/>
        <v>0</v>
      </c>
      <c r="AD77" s="293">
        <v>0</v>
      </c>
      <c r="AE77" s="7">
        <v>0</v>
      </c>
      <c r="AF77" s="7">
        <v>0</v>
      </c>
      <c r="AG77" s="51">
        <f>SUM(AD77:AF77)</f>
        <v>0</v>
      </c>
      <c r="AH77" s="293">
        <v>0</v>
      </c>
      <c r="AI77" s="293">
        <v>0</v>
      </c>
      <c r="AJ77" s="7">
        <v>0</v>
      </c>
      <c r="AK77" s="51">
        <f t="shared" si="58"/>
        <v>0</v>
      </c>
      <c r="AL77" s="17">
        <v>0</v>
      </c>
      <c r="AM77" s="293">
        <v>0</v>
      </c>
      <c r="AN77" s="7">
        <v>0</v>
      </c>
      <c r="AO77" s="51">
        <f t="shared" si="59"/>
        <v>0</v>
      </c>
      <c r="AP77" s="293">
        <v>0</v>
      </c>
      <c r="AQ77" s="293">
        <v>0</v>
      </c>
      <c r="AR77" s="7">
        <v>0</v>
      </c>
      <c r="AS77" s="60">
        <f t="shared" ref="AS77:AS80" si="60">SUM(AP77:AR77)</f>
        <v>0</v>
      </c>
      <c r="AT77" s="28">
        <v>0</v>
      </c>
      <c r="AU77" s="7">
        <v>0</v>
      </c>
      <c r="AV77" s="50">
        <v>0</v>
      </c>
      <c r="AW77" s="420">
        <v>0</v>
      </c>
      <c r="AX77" s="519">
        <v>0</v>
      </c>
      <c r="AY77" s="28">
        <v>0</v>
      </c>
      <c r="AZ77" s="7">
        <v>0</v>
      </c>
      <c r="BA77" s="51">
        <v>0</v>
      </c>
      <c r="BB77" s="28">
        <v>0</v>
      </c>
      <c r="BC77" s="7">
        <v>0</v>
      </c>
      <c r="BD77" s="7">
        <v>0</v>
      </c>
      <c r="BE77" s="264">
        <f t="shared" ref="BE77:BE80" si="61">SUM(BB77:BD77)</f>
        <v>0</v>
      </c>
      <c r="BF77" s="515">
        <f t="shared" si="50"/>
        <v>0</v>
      </c>
      <c r="BG77" s="585"/>
    </row>
    <row r="78" spans="1:59" s="1" customFormat="1" ht="15" customHeight="1" x14ac:dyDescent="0.25">
      <c r="A78" s="567"/>
      <c r="B78" s="596"/>
      <c r="C78" s="596"/>
      <c r="D78" s="597"/>
      <c r="E78" s="555"/>
      <c r="F78" s="571"/>
      <c r="G78" s="558"/>
      <c r="H78" s="302" t="s">
        <v>46</v>
      </c>
      <c r="I78" s="558"/>
      <c r="J78" s="17">
        <v>0</v>
      </c>
      <c r="K78" s="293">
        <v>0</v>
      </c>
      <c r="L78" s="50">
        <v>0</v>
      </c>
      <c r="M78" s="51">
        <f>SUM(J78:L78)</f>
        <v>0</v>
      </c>
      <c r="N78" s="293">
        <v>0</v>
      </c>
      <c r="O78" s="293">
        <v>0</v>
      </c>
      <c r="P78" s="7">
        <v>0</v>
      </c>
      <c r="Q78" s="51">
        <f t="shared" si="54"/>
        <v>0</v>
      </c>
      <c r="R78" s="293">
        <v>77</v>
      </c>
      <c r="S78" s="293">
        <v>26</v>
      </c>
      <c r="T78" s="7">
        <v>0</v>
      </c>
      <c r="U78" s="51">
        <f t="shared" si="55"/>
        <v>103</v>
      </c>
      <c r="V78" s="17">
        <v>17</v>
      </c>
      <c r="W78" s="7">
        <v>0</v>
      </c>
      <c r="X78" s="7">
        <v>0</v>
      </c>
      <c r="Y78" s="51">
        <f t="shared" si="56"/>
        <v>17</v>
      </c>
      <c r="Z78" s="293">
        <v>19</v>
      </c>
      <c r="AA78" s="7">
        <v>0</v>
      </c>
      <c r="AB78" s="7">
        <v>0</v>
      </c>
      <c r="AC78" s="51">
        <f t="shared" si="57"/>
        <v>19</v>
      </c>
      <c r="AD78" s="293">
        <v>0</v>
      </c>
      <c r="AE78" s="7">
        <v>0</v>
      </c>
      <c r="AF78" s="7">
        <v>0</v>
      </c>
      <c r="AG78" s="51">
        <v>0</v>
      </c>
      <c r="AH78" s="293">
        <v>0</v>
      </c>
      <c r="AI78" s="293">
        <v>0</v>
      </c>
      <c r="AJ78" s="7">
        <v>0</v>
      </c>
      <c r="AK78" s="51">
        <f t="shared" si="58"/>
        <v>0</v>
      </c>
      <c r="AL78" s="17">
        <v>0</v>
      </c>
      <c r="AM78" s="293">
        <v>0</v>
      </c>
      <c r="AN78" s="7">
        <v>0</v>
      </c>
      <c r="AO78" s="51">
        <f t="shared" si="59"/>
        <v>0</v>
      </c>
      <c r="AP78" s="293">
        <v>0</v>
      </c>
      <c r="AQ78" s="293">
        <v>0</v>
      </c>
      <c r="AR78" s="7">
        <v>0</v>
      </c>
      <c r="AS78" s="60">
        <f t="shared" si="60"/>
        <v>0</v>
      </c>
      <c r="AT78" s="28">
        <v>0</v>
      </c>
      <c r="AU78" s="7">
        <v>0</v>
      </c>
      <c r="AV78" s="50">
        <v>0</v>
      </c>
      <c r="AW78" s="420">
        <v>0</v>
      </c>
      <c r="AX78" s="519">
        <v>0</v>
      </c>
      <c r="AY78" s="28">
        <v>0</v>
      </c>
      <c r="AZ78" s="7">
        <v>0</v>
      </c>
      <c r="BA78" s="51">
        <v>0</v>
      </c>
      <c r="BB78" s="28">
        <v>0</v>
      </c>
      <c r="BC78" s="7">
        <v>0</v>
      </c>
      <c r="BD78" s="7">
        <v>0</v>
      </c>
      <c r="BE78" s="264">
        <f t="shared" si="61"/>
        <v>0</v>
      </c>
      <c r="BF78" s="515">
        <f t="shared" si="50"/>
        <v>139</v>
      </c>
      <c r="BG78" s="585"/>
    </row>
    <row r="79" spans="1:59" s="1" customFormat="1" ht="15" customHeight="1" x14ac:dyDescent="0.25">
      <c r="A79" s="567"/>
      <c r="B79" s="596"/>
      <c r="C79" s="596"/>
      <c r="D79" s="597"/>
      <c r="E79" s="555"/>
      <c r="F79" s="571"/>
      <c r="G79" s="558"/>
      <c r="H79" s="302" t="s">
        <v>47</v>
      </c>
      <c r="I79" s="558"/>
      <c r="J79" s="17">
        <v>0</v>
      </c>
      <c r="K79" s="293">
        <v>0</v>
      </c>
      <c r="L79" s="50">
        <v>0</v>
      </c>
      <c r="M79" s="51">
        <f>SUM(J79:L79)</f>
        <v>0</v>
      </c>
      <c r="N79" s="293">
        <v>0</v>
      </c>
      <c r="O79" s="293">
        <v>0</v>
      </c>
      <c r="P79" s="7">
        <v>0</v>
      </c>
      <c r="Q79" s="51">
        <f t="shared" si="54"/>
        <v>0</v>
      </c>
      <c r="R79" s="293">
        <v>0</v>
      </c>
      <c r="S79" s="293">
        <v>5</v>
      </c>
      <c r="T79" s="7">
        <v>0</v>
      </c>
      <c r="U79" s="51">
        <f t="shared" si="55"/>
        <v>5</v>
      </c>
      <c r="V79" s="17">
        <v>81</v>
      </c>
      <c r="W79" s="7">
        <v>0</v>
      </c>
      <c r="X79" s="7">
        <v>0</v>
      </c>
      <c r="Y79" s="51">
        <f t="shared" si="56"/>
        <v>81</v>
      </c>
      <c r="Z79" s="293">
        <v>47</v>
      </c>
      <c r="AA79" s="7">
        <v>0</v>
      </c>
      <c r="AB79" s="7">
        <v>0</v>
      </c>
      <c r="AC79" s="51">
        <f t="shared" si="57"/>
        <v>47</v>
      </c>
      <c r="AD79" s="293">
        <v>0</v>
      </c>
      <c r="AE79" s="7">
        <v>0</v>
      </c>
      <c r="AF79" s="7">
        <v>0</v>
      </c>
      <c r="AG79" s="51">
        <f>SUM(AD79:AF79)</f>
        <v>0</v>
      </c>
      <c r="AH79" s="293">
        <v>0</v>
      </c>
      <c r="AI79" s="293">
        <v>0</v>
      </c>
      <c r="AJ79" s="7">
        <v>0</v>
      </c>
      <c r="AK79" s="51">
        <f t="shared" si="58"/>
        <v>0</v>
      </c>
      <c r="AL79" s="17">
        <v>0</v>
      </c>
      <c r="AM79" s="293">
        <v>0</v>
      </c>
      <c r="AN79" s="7">
        <v>0</v>
      </c>
      <c r="AO79" s="51">
        <f t="shared" si="59"/>
        <v>0</v>
      </c>
      <c r="AP79" s="293">
        <v>0</v>
      </c>
      <c r="AQ79" s="293">
        <v>0</v>
      </c>
      <c r="AR79" s="7">
        <v>0</v>
      </c>
      <c r="AS79" s="60">
        <f t="shared" si="60"/>
        <v>0</v>
      </c>
      <c r="AT79" s="28">
        <v>0</v>
      </c>
      <c r="AU79" s="7">
        <v>0</v>
      </c>
      <c r="AV79" s="50">
        <v>0</v>
      </c>
      <c r="AW79" s="420">
        <v>0</v>
      </c>
      <c r="AX79" s="519">
        <v>0</v>
      </c>
      <c r="AY79" s="28">
        <v>0</v>
      </c>
      <c r="AZ79" s="7">
        <v>0</v>
      </c>
      <c r="BA79" s="51">
        <v>0</v>
      </c>
      <c r="BB79" s="28">
        <v>0</v>
      </c>
      <c r="BC79" s="7">
        <v>0</v>
      </c>
      <c r="BD79" s="7">
        <v>0</v>
      </c>
      <c r="BE79" s="264">
        <f t="shared" si="61"/>
        <v>0</v>
      </c>
      <c r="BF79" s="515">
        <f t="shared" si="50"/>
        <v>133</v>
      </c>
      <c r="BG79" s="585"/>
    </row>
    <row r="80" spans="1:59" s="1" customFormat="1" ht="15.75" customHeight="1" thickBot="1" x14ac:dyDescent="0.3">
      <c r="A80" s="567"/>
      <c r="B80" s="596"/>
      <c r="C80" s="596"/>
      <c r="D80" s="597"/>
      <c r="E80" s="555"/>
      <c r="F80" s="571"/>
      <c r="G80" s="562"/>
      <c r="H80" s="303" t="s">
        <v>48</v>
      </c>
      <c r="I80" s="558"/>
      <c r="J80" s="32">
        <v>0</v>
      </c>
      <c r="K80" s="375">
        <v>0</v>
      </c>
      <c r="L80" s="55">
        <v>0</v>
      </c>
      <c r="M80" s="56">
        <f>SUM(J80:L80)</f>
        <v>0</v>
      </c>
      <c r="N80" s="375">
        <v>0</v>
      </c>
      <c r="O80" s="375">
        <v>0</v>
      </c>
      <c r="P80" s="35">
        <v>0</v>
      </c>
      <c r="Q80" s="56">
        <f t="shared" si="54"/>
        <v>0</v>
      </c>
      <c r="R80" s="375">
        <v>0</v>
      </c>
      <c r="S80" s="375">
        <v>0</v>
      </c>
      <c r="T80" s="35">
        <v>0</v>
      </c>
      <c r="U80" s="56">
        <f t="shared" si="55"/>
        <v>0</v>
      </c>
      <c r="V80" s="32">
        <v>0</v>
      </c>
      <c r="W80" s="35">
        <v>0</v>
      </c>
      <c r="X80" s="35">
        <v>0</v>
      </c>
      <c r="Y80" s="56">
        <f t="shared" si="56"/>
        <v>0</v>
      </c>
      <c r="Z80" s="375">
        <v>3</v>
      </c>
      <c r="AA80" s="35">
        <v>0</v>
      </c>
      <c r="AB80" s="35">
        <v>0</v>
      </c>
      <c r="AC80" s="56">
        <f t="shared" si="57"/>
        <v>3</v>
      </c>
      <c r="AD80" s="375">
        <v>0</v>
      </c>
      <c r="AE80" s="35">
        <v>0</v>
      </c>
      <c r="AF80" s="35">
        <v>0</v>
      </c>
      <c r="AG80" s="56">
        <v>0</v>
      </c>
      <c r="AH80" s="375">
        <v>0</v>
      </c>
      <c r="AI80" s="375">
        <v>0</v>
      </c>
      <c r="AJ80" s="35">
        <v>0</v>
      </c>
      <c r="AK80" s="56">
        <f t="shared" si="58"/>
        <v>0</v>
      </c>
      <c r="AL80" s="32">
        <v>0</v>
      </c>
      <c r="AM80" s="375">
        <v>0</v>
      </c>
      <c r="AN80" s="35">
        <v>0</v>
      </c>
      <c r="AO80" s="56">
        <f t="shared" si="59"/>
        <v>0</v>
      </c>
      <c r="AP80" s="375">
        <v>0</v>
      </c>
      <c r="AQ80" s="375">
        <v>0</v>
      </c>
      <c r="AR80" s="35">
        <v>0</v>
      </c>
      <c r="AS80" s="49">
        <f t="shared" si="60"/>
        <v>0</v>
      </c>
      <c r="AT80" s="34">
        <v>0</v>
      </c>
      <c r="AU80" s="35">
        <v>0</v>
      </c>
      <c r="AV80" s="55">
        <v>0</v>
      </c>
      <c r="AW80" s="433">
        <v>0</v>
      </c>
      <c r="AX80" s="525">
        <v>0</v>
      </c>
      <c r="AY80" s="34">
        <v>0</v>
      </c>
      <c r="AZ80" s="35">
        <v>0</v>
      </c>
      <c r="BA80" s="56">
        <v>0</v>
      </c>
      <c r="BB80" s="34">
        <v>0</v>
      </c>
      <c r="BC80" s="35">
        <v>0</v>
      </c>
      <c r="BD80" s="35">
        <v>0</v>
      </c>
      <c r="BE80" s="398">
        <f t="shared" si="61"/>
        <v>0</v>
      </c>
      <c r="BF80" s="536">
        <f t="shared" si="50"/>
        <v>3</v>
      </c>
      <c r="BG80" s="585"/>
    </row>
    <row r="81" spans="1:59" s="1" customFormat="1" ht="15.75" customHeight="1" thickBot="1" x14ac:dyDescent="0.3">
      <c r="A81" s="567"/>
      <c r="B81" s="596"/>
      <c r="C81" s="596"/>
      <c r="D81" s="597"/>
      <c r="E81" s="555"/>
      <c r="F81" s="571"/>
      <c r="G81" s="556" t="s">
        <v>49</v>
      </c>
      <c r="H81" s="559"/>
      <c r="I81" s="558"/>
      <c r="J81" s="396">
        <f t="shared" ref="J81:P81" si="62">SUM(J76:J80)</f>
        <v>0</v>
      </c>
      <c r="K81" s="251">
        <f t="shared" si="62"/>
        <v>0</v>
      </c>
      <c r="L81" s="176">
        <f t="shared" si="62"/>
        <v>0</v>
      </c>
      <c r="M81" s="178">
        <f t="shared" si="62"/>
        <v>0</v>
      </c>
      <c r="N81" s="251">
        <f t="shared" si="62"/>
        <v>0</v>
      </c>
      <c r="O81" s="251">
        <f t="shared" si="62"/>
        <v>0</v>
      </c>
      <c r="P81" s="175">
        <f t="shared" si="62"/>
        <v>0</v>
      </c>
      <c r="Q81" s="178">
        <f t="shared" si="54"/>
        <v>0</v>
      </c>
      <c r="R81" s="509">
        <f>SUM(R76:R80)</f>
        <v>77</v>
      </c>
      <c r="S81" s="509">
        <f>SUM(S76:S80)</f>
        <v>31</v>
      </c>
      <c r="T81" s="175">
        <f t="shared" ref="T81:X81" si="63">SUM(T76:T80)</f>
        <v>0</v>
      </c>
      <c r="U81" s="178">
        <f t="shared" si="55"/>
        <v>108</v>
      </c>
      <c r="V81" s="115">
        <f t="shared" si="63"/>
        <v>98</v>
      </c>
      <c r="W81" s="115">
        <f t="shared" si="63"/>
        <v>0</v>
      </c>
      <c r="X81" s="115">
        <f t="shared" si="63"/>
        <v>0</v>
      </c>
      <c r="Y81" s="121">
        <f t="shared" si="56"/>
        <v>98</v>
      </c>
      <c r="Z81" s="509">
        <f>SUM(Z76:Z80)</f>
        <v>69</v>
      </c>
      <c r="AA81" s="115">
        <f t="shared" ref="AA81:AN81" si="64">SUM(AA76:AA80)</f>
        <v>0</v>
      </c>
      <c r="AB81" s="115">
        <f t="shared" si="64"/>
        <v>0</v>
      </c>
      <c r="AC81" s="178">
        <f t="shared" si="57"/>
        <v>69</v>
      </c>
      <c r="AD81" s="115">
        <f t="shared" si="64"/>
        <v>0</v>
      </c>
      <c r="AE81" s="115">
        <f t="shared" si="64"/>
        <v>0</v>
      </c>
      <c r="AF81" s="115">
        <f t="shared" si="64"/>
        <v>0</v>
      </c>
      <c r="AG81" s="121">
        <f>SUM(AD81:AF81)</f>
        <v>0</v>
      </c>
      <c r="AH81" s="115">
        <f t="shared" si="64"/>
        <v>0</v>
      </c>
      <c r="AI81" s="115">
        <f t="shared" si="64"/>
        <v>0</v>
      </c>
      <c r="AJ81" s="115">
        <f t="shared" si="64"/>
        <v>0</v>
      </c>
      <c r="AK81" s="121">
        <f t="shared" si="58"/>
        <v>0</v>
      </c>
      <c r="AL81" s="115">
        <f t="shared" si="64"/>
        <v>0</v>
      </c>
      <c r="AM81" s="115">
        <f t="shared" si="64"/>
        <v>0</v>
      </c>
      <c r="AN81" s="115">
        <f t="shared" si="64"/>
        <v>0</v>
      </c>
      <c r="AO81" s="121">
        <f t="shared" si="59"/>
        <v>0</v>
      </c>
      <c r="AP81" s="251">
        <f>SUM(AP76:AP80)</f>
        <v>0</v>
      </c>
      <c r="AQ81" s="251">
        <f t="shared" ref="AQ81:AR81" si="65">SUM(AQ76:AQ80)</f>
        <v>0</v>
      </c>
      <c r="AR81" s="251">
        <f t="shared" si="65"/>
        <v>0</v>
      </c>
      <c r="AS81" s="178">
        <f>SUM(AP81:AR81)</f>
        <v>0</v>
      </c>
      <c r="AT81" s="250">
        <f>SUM(AT76:AT80)</f>
        <v>0</v>
      </c>
      <c r="AU81" s="250">
        <f t="shared" ref="AU81:AV81" si="66">SUM(AU76:AU80)</f>
        <v>0</v>
      </c>
      <c r="AV81" s="507">
        <f t="shared" si="66"/>
        <v>0</v>
      </c>
      <c r="AW81" s="440">
        <f>SUM(AT81:AV81)</f>
        <v>0</v>
      </c>
      <c r="AX81" s="441">
        <f>SUM(AX76:AX80)</f>
        <v>0</v>
      </c>
      <c r="AY81" s="441">
        <f t="shared" ref="AY81:AZ81" si="67">SUM(AY76:AY80)</f>
        <v>0</v>
      </c>
      <c r="AZ81" s="441">
        <f t="shared" si="67"/>
        <v>0</v>
      </c>
      <c r="BA81" s="415">
        <f>SUM(AX81:AZ81)</f>
        <v>0</v>
      </c>
      <c r="BB81" s="175">
        <f>SUM(BB76:BB80)</f>
        <v>0</v>
      </c>
      <c r="BC81" s="175">
        <f>SUM(BC76:BC80)</f>
        <v>0</v>
      </c>
      <c r="BD81" s="175">
        <f>SUM(BD76:BD80)</f>
        <v>0</v>
      </c>
      <c r="BE81" s="512">
        <f>SUM(BB81:BD81)</f>
        <v>0</v>
      </c>
      <c r="BF81" s="494">
        <f t="shared" si="50"/>
        <v>275</v>
      </c>
      <c r="BG81" s="585"/>
    </row>
    <row r="82" spans="1:59" s="1" customFormat="1" ht="18" customHeight="1" x14ac:dyDescent="0.25">
      <c r="A82" s="567"/>
      <c r="B82" s="596"/>
      <c r="C82" s="596"/>
      <c r="D82" s="597"/>
      <c r="E82" s="555"/>
      <c r="F82" s="571"/>
      <c r="G82" s="564" t="s">
        <v>50</v>
      </c>
      <c r="H82" s="304" t="s">
        <v>51</v>
      </c>
      <c r="I82" s="558"/>
      <c r="J82" s="23">
        <v>0</v>
      </c>
      <c r="K82" s="307">
        <v>0</v>
      </c>
      <c r="L82" s="59">
        <v>0</v>
      </c>
      <c r="M82" s="60">
        <f>SUM(J82:L82)</f>
        <v>0</v>
      </c>
      <c r="N82" s="307">
        <v>0</v>
      </c>
      <c r="O82" s="307">
        <v>0</v>
      </c>
      <c r="P82" s="26">
        <v>0</v>
      </c>
      <c r="Q82" s="60">
        <f t="shared" si="54"/>
        <v>0</v>
      </c>
      <c r="R82" s="307">
        <v>0</v>
      </c>
      <c r="S82" s="307">
        <v>0</v>
      </c>
      <c r="T82" s="26">
        <v>0</v>
      </c>
      <c r="U82" s="60">
        <f t="shared" si="55"/>
        <v>0</v>
      </c>
      <c r="V82" s="23">
        <v>98</v>
      </c>
      <c r="W82" s="26">
        <v>0</v>
      </c>
      <c r="X82" s="26">
        <v>0</v>
      </c>
      <c r="Y82" s="60">
        <f t="shared" si="56"/>
        <v>98</v>
      </c>
      <c r="Z82" s="307">
        <v>69</v>
      </c>
      <c r="AA82" s="26">
        <v>0</v>
      </c>
      <c r="AB82" s="26">
        <v>0</v>
      </c>
      <c r="AC82" s="60">
        <f t="shared" si="57"/>
        <v>69</v>
      </c>
      <c r="AD82" s="307">
        <v>0</v>
      </c>
      <c r="AE82" s="26">
        <v>0</v>
      </c>
      <c r="AF82" s="26">
        <v>0</v>
      </c>
      <c r="AG82" s="60">
        <f>SUM(AD82:AF82)</f>
        <v>0</v>
      </c>
      <c r="AH82" s="307">
        <v>0</v>
      </c>
      <c r="AI82" s="307">
        <v>0</v>
      </c>
      <c r="AJ82" s="26">
        <v>0</v>
      </c>
      <c r="AK82" s="60">
        <f t="shared" si="58"/>
        <v>0</v>
      </c>
      <c r="AL82" s="23">
        <v>0</v>
      </c>
      <c r="AM82" s="307">
        <v>0</v>
      </c>
      <c r="AN82" s="26">
        <v>0</v>
      </c>
      <c r="AO82" s="60">
        <f t="shared" si="59"/>
        <v>0</v>
      </c>
      <c r="AP82" s="307">
        <v>0</v>
      </c>
      <c r="AQ82" s="307">
        <v>0</v>
      </c>
      <c r="AR82" s="26">
        <v>0</v>
      </c>
      <c r="AS82" s="264">
        <v>0</v>
      </c>
      <c r="AT82" s="521">
        <v>0</v>
      </c>
      <c r="AU82" s="521">
        <v>0</v>
      </c>
      <c r="AV82" s="543">
        <v>0</v>
      </c>
      <c r="AW82" s="436">
        <f t="shared" ref="AW82:AW86" si="68">SUM(AT82:AV82)</f>
        <v>0</v>
      </c>
      <c r="AX82" s="521">
        <v>0</v>
      </c>
      <c r="AY82" s="521">
        <v>0</v>
      </c>
      <c r="AZ82" s="25">
        <v>0</v>
      </c>
      <c r="BA82" s="60">
        <f>SUM(AX82:AZ82)</f>
        <v>0</v>
      </c>
      <c r="BB82" s="25">
        <v>0</v>
      </c>
      <c r="BC82" s="26">
        <v>0</v>
      </c>
      <c r="BD82" s="26">
        <v>0</v>
      </c>
      <c r="BE82" s="264">
        <f>SUM(BB82:BD82)</f>
        <v>0</v>
      </c>
      <c r="BF82" s="515">
        <f t="shared" ref="BF82:BF93" si="69">M82+Q82+U82+Y82+AC82+AG82+AK82+AO82+AS82+AW82+BA82+BE82</f>
        <v>167</v>
      </c>
      <c r="BG82" s="585"/>
    </row>
    <row r="83" spans="1:59" s="1" customFormat="1" ht="15" customHeight="1" x14ac:dyDescent="0.25">
      <c r="A83" s="567"/>
      <c r="B83" s="596"/>
      <c r="C83" s="596"/>
      <c r="D83" s="597"/>
      <c r="E83" s="555"/>
      <c r="F83" s="571"/>
      <c r="G83" s="565"/>
      <c r="H83" s="302" t="s">
        <v>52</v>
      </c>
      <c r="I83" s="558"/>
      <c r="J83" s="17">
        <v>0</v>
      </c>
      <c r="K83" s="293">
        <v>0</v>
      </c>
      <c r="L83" s="50">
        <v>0</v>
      </c>
      <c r="M83" s="51">
        <f>SUM(J83:L83)</f>
        <v>0</v>
      </c>
      <c r="N83" s="293">
        <v>0</v>
      </c>
      <c r="O83" s="293">
        <v>0</v>
      </c>
      <c r="P83" s="7">
        <v>0</v>
      </c>
      <c r="Q83" s="51">
        <f t="shared" si="54"/>
        <v>0</v>
      </c>
      <c r="R83" s="293">
        <v>0</v>
      </c>
      <c r="S83" s="293">
        <v>0</v>
      </c>
      <c r="T83" s="7">
        <v>0</v>
      </c>
      <c r="U83" s="51">
        <f t="shared" si="55"/>
        <v>0</v>
      </c>
      <c r="V83" s="17">
        <v>0</v>
      </c>
      <c r="W83" s="7">
        <v>0</v>
      </c>
      <c r="X83" s="7">
        <v>0</v>
      </c>
      <c r="Y83" s="60">
        <f t="shared" ref="Y83:Y86" si="70">SUM(V83:X83)</f>
        <v>0</v>
      </c>
      <c r="Z83" s="293">
        <v>0</v>
      </c>
      <c r="AA83" s="7">
        <v>0</v>
      </c>
      <c r="AB83" s="7">
        <v>0</v>
      </c>
      <c r="AC83" s="60">
        <f t="shared" ref="AC83:AC86" si="71">SUM(Z83:AB83)</f>
        <v>0</v>
      </c>
      <c r="AD83" s="293">
        <v>0</v>
      </c>
      <c r="AE83" s="7">
        <v>0</v>
      </c>
      <c r="AF83" s="7">
        <v>0</v>
      </c>
      <c r="AG83" s="60">
        <f t="shared" ref="AG83:AG86" si="72">SUM(AD83:AF83)</f>
        <v>0</v>
      </c>
      <c r="AH83" s="293">
        <v>0</v>
      </c>
      <c r="AI83" s="293">
        <v>0</v>
      </c>
      <c r="AJ83" s="7">
        <v>0</v>
      </c>
      <c r="AK83" s="60">
        <f t="shared" ref="AK83:AK86" si="73">SUM(AH83:AJ83)</f>
        <v>0</v>
      </c>
      <c r="AL83" s="17">
        <v>0</v>
      </c>
      <c r="AM83" s="293">
        <v>0</v>
      </c>
      <c r="AN83" s="7">
        <v>0</v>
      </c>
      <c r="AO83" s="60">
        <f t="shared" ref="AO83:AO86" si="74">SUM(AL83:AN83)</f>
        <v>0</v>
      </c>
      <c r="AP83" s="293">
        <v>0</v>
      </c>
      <c r="AQ83" s="293">
        <v>0</v>
      </c>
      <c r="AR83" s="7">
        <v>0</v>
      </c>
      <c r="AS83" s="109">
        <v>0</v>
      </c>
      <c r="AT83" s="519">
        <v>0</v>
      </c>
      <c r="AU83" s="519">
        <v>0</v>
      </c>
      <c r="AV83" s="539">
        <v>0</v>
      </c>
      <c r="AW83" s="420">
        <f t="shared" si="68"/>
        <v>0</v>
      </c>
      <c r="AX83" s="519">
        <v>0</v>
      </c>
      <c r="AY83" s="519">
        <v>0</v>
      </c>
      <c r="AZ83" s="28">
        <v>0</v>
      </c>
      <c r="BA83" s="60">
        <f t="shared" ref="BA83:BA86" si="75">SUM(AX83:AZ83)</f>
        <v>0</v>
      </c>
      <c r="BB83" s="34">
        <v>0</v>
      </c>
      <c r="BC83" s="35">
        <v>0</v>
      </c>
      <c r="BD83" s="35">
        <v>0</v>
      </c>
      <c r="BE83" s="264">
        <f t="shared" ref="BE83:BE86" si="76">SUM(BB83:BD83)</f>
        <v>0</v>
      </c>
      <c r="BF83" s="515">
        <f t="shared" si="69"/>
        <v>0</v>
      </c>
      <c r="BG83" s="585"/>
    </row>
    <row r="84" spans="1:59" s="1" customFormat="1" ht="15.75" customHeight="1" thickBot="1" x14ac:dyDescent="0.3">
      <c r="A84" s="567"/>
      <c r="B84" s="596"/>
      <c r="C84" s="596"/>
      <c r="D84" s="597"/>
      <c r="E84" s="555"/>
      <c r="F84" s="571"/>
      <c r="G84" s="565"/>
      <c r="H84" s="303" t="s">
        <v>53</v>
      </c>
      <c r="I84" s="558"/>
      <c r="J84" s="17">
        <v>0</v>
      </c>
      <c r="K84" s="293">
        <v>0</v>
      </c>
      <c r="L84" s="50">
        <v>0</v>
      </c>
      <c r="M84" s="51">
        <f>SUM(J84:L84)</f>
        <v>0</v>
      </c>
      <c r="N84" s="293">
        <v>0</v>
      </c>
      <c r="O84" s="293">
        <v>0</v>
      </c>
      <c r="P84" s="7">
        <v>0</v>
      </c>
      <c r="Q84" s="51">
        <f t="shared" si="54"/>
        <v>0</v>
      </c>
      <c r="R84" s="293">
        <v>0</v>
      </c>
      <c r="S84" s="293">
        <v>0</v>
      </c>
      <c r="T84" s="7">
        <v>0</v>
      </c>
      <c r="U84" s="51">
        <f t="shared" ref="U84:U86" si="77">SUM(R84:T84)</f>
        <v>0</v>
      </c>
      <c r="V84" s="32">
        <v>0</v>
      </c>
      <c r="W84" s="35">
        <v>0</v>
      </c>
      <c r="X84" s="35">
        <v>0</v>
      </c>
      <c r="Y84" s="60">
        <f t="shared" si="70"/>
        <v>0</v>
      </c>
      <c r="Z84" s="375">
        <v>0</v>
      </c>
      <c r="AA84" s="35">
        <v>0</v>
      </c>
      <c r="AB84" s="35">
        <v>0</v>
      </c>
      <c r="AC84" s="60">
        <f t="shared" si="71"/>
        <v>0</v>
      </c>
      <c r="AD84" s="375">
        <v>0</v>
      </c>
      <c r="AE84" s="35">
        <v>0</v>
      </c>
      <c r="AF84" s="35">
        <v>0</v>
      </c>
      <c r="AG84" s="60">
        <f t="shared" si="72"/>
        <v>0</v>
      </c>
      <c r="AH84" s="375">
        <v>0</v>
      </c>
      <c r="AI84" s="375">
        <v>0</v>
      </c>
      <c r="AJ84" s="35">
        <v>0</v>
      </c>
      <c r="AK84" s="60">
        <f t="shared" si="73"/>
        <v>0</v>
      </c>
      <c r="AL84" s="32">
        <v>0</v>
      </c>
      <c r="AM84" s="375">
        <v>0</v>
      </c>
      <c r="AN84" s="35">
        <v>0</v>
      </c>
      <c r="AO84" s="60">
        <f t="shared" si="74"/>
        <v>0</v>
      </c>
      <c r="AP84" s="375">
        <v>0</v>
      </c>
      <c r="AQ84" s="375">
        <v>0</v>
      </c>
      <c r="AR84" s="35">
        <v>0</v>
      </c>
      <c r="AS84" s="109">
        <v>0</v>
      </c>
      <c r="AT84" s="519">
        <v>0</v>
      </c>
      <c r="AU84" s="519">
        <v>0</v>
      </c>
      <c r="AV84" s="539">
        <v>0</v>
      </c>
      <c r="AW84" s="420">
        <f t="shared" si="68"/>
        <v>0</v>
      </c>
      <c r="AX84" s="519">
        <v>0</v>
      </c>
      <c r="AY84" s="519">
        <v>0</v>
      </c>
      <c r="AZ84" s="34">
        <v>0</v>
      </c>
      <c r="BA84" s="60">
        <f t="shared" si="75"/>
        <v>0</v>
      </c>
      <c r="BB84" s="519">
        <v>0</v>
      </c>
      <c r="BC84" s="519">
        <v>0</v>
      </c>
      <c r="BD84" s="519">
        <v>0</v>
      </c>
      <c r="BE84" s="264">
        <f t="shared" si="76"/>
        <v>0</v>
      </c>
      <c r="BF84" s="515">
        <f t="shared" si="69"/>
        <v>0</v>
      </c>
      <c r="BG84" s="585"/>
    </row>
    <row r="85" spans="1:59" s="1" customFormat="1" ht="15" customHeight="1" x14ac:dyDescent="0.25">
      <c r="A85" s="567"/>
      <c r="B85" s="596"/>
      <c r="C85" s="596"/>
      <c r="D85" s="597"/>
      <c r="E85" s="555"/>
      <c r="F85" s="571"/>
      <c r="G85" s="550" t="s">
        <v>54</v>
      </c>
      <c r="H85" s="506" t="s">
        <v>55</v>
      </c>
      <c r="I85" s="558"/>
      <c r="J85" s="17">
        <v>0</v>
      </c>
      <c r="K85" s="293">
        <v>0</v>
      </c>
      <c r="L85" s="50">
        <v>0</v>
      </c>
      <c r="M85" s="51">
        <f>SUM(J85:L85)</f>
        <v>0</v>
      </c>
      <c r="N85" s="293">
        <v>0</v>
      </c>
      <c r="O85" s="293">
        <v>0</v>
      </c>
      <c r="P85" s="7">
        <v>0</v>
      </c>
      <c r="Q85" s="51">
        <f t="shared" si="54"/>
        <v>0</v>
      </c>
      <c r="R85" s="293">
        <v>0</v>
      </c>
      <c r="S85" s="293">
        <v>0</v>
      </c>
      <c r="T85" s="7">
        <v>0</v>
      </c>
      <c r="U85" s="51">
        <f t="shared" si="77"/>
        <v>0</v>
      </c>
      <c r="V85" s="17">
        <v>0</v>
      </c>
      <c r="W85" s="7">
        <v>0</v>
      </c>
      <c r="X85" s="7">
        <v>0</v>
      </c>
      <c r="Y85" s="60">
        <f t="shared" si="70"/>
        <v>0</v>
      </c>
      <c r="Z85" s="293">
        <v>0</v>
      </c>
      <c r="AA85" s="7">
        <v>0</v>
      </c>
      <c r="AB85" s="7">
        <v>0</v>
      </c>
      <c r="AC85" s="60">
        <f t="shared" si="71"/>
        <v>0</v>
      </c>
      <c r="AD85" s="293">
        <v>0</v>
      </c>
      <c r="AE85" s="7">
        <v>0</v>
      </c>
      <c r="AF85" s="7">
        <v>0</v>
      </c>
      <c r="AG85" s="60">
        <f t="shared" si="72"/>
        <v>0</v>
      </c>
      <c r="AH85" s="293">
        <v>0</v>
      </c>
      <c r="AI85" s="293">
        <v>0</v>
      </c>
      <c r="AJ85" s="7">
        <v>0</v>
      </c>
      <c r="AK85" s="60">
        <f t="shared" si="73"/>
        <v>0</v>
      </c>
      <c r="AL85" s="17">
        <v>0</v>
      </c>
      <c r="AM85" s="293">
        <v>0</v>
      </c>
      <c r="AN85" s="7">
        <v>0</v>
      </c>
      <c r="AO85" s="60">
        <f t="shared" si="74"/>
        <v>0</v>
      </c>
      <c r="AP85" s="293">
        <v>0</v>
      </c>
      <c r="AQ85" s="293">
        <v>0</v>
      </c>
      <c r="AR85" s="7">
        <v>0</v>
      </c>
      <c r="AS85" s="109">
        <v>0</v>
      </c>
      <c r="AT85" s="519">
        <v>0</v>
      </c>
      <c r="AU85" s="519">
        <v>0</v>
      </c>
      <c r="AV85" s="539">
        <v>0</v>
      </c>
      <c r="AW85" s="420">
        <f t="shared" si="68"/>
        <v>0</v>
      </c>
      <c r="AX85" s="519">
        <v>0</v>
      </c>
      <c r="AY85" s="519">
        <v>0</v>
      </c>
      <c r="AZ85" s="28">
        <v>0</v>
      </c>
      <c r="BA85" s="60">
        <f t="shared" si="75"/>
        <v>0</v>
      </c>
      <c r="BB85" s="519">
        <v>0</v>
      </c>
      <c r="BC85" s="519">
        <v>0</v>
      </c>
      <c r="BD85" s="519">
        <v>0</v>
      </c>
      <c r="BE85" s="264">
        <f t="shared" si="76"/>
        <v>0</v>
      </c>
      <c r="BF85" s="537">
        <f t="shared" si="69"/>
        <v>0</v>
      </c>
      <c r="BG85" s="585"/>
    </row>
    <row r="86" spans="1:59" s="1" customFormat="1" ht="15.75" customHeight="1" thickBot="1" x14ac:dyDescent="0.3">
      <c r="A86" s="567"/>
      <c r="B86" s="596"/>
      <c r="C86" s="596"/>
      <c r="D86" s="597"/>
      <c r="E86" s="569"/>
      <c r="F86" s="572"/>
      <c r="G86" s="551"/>
      <c r="H86" s="376" t="s">
        <v>57</v>
      </c>
      <c r="I86" s="562"/>
      <c r="J86" s="32">
        <v>0</v>
      </c>
      <c r="K86" s="375">
        <v>0</v>
      </c>
      <c r="L86" s="55">
        <v>0</v>
      </c>
      <c r="M86" s="56">
        <f>SUM(J86:L86)</f>
        <v>0</v>
      </c>
      <c r="N86" s="375">
        <v>0</v>
      </c>
      <c r="O86" s="375">
        <v>0</v>
      </c>
      <c r="P86" s="35">
        <v>0</v>
      </c>
      <c r="Q86" s="56">
        <f t="shared" si="54"/>
        <v>0</v>
      </c>
      <c r="R86" s="375">
        <v>0</v>
      </c>
      <c r="S86" s="375">
        <v>0</v>
      </c>
      <c r="T86" s="35">
        <v>0</v>
      </c>
      <c r="U86" s="56">
        <f t="shared" si="77"/>
        <v>0</v>
      </c>
      <c r="V86" s="32">
        <v>0</v>
      </c>
      <c r="W86" s="35">
        <v>0</v>
      </c>
      <c r="X86" s="35">
        <v>0</v>
      </c>
      <c r="Y86" s="49">
        <f t="shared" si="70"/>
        <v>0</v>
      </c>
      <c r="Z86" s="375">
        <v>0</v>
      </c>
      <c r="AA86" s="35">
        <v>0</v>
      </c>
      <c r="AB86" s="35">
        <v>0</v>
      </c>
      <c r="AC86" s="49">
        <f t="shared" si="71"/>
        <v>0</v>
      </c>
      <c r="AD86" s="375">
        <v>0</v>
      </c>
      <c r="AE86" s="35">
        <v>0</v>
      </c>
      <c r="AF86" s="35">
        <v>0</v>
      </c>
      <c r="AG86" s="49">
        <f t="shared" si="72"/>
        <v>0</v>
      </c>
      <c r="AH86" s="375">
        <v>0</v>
      </c>
      <c r="AI86" s="375">
        <v>0</v>
      </c>
      <c r="AJ86" s="35">
        <v>0</v>
      </c>
      <c r="AK86" s="49">
        <f t="shared" si="73"/>
        <v>0</v>
      </c>
      <c r="AL86" s="32">
        <v>0</v>
      </c>
      <c r="AM86" s="375">
        <v>0</v>
      </c>
      <c r="AN86" s="35">
        <v>0</v>
      </c>
      <c r="AO86" s="49">
        <f t="shared" si="74"/>
        <v>0</v>
      </c>
      <c r="AP86" s="375">
        <v>0</v>
      </c>
      <c r="AQ86" s="375">
        <v>0</v>
      </c>
      <c r="AR86" s="35">
        <v>0</v>
      </c>
      <c r="AS86" s="262">
        <v>0</v>
      </c>
      <c r="AT86" s="525">
        <v>0</v>
      </c>
      <c r="AU86" s="525">
        <v>0</v>
      </c>
      <c r="AV86" s="542">
        <v>0</v>
      </c>
      <c r="AW86" s="433">
        <f t="shared" si="68"/>
        <v>0</v>
      </c>
      <c r="AX86" s="525">
        <v>0</v>
      </c>
      <c r="AY86" s="525">
        <v>0</v>
      </c>
      <c r="AZ86" s="34">
        <v>0</v>
      </c>
      <c r="BA86" s="49">
        <f t="shared" si="75"/>
        <v>0</v>
      </c>
      <c r="BB86" s="525">
        <v>0</v>
      </c>
      <c r="BC86" s="525">
        <v>0</v>
      </c>
      <c r="BD86" s="525">
        <v>0</v>
      </c>
      <c r="BE86" s="398">
        <f t="shared" si="76"/>
        <v>0</v>
      </c>
      <c r="BF86" s="536">
        <f t="shared" si="69"/>
        <v>0</v>
      </c>
      <c r="BG86" s="585"/>
    </row>
    <row r="87" spans="1:59" ht="20.25" customHeight="1" thickBot="1" x14ac:dyDescent="0.3">
      <c r="A87" s="567"/>
      <c r="B87" s="596"/>
      <c r="C87" s="596"/>
      <c r="D87" s="597"/>
      <c r="E87" s="552" t="s">
        <v>72</v>
      </c>
      <c r="F87" s="144">
        <v>3</v>
      </c>
      <c r="G87" s="134" t="s">
        <v>41</v>
      </c>
      <c r="H87" s="134" t="s">
        <v>41</v>
      </c>
      <c r="I87" s="322" t="s">
        <v>71</v>
      </c>
      <c r="J87" s="387">
        <v>0</v>
      </c>
      <c r="K87" s="251">
        <v>0</v>
      </c>
      <c r="L87" s="176">
        <v>0</v>
      </c>
      <c r="M87" s="178">
        <v>0</v>
      </c>
      <c r="N87" s="355">
        <v>0</v>
      </c>
      <c r="O87" s="251">
        <v>0</v>
      </c>
      <c r="P87" s="175">
        <v>0</v>
      </c>
      <c r="Q87" s="178">
        <v>0</v>
      </c>
      <c r="R87" s="355">
        <v>0</v>
      </c>
      <c r="S87" s="251">
        <v>0</v>
      </c>
      <c r="T87" s="175">
        <v>0</v>
      </c>
      <c r="U87" s="178">
        <v>0</v>
      </c>
      <c r="V87" s="250">
        <v>0</v>
      </c>
      <c r="W87" s="175">
        <v>0</v>
      </c>
      <c r="X87" s="175">
        <v>0</v>
      </c>
      <c r="Y87" s="178">
        <v>0</v>
      </c>
      <c r="Z87" s="251">
        <v>0</v>
      </c>
      <c r="AA87" s="175">
        <v>0</v>
      </c>
      <c r="AB87" s="175">
        <v>0</v>
      </c>
      <c r="AC87" s="178">
        <v>0</v>
      </c>
      <c r="AD87" s="251">
        <v>0</v>
      </c>
      <c r="AE87" s="175">
        <v>0</v>
      </c>
      <c r="AF87" s="175">
        <v>0</v>
      </c>
      <c r="AG87" s="178">
        <v>0</v>
      </c>
      <c r="AH87" s="251">
        <v>0</v>
      </c>
      <c r="AI87" s="251">
        <v>0</v>
      </c>
      <c r="AJ87" s="176">
        <v>0</v>
      </c>
      <c r="AK87" s="440">
        <f t="shared" ref="AK87:AK93" si="78">SUM(AH87:AJ87)</f>
        <v>0</v>
      </c>
      <c r="AL87" s="441">
        <v>0</v>
      </c>
      <c r="AM87" s="441">
        <v>0</v>
      </c>
      <c r="AN87" s="446">
        <v>0</v>
      </c>
      <c r="AO87" s="415">
        <f t="shared" ref="AO87:AO93" si="79">SUM(AL87:AN87)</f>
        <v>0</v>
      </c>
      <c r="AP87" s="251">
        <v>0</v>
      </c>
      <c r="AQ87" s="251">
        <v>0</v>
      </c>
      <c r="AR87" s="175">
        <v>0</v>
      </c>
      <c r="AS87" s="266">
        <v>0</v>
      </c>
      <c r="AT87" s="441">
        <v>0</v>
      </c>
      <c r="AU87" s="441">
        <v>0</v>
      </c>
      <c r="AV87" s="174">
        <v>0</v>
      </c>
      <c r="AW87" s="178">
        <v>0</v>
      </c>
      <c r="AX87" s="513">
        <v>0</v>
      </c>
      <c r="AY87" s="251">
        <v>0</v>
      </c>
      <c r="AZ87" s="175">
        <v>0</v>
      </c>
      <c r="BA87" s="266">
        <v>5</v>
      </c>
      <c r="BB87" s="441">
        <v>0</v>
      </c>
      <c r="BC87" s="441">
        <v>0</v>
      </c>
      <c r="BD87" s="446">
        <v>0</v>
      </c>
      <c r="BE87" s="445">
        <v>7</v>
      </c>
      <c r="BF87" s="494">
        <f t="shared" si="69"/>
        <v>12</v>
      </c>
      <c r="BG87" s="545">
        <f>BF87/F87</f>
        <v>4</v>
      </c>
    </row>
    <row r="88" spans="1:59" s="1" customFormat="1" ht="15" customHeight="1" x14ac:dyDescent="0.25">
      <c r="A88" s="567"/>
      <c r="B88" s="596"/>
      <c r="C88" s="596"/>
      <c r="D88" s="597"/>
      <c r="E88" s="550"/>
      <c r="F88" s="573"/>
      <c r="G88" s="558" t="s">
        <v>43</v>
      </c>
      <c r="H88" s="150" t="s">
        <v>44</v>
      </c>
      <c r="I88" s="561" t="s">
        <v>227</v>
      </c>
      <c r="J88" s="23">
        <v>0</v>
      </c>
      <c r="K88" s="307">
        <v>0</v>
      </c>
      <c r="L88" s="59">
        <v>0</v>
      </c>
      <c r="M88" s="60">
        <f t="shared" ref="M88:M98" si="80">SUM(J88:L88)</f>
        <v>0</v>
      </c>
      <c r="N88" s="307">
        <v>0</v>
      </c>
      <c r="O88" s="307">
        <v>0</v>
      </c>
      <c r="P88" s="26">
        <v>0</v>
      </c>
      <c r="Q88" s="60">
        <f t="shared" ref="Q88:Q98" si="81">SUM(N88:P88)</f>
        <v>0</v>
      </c>
      <c r="R88" s="307">
        <v>0</v>
      </c>
      <c r="S88" s="307">
        <v>0</v>
      </c>
      <c r="T88" s="26">
        <v>0</v>
      </c>
      <c r="U88" s="60">
        <f t="shared" ref="U88:U98" si="82">SUM(R88:T88)</f>
        <v>0</v>
      </c>
      <c r="V88" s="23">
        <v>0</v>
      </c>
      <c r="W88" s="26">
        <v>0</v>
      </c>
      <c r="X88" s="26">
        <v>0</v>
      </c>
      <c r="Y88" s="60">
        <f>SUM(V88:X88)</f>
        <v>0</v>
      </c>
      <c r="Z88" s="307">
        <v>0</v>
      </c>
      <c r="AA88" s="26">
        <v>0</v>
      </c>
      <c r="AB88" s="26">
        <v>0</v>
      </c>
      <c r="AC88" s="60">
        <f t="shared" ref="AC88:AC93" si="83">SUM(Z88:AB88)</f>
        <v>0</v>
      </c>
      <c r="AD88" s="307">
        <v>0</v>
      </c>
      <c r="AE88" s="26">
        <v>0</v>
      </c>
      <c r="AF88" s="26">
        <v>0</v>
      </c>
      <c r="AG88" s="60">
        <f t="shared" ref="AG88:AG93" si="84">SUM(AD88:AF88)</f>
        <v>0</v>
      </c>
      <c r="AH88" s="307">
        <v>0</v>
      </c>
      <c r="AI88" s="307">
        <v>0</v>
      </c>
      <c r="AJ88" s="26">
        <v>0</v>
      </c>
      <c r="AK88" s="60">
        <f t="shared" si="78"/>
        <v>0</v>
      </c>
      <c r="AL88" s="23">
        <v>0</v>
      </c>
      <c r="AM88" s="307">
        <v>0</v>
      </c>
      <c r="AN88" s="26">
        <v>0</v>
      </c>
      <c r="AO88" s="60">
        <f t="shared" si="79"/>
        <v>0</v>
      </c>
      <c r="AP88" s="307">
        <v>0</v>
      </c>
      <c r="AQ88" s="307">
        <v>0</v>
      </c>
      <c r="AR88" s="26">
        <v>0</v>
      </c>
      <c r="AS88" s="60">
        <f>SUM(AP88:AR88)</f>
        <v>0</v>
      </c>
      <c r="AT88" s="25">
        <v>0</v>
      </c>
      <c r="AU88" s="26">
        <v>0</v>
      </c>
      <c r="AV88" s="26">
        <v>0</v>
      </c>
      <c r="AW88" s="60">
        <f>SUM(AT88:AV88)</f>
        <v>0</v>
      </c>
      <c r="AX88" s="27">
        <v>0</v>
      </c>
      <c r="AY88" s="26">
        <v>0</v>
      </c>
      <c r="AZ88" s="26">
        <v>0</v>
      </c>
      <c r="BA88" s="60">
        <f>SUM(AX88:AZ88)</f>
        <v>0</v>
      </c>
      <c r="BB88" s="25">
        <v>0</v>
      </c>
      <c r="BC88" s="26">
        <v>0</v>
      </c>
      <c r="BD88" s="26">
        <v>0</v>
      </c>
      <c r="BE88" s="264">
        <f>SUM(BB88:BD88)</f>
        <v>0</v>
      </c>
      <c r="BF88" s="515">
        <f t="shared" si="69"/>
        <v>0</v>
      </c>
      <c r="BG88" s="585" t="e">
        <f>BF93/F88</f>
        <v>#DIV/0!</v>
      </c>
    </row>
    <row r="89" spans="1:59" s="1" customFormat="1" ht="18" customHeight="1" x14ac:dyDescent="0.25">
      <c r="A89" s="567"/>
      <c r="B89" s="596"/>
      <c r="C89" s="596"/>
      <c r="D89" s="597"/>
      <c r="E89" s="550"/>
      <c r="F89" s="574"/>
      <c r="G89" s="558"/>
      <c r="H89" s="133" t="s">
        <v>45</v>
      </c>
      <c r="I89" s="558"/>
      <c r="J89" s="17">
        <v>0</v>
      </c>
      <c r="K89" s="293">
        <v>0</v>
      </c>
      <c r="L89" s="50">
        <v>0</v>
      </c>
      <c r="M89" s="51">
        <f t="shared" si="80"/>
        <v>0</v>
      </c>
      <c r="N89" s="293">
        <v>0</v>
      </c>
      <c r="O89" s="293">
        <v>0</v>
      </c>
      <c r="P89" s="7">
        <v>0</v>
      </c>
      <c r="Q89" s="51">
        <f t="shared" si="81"/>
        <v>0</v>
      </c>
      <c r="R89" s="293">
        <v>0</v>
      </c>
      <c r="S89" s="293">
        <v>0</v>
      </c>
      <c r="T89" s="7">
        <v>0</v>
      </c>
      <c r="U89" s="51">
        <f t="shared" si="82"/>
        <v>0</v>
      </c>
      <c r="V89" s="17">
        <v>0</v>
      </c>
      <c r="W89" s="7">
        <v>0</v>
      </c>
      <c r="X89" s="7">
        <v>0</v>
      </c>
      <c r="Y89" s="60">
        <f t="shared" ref="Y89:Y92" si="85">SUM(V89:X89)</f>
        <v>0</v>
      </c>
      <c r="Z89" s="293">
        <v>0</v>
      </c>
      <c r="AA89" s="7">
        <v>0</v>
      </c>
      <c r="AB89" s="7">
        <v>0</v>
      </c>
      <c r="AC89" s="51">
        <f t="shared" si="83"/>
        <v>0</v>
      </c>
      <c r="AD89" s="293">
        <v>0</v>
      </c>
      <c r="AE89" s="7">
        <v>0</v>
      </c>
      <c r="AF89" s="7">
        <v>0</v>
      </c>
      <c r="AG89" s="51">
        <f t="shared" si="84"/>
        <v>0</v>
      </c>
      <c r="AH89" s="293">
        <v>0</v>
      </c>
      <c r="AI89" s="293">
        <v>0</v>
      </c>
      <c r="AJ89" s="7">
        <v>0</v>
      </c>
      <c r="AK89" s="51">
        <f t="shared" si="78"/>
        <v>0</v>
      </c>
      <c r="AL89" s="17">
        <v>0</v>
      </c>
      <c r="AM89" s="293">
        <v>0</v>
      </c>
      <c r="AN89" s="7">
        <v>0</v>
      </c>
      <c r="AO89" s="51">
        <f t="shared" si="79"/>
        <v>0</v>
      </c>
      <c r="AP89" s="293">
        <v>0</v>
      </c>
      <c r="AQ89" s="293">
        <v>0</v>
      </c>
      <c r="AR89" s="7">
        <v>0</v>
      </c>
      <c r="AS89" s="60">
        <f t="shared" ref="AS89:AS92" si="86">SUM(AP89:AR89)</f>
        <v>0</v>
      </c>
      <c r="AT89" s="28">
        <v>0</v>
      </c>
      <c r="AU89" s="7">
        <v>0</v>
      </c>
      <c r="AV89" s="7">
        <v>0</v>
      </c>
      <c r="AW89" s="60">
        <f t="shared" ref="AW89:AW92" si="87">SUM(AT89:AV89)</f>
        <v>0</v>
      </c>
      <c r="AX89" s="29">
        <v>0</v>
      </c>
      <c r="AY89" s="7">
        <v>0</v>
      </c>
      <c r="AZ89" s="7">
        <v>0</v>
      </c>
      <c r="BA89" s="60">
        <f t="shared" ref="BA89:BA92" si="88">SUM(AX89:AZ89)</f>
        <v>0</v>
      </c>
      <c r="BB89" s="28">
        <v>3</v>
      </c>
      <c r="BC89" s="7">
        <v>0</v>
      </c>
      <c r="BD89" s="7">
        <v>0</v>
      </c>
      <c r="BE89" s="264">
        <f t="shared" ref="BE89:BE92" si="89">SUM(BB89:BD89)</f>
        <v>3</v>
      </c>
      <c r="BF89" s="515">
        <f t="shared" si="69"/>
        <v>3</v>
      </c>
      <c r="BG89" s="585"/>
    </row>
    <row r="90" spans="1:59" s="1" customFormat="1" ht="15" customHeight="1" x14ac:dyDescent="0.25">
      <c r="A90" s="567"/>
      <c r="B90" s="596"/>
      <c r="C90" s="596"/>
      <c r="D90" s="597"/>
      <c r="E90" s="550"/>
      <c r="F90" s="574"/>
      <c r="G90" s="558"/>
      <c r="H90" s="297" t="s">
        <v>46</v>
      </c>
      <c r="I90" s="558"/>
      <c r="J90" s="17">
        <v>0</v>
      </c>
      <c r="K90" s="293">
        <v>0</v>
      </c>
      <c r="L90" s="50">
        <v>0</v>
      </c>
      <c r="M90" s="51">
        <f t="shared" si="80"/>
        <v>0</v>
      </c>
      <c r="N90" s="293">
        <v>0</v>
      </c>
      <c r="O90" s="293">
        <v>0</v>
      </c>
      <c r="P90" s="7">
        <v>0</v>
      </c>
      <c r="Q90" s="51">
        <f t="shared" si="81"/>
        <v>0</v>
      </c>
      <c r="R90" s="293">
        <v>0</v>
      </c>
      <c r="S90" s="293">
        <v>0</v>
      </c>
      <c r="T90" s="7">
        <v>0</v>
      </c>
      <c r="U90" s="51">
        <f t="shared" si="82"/>
        <v>0</v>
      </c>
      <c r="V90" s="17">
        <v>0</v>
      </c>
      <c r="W90" s="7">
        <v>0</v>
      </c>
      <c r="X90" s="7">
        <v>0</v>
      </c>
      <c r="Y90" s="60">
        <f t="shared" si="85"/>
        <v>0</v>
      </c>
      <c r="Z90" s="293">
        <v>0</v>
      </c>
      <c r="AA90" s="7">
        <v>0</v>
      </c>
      <c r="AB90" s="7">
        <v>0</v>
      </c>
      <c r="AC90" s="51">
        <f t="shared" si="83"/>
        <v>0</v>
      </c>
      <c r="AD90" s="293">
        <v>0</v>
      </c>
      <c r="AE90" s="7">
        <v>0</v>
      </c>
      <c r="AF90" s="7">
        <v>0</v>
      </c>
      <c r="AG90" s="51">
        <f t="shared" si="84"/>
        <v>0</v>
      </c>
      <c r="AH90" s="293">
        <v>0</v>
      </c>
      <c r="AI90" s="293">
        <v>0</v>
      </c>
      <c r="AJ90" s="7">
        <v>0</v>
      </c>
      <c r="AK90" s="51">
        <f t="shared" si="78"/>
        <v>0</v>
      </c>
      <c r="AL90" s="17">
        <v>0</v>
      </c>
      <c r="AM90" s="293">
        <v>0</v>
      </c>
      <c r="AN90" s="7">
        <v>0</v>
      </c>
      <c r="AO90" s="51">
        <f t="shared" si="79"/>
        <v>0</v>
      </c>
      <c r="AP90" s="293">
        <v>0</v>
      </c>
      <c r="AQ90" s="293">
        <v>0</v>
      </c>
      <c r="AR90" s="7">
        <v>0</v>
      </c>
      <c r="AS90" s="60">
        <f t="shared" si="86"/>
        <v>0</v>
      </c>
      <c r="AT90" s="28">
        <v>0</v>
      </c>
      <c r="AU90" s="7">
        <v>0</v>
      </c>
      <c r="AV90" s="7">
        <v>0</v>
      </c>
      <c r="AW90" s="60">
        <f t="shared" si="87"/>
        <v>0</v>
      </c>
      <c r="AX90" s="29">
        <v>7</v>
      </c>
      <c r="AY90" s="7">
        <v>0</v>
      </c>
      <c r="AZ90" s="7">
        <v>0</v>
      </c>
      <c r="BA90" s="60">
        <f t="shared" si="88"/>
        <v>7</v>
      </c>
      <c r="BB90" s="28">
        <v>14</v>
      </c>
      <c r="BC90" s="7">
        <v>6</v>
      </c>
      <c r="BD90" s="7">
        <v>0</v>
      </c>
      <c r="BE90" s="264">
        <f t="shared" si="89"/>
        <v>20</v>
      </c>
      <c r="BF90" s="515">
        <f t="shared" si="69"/>
        <v>27</v>
      </c>
      <c r="BG90" s="585"/>
    </row>
    <row r="91" spans="1:59" s="1" customFormat="1" ht="15" customHeight="1" x14ac:dyDescent="0.25">
      <c r="A91" s="567"/>
      <c r="B91" s="596"/>
      <c r="C91" s="596"/>
      <c r="D91" s="597"/>
      <c r="E91" s="550"/>
      <c r="F91" s="574"/>
      <c r="G91" s="558"/>
      <c r="H91" s="297" t="s">
        <v>47</v>
      </c>
      <c r="I91" s="558"/>
      <c r="J91" s="17">
        <v>0</v>
      </c>
      <c r="K91" s="293">
        <v>0</v>
      </c>
      <c r="L91" s="50">
        <v>0</v>
      </c>
      <c r="M91" s="51">
        <f t="shared" si="80"/>
        <v>0</v>
      </c>
      <c r="N91" s="293">
        <v>0</v>
      </c>
      <c r="O91" s="293">
        <v>0</v>
      </c>
      <c r="P91" s="7">
        <v>0</v>
      </c>
      <c r="Q91" s="51">
        <f t="shared" si="81"/>
        <v>0</v>
      </c>
      <c r="R91" s="293">
        <v>0</v>
      </c>
      <c r="S91" s="293">
        <v>0</v>
      </c>
      <c r="T91" s="7">
        <v>0</v>
      </c>
      <c r="U91" s="51">
        <f t="shared" si="82"/>
        <v>0</v>
      </c>
      <c r="V91" s="17">
        <v>0</v>
      </c>
      <c r="W91" s="7">
        <v>0</v>
      </c>
      <c r="X91" s="7">
        <v>0</v>
      </c>
      <c r="Y91" s="60">
        <f t="shared" si="85"/>
        <v>0</v>
      </c>
      <c r="Z91" s="293">
        <v>0</v>
      </c>
      <c r="AA91" s="7">
        <v>0</v>
      </c>
      <c r="AB91" s="7">
        <v>0</v>
      </c>
      <c r="AC91" s="51">
        <f t="shared" si="83"/>
        <v>0</v>
      </c>
      <c r="AD91" s="293">
        <v>0</v>
      </c>
      <c r="AE91" s="7">
        <v>0</v>
      </c>
      <c r="AF91" s="7">
        <v>0</v>
      </c>
      <c r="AG91" s="51">
        <f t="shared" si="84"/>
        <v>0</v>
      </c>
      <c r="AH91" s="293">
        <v>0</v>
      </c>
      <c r="AI91" s="293">
        <v>0</v>
      </c>
      <c r="AJ91" s="7">
        <v>0</v>
      </c>
      <c r="AK91" s="51">
        <f t="shared" si="78"/>
        <v>0</v>
      </c>
      <c r="AL91" s="17">
        <v>0</v>
      </c>
      <c r="AM91" s="293">
        <v>0</v>
      </c>
      <c r="AN91" s="7">
        <v>0</v>
      </c>
      <c r="AO91" s="51">
        <f t="shared" si="79"/>
        <v>0</v>
      </c>
      <c r="AP91" s="293">
        <v>0</v>
      </c>
      <c r="AQ91" s="293">
        <v>0</v>
      </c>
      <c r="AR91" s="7">
        <v>0</v>
      </c>
      <c r="AS91" s="60">
        <f t="shared" si="86"/>
        <v>0</v>
      </c>
      <c r="AT91" s="28">
        <v>0</v>
      </c>
      <c r="AU91" s="7">
        <v>0</v>
      </c>
      <c r="AV91" s="7">
        <v>0</v>
      </c>
      <c r="AW91" s="60">
        <f t="shared" si="87"/>
        <v>0</v>
      </c>
      <c r="AX91" s="29">
        <v>21</v>
      </c>
      <c r="AY91" s="7">
        <v>0</v>
      </c>
      <c r="AZ91" s="7">
        <v>0</v>
      </c>
      <c r="BA91" s="60">
        <f t="shared" si="88"/>
        <v>21</v>
      </c>
      <c r="BB91" s="28">
        <v>56</v>
      </c>
      <c r="BC91" s="7">
        <v>41</v>
      </c>
      <c r="BD91" s="7">
        <v>0</v>
      </c>
      <c r="BE91" s="264">
        <f t="shared" si="89"/>
        <v>97</v>
      </c>
      <c r="BF91" s="515">
        <f t="shared" si="69"/>
        <v>118</v>
      </c>
      <c r="BG91" s="585"/>
    </row>
    <row r="92" spans="1:59" s="1" customFormat="1" ht="15.75" customHeight="1" thickBot="1" x14ac:dyDescent="0.3">
      <c r="A92" s="567"/>
      <c r="B92" s="596"/>
      <c r="C92" s="596"/>
      <c r="D92" s="597"/>
      <c r="E92" s="550"/>
      <c r="F92" s="574"/>
      <c r="G92" s="562"/>
      <c r="H92" s="298" t="s">
        <v>48</v>
      </c>
      <c r="I92" s="558"/>
      <c r="J92" s="32">
        <v>0</v>
      </c>
      <c r="K92" s="375">
        <v>0</v>
      </c>
      <c r="L92" s="55">
        <v>0</v>
      </c>
      <c r="M92" s="56">
        <f t="shared" si="80"/>
        <v>0</v>
      </c>
      <c r="N92" s="375">
        <v>0</v>
      </c>
      <c r="O92" s="375">
        <v>0</v>
      </c>
      <c r="P92" s="35">
        <v>0</v>
      </c>
      <c r="Q92" s="56">
        <f t="shared" si="81"/>
        <v>0</v>
      </c>
      <c r="R92" s="375">
        <v>0</v>
      </c>
      <c r="S92" s="375">
        <v>0</v>
      </c>
      <c r="T92" s="35">
        <v>0</v>
      </c>
      <c r="U92" s="56">
        <f t="shared" si="82"/>
        <v>0</v>
      </c>
      <c r="V92" s="32">
        <v>0</v>
      </c>
      <c r="W92" s="35">
        <v>0</v>
      </c>
      <c r="X92" s="35">
        <v>0</v>
      </c>
      <c r="Y92" s="60">
        <f t="shared" si="85"/>
        <v>0</v>
      </c>
      <c r="Z92" s="375">
        <v>0</v>
      </c>
      <c r="AA92" s="35">
        <v>0</v>
      </c>
      <c r="AB92" s="35">
        <v>0</v>
      </c>
      <c r="AC92" s="56">
        <f t="shared" si="83"/>
        <v>0</v>
      </c>
      <c r="AD92" s="375">
        <v>0</v>
      </c>
      <c r="AE92" s="35">
        <v>0</v>
      </c>
      <c r="AF92" s="35">
        <v>0</v>
      </c>
      <c r="AG92" s="56">
        <f t="shared" si="84"/>
        <v>0</v>
      </c>
      <c r="AH92" s="375">
        <v>0</v>
      </c>
      <c r="AI92" s="375">
        <v>0</v>
      </c>
      <c r="AJ92" s="35">
        <v>0</v>
      </c>
      <c r="AK92" s="56">
        <f t="shared" si="78"/>
        <v>0</v>
      </c>
      <c r="AL92" s="32">
        <v>0</v>
      </c>
      <c r="AM92" s="375">
        <v>0</v>
      </c>
      <c r="AN92" s="35">
        <v>0</v>
      </c>
      <c r="AO92" s="56">
        <f t="shared" si="79"/>
        <v>0</v>
      </c>
      <c r="AP92" s="375">
        <v>0</v>
      </c>
      <c r="AQ92" s="375">
        <v>0</v>
      </c>
      <c r="AR92" s="35">
        <v>0</v>
      </c>
      <c r="AS92" s="60">
        <f t="shared" si="86"/>
        <v>0</v>
      </c>
      <c r="AT92" s="34">
        <v>0</v>
      </c>
      <c r="AU92" s="35">
        <v>0</v>
      </c>
      <c r="AV92" s="35">
        <v>0</v>
      </c>
      <c r="AW92" s="60">
        <f t="shared" si="87"/>
        <v>0</v>
      </c>
      <c r="AX92" s="36">
        <v>3</v>
      </c>
      <c r="AY92" s="35">
        <v>0</v>
      </c>
      <c r="AZ92" s="35">
        <v>0</v>
      </c>
      <c r="BA92" s="60">
        <f t="shared" si="88"/>
        <v>3</v>
      </c>
      <c r="BB92" s="34">
        <v>16</v>
      </c>
      <c r="BC92" s="35">
        <v>0</v>
      </c>
      <c r="BD92" s="35">
        <v>0</v>
      </c>
      <c r="BE92" s="264">
        <f t="shared" si="89"/>
        <v>16</v>
      </c>
      <c r="BF92" s="536">
        <f t="shared" si="69"/>
        <v>19</v>
      </c>
      <c r="BG92" s="585"/>
    </row>
    <row r="93" spans="1:59" s="1" customFormat="1" ht="15.75" customHeight="1" thickBot="1" x14ac:dyDescent="0.3">
      <c r="A93" s="567"/>
      <c r="B93" s="596"/>
      <c r="C93" s="596"/>
      <c r="D93" s="597"/>
      <c r="E93" s="550"/>
      <c r="F93" s="574"/>
      <c r="G93" s="622" t="s">
        <v>49</v>
      </c>
      <c r="H93" s="623"/>
      <c r="I93" s="558"/>
      <c r="J93" s="396">
        <f t="shared" ref="J93:T93" si="90">SUM(J88:J92)</f>
        <v>0</v>
      </c>
      <c r="K93" s="251">
        <f t="shared" si="90"/>
        <v>0</v>
      </c>
      <c r="L93" s="176">
        <f t="shared" si="90"/>
        <v>0</v>
      </c>
      <c r="M93" s="178">
        <f t="shared" si="80"/>
        <v>0</v>
      </c>
      <c r="N93" s="251">
        <f t="shared" si="90"/>
        <v>0</v>
      </c>
      <c r="O93" s="251">
        <f t="shared" si="90"/>
        <v>0</v>
      </c>
      <c r="P93" s="175">
        <f t="shared" si="90"/>
        <v>0</v>
      </c>
      <c r="Q93" s="178">
        <f t="shared" si="81"/>
        <v>0</v>
      </c>
      <c r="R93" s="251">
        <f t="shared" si="90"/>
        <v>0</v>
      </c>
      <c r="S93" s="251">
        <f t="shared" si="90"/>
        <v>0</v>
      </c>
      <c r="T93" s="175">
        <f t="shared" si="90"/>
        <v>0</v>
      </c>
      <c r="U93" s="178">
        <f t="shared" si="82"/>
        <v>0</v>
      </c>
      <c r="V93" s="250">
        <v>0</v>
      </c>
      <c r="W93" s="175">
        <v>0</v>
      </c>
      <c r="X93" s="175">
        <v>0</v>
      </c>
      <c r="Y93" s="178">
        <f>SUM(V93:X93)</f>
        <v>0</v>
      </c>
      <c r="Z93" s="509">
        <f>SUM(Z88:Z92)</f>
        <v>0</v>
      </c>
      <c r="AA93" s="509">
        <f t="shared" ref="AA93:AB93" si="91">SUM(AA88:AA92)</f>
        <v>0</v>
      </c>
      <c r="AB93" s="509">
        <f t="shared" si="91"/>
        <v>0</v>
      </c>
      <c r="AC93" s="178">
        <f t="shared" si="83"/>
        <v>0</v>
      </c>
      <c r="AD93" s="115">
        <f t="shared" ref="AD93:AN93" si="92">SUM(AD88:AD92)</f>
        <v>0</v>
      </c>
      <c r="AE93" s="115">
        <f t="shared" si="92"/>
        <v>0</v>
      </c>
      <c r="AF93" s="115">
        <f t="shared" si="92"/>
        <v>0</v>
      </c>
      <c r="AG93" s="121">
        <f t="shared" si="84"/>
        <v>0</v>
      </c>
      <c r="AH93" s="115">
        <f t="shared" si="92"/>
        <v>0</v>
      </c>
      <c r="AI93" s="115">
        <f t="shared" si="92"/>
        <v>0</v>
      </c>
      <c r="AJ93" s="115">
        <f t="shared" si="92"/>
        <v>0</v>
      </c>
      <c r="AK93" s="121">
        <f t="shared" si="78"/>
        <v>0</v>
      </c>
      <c r="AL93" s="115">
        <f t="shared" si="92"/>
        <v>0</v>
      </c>
      <c r="AM93" s="115">
        <f t="shared" si="92"/>
        <v>0</v>
      </c>
      <c r="AN93" s="115">
        <f t="shared" si="92"/>
        <v>0</v>
      </c>
      <c r="AO93" s="121">
        <f t="shared" si="79"/>
        <v>0</v>
      </c>
      <c r="AP93" s="509">
        <v>0</v>
      </c>
      <c r="AQ93" s="509">
        <v>0</v>
      </c>
      <c r="AR93" s="175">
        <v>0</v>
      </c>
      <c r="AS93" s="178">
        <v>0</v>
      </c>
      <c r="AT93" s="250">
        <f>SUM(AT88:AT92)</f>
        <v>0</v>
      </c>
      <c r="AU93" s="250">
        <f t="shared" ref="AU93:AV93" si="93">SUM(AU88:AU92)</f>
        <v>0</v>
      </c>
      <c r="AV93" s="250">
        <f t="shared" si="93"/>
        <v>0</v>
      </c>
      <c r="AW93" s="178">
        <f>SUM(AT93:AV93)</f>
        <v>0</v>
      </c>
      <c r="AX93" s="175">
        <f t="shared" ref="AX93:BD93" si="94">SUM(AX88:AX92)</f>
        <v>31</v>
      </c>
      <c r="AY93" s="175">
        <f t="shared" si="94"/>
        <v>0</v>
      </c>
      <c r="AZ93" s="175">
        <f t="shared" si="94"/>
        <v>0</v>
      </c>
      <c r="BA93" s="117">
        <f>SUM(AX93:AZ93)</f>
        <v>31</v>
      </c>
      <c r="BB93" s="175">
        <f t="shared" si="94"/>
        <v>89</v>
      </c>
      <c r="BC93" s="175">
        <f t="shared" si="94"/>
        <v>47</v>
      </c>
      <c r="BD93" s="175">
        <f t="shared" si="94"/>
        <v>0</v>
      </c>
      <c r="BE93" s="512">
        <f>SUM(BB93:BD93)</f>
        <v>136</v>
      </c>
      <c r="BF93" s="494">
        <f t="shared" si="69"/>
        <v>167</v>
      </c>
      <c r="BG93" s="585"/>
    </row>
    <row r="94" spans="1:59" s="1" customFormat="1" ht="18" customHeight="1" x14ac:dyDescent="0.25">
      <c r="A94" s="567"/>
      <c r="B94" s="596"/>
      <c r="C94" s="596"/>
      <c r="D94" s="597"/>
      <c r="E94" s="550"/>
      <c r="F94" s="574"/>
      <c r="G94" s="564" t="s">
        <v>50</v>
      </c>
      <c r="H94" s="301" t="s">
        <v>51</v>
      </c>
      <c r="I94" s="558"/>
      <c r="J94" s="23">
        <v>0</v>
      </c>
      <c r="K94" s="307">
        <v>0</v>
      </c>
      <c r="L94" s="59">
        <v>0</v>
      </c>
      <c r="M94" s="60">
        <f t="shared" si="80"/>
        <v>0</v>
      </c>
      <c r="N94" s="307">
        <v>0</v>
      </c>
      <c r="O94" s="307">
        <v>0</v>
      </c>
      <c r="P94" s="26">
        <v>0</v>
      </c>
      <c r="Q94" s="60">
        <f t="shared" si="81"/>
        <v>0</v>
      </c>
      <c r="R94" s="307">
        <v>0</v>
      </c>
      <c r="S94" s="307">
        <v>0</v>
      </c>
      <c r="T94" s="26">
        <v>0</v>
      </c>
      <c r="U94" s="60">
        <f t="shared" si="82"/>
        <v>0</v>
      </c>
      <c r="V94" s="23">
        <v>0</v>
      </c>
      <c r="W94" s="26">
        <v>0</v>
      </c>
      <c r="X94" s="26">
        <v>0</v>
      </c>
      <c r="Y94" s="60">
        <v>0</v>
      </c>
      <c r="Z94" s="307">
        <v>0</v>
      </c>
      <c r="AA94" s="26">
        <v>0</v>
      </c>
      <c r="AB94" s="26">
        <v>0</v>
      </c>
      <c r="AC94" s="60">
        <v>0</v>
      </c>
      <c r="AD94" s="307">
        <v>0</v>
      </c>
      <c r="AE94" s="26">
        <v>0</v>
      </c>
      <c r="AF94" s="26">
        <v>0</v>
      </c>
      <c r="AG94" s="60">
        <v>0</v>
      </c>
      <c r="AH94" s="307">
        <v>0</v>
      </c>
      <c r="AI94" s="307">
        <v>0</v>
      </c>
      <c r="AJ94" s="26">
        <v>0</v>
      </c>
      <c r="AK94" s="60">
        <v>0</v>
      </c>
      <c r="AL94" s="23">
        <v>0</v>
      </c>
      <c r="AM94" s="307">
        <v>0</v>
      </c>
      <c r="AN94" s="26">
        <v>0</v>
      </c>
      <c r="AO94" s="60">
        <v>0</v>
      </c>
      <c r="AP94" s="307">
        <v>0</v>
      </c>
      <c r="AQ94" s="307">
        <v>0</v>
      </c>
      <c r="AR94" s="26">
        <v>0</v>
      </c>
      <c r="AS94" s="60">
        <v>0</v>
      </c>
      <c r="AT94" s="25">
        <v>0</v>
      </c>
      <c r="AU94" s="26">
        <v>0</v>
      </c>
      <c r="AV94" s="59">
        <v>0</v>
      </c>
      <c r="AW94" s="436">
        <v>0</v>
      </c>
      <c r="AX94" s="521">
        <v>27</v>
      </c>
      <c r="AY94" s="521">
        <v>0</v>
      </c>
      <c r="AZ94" s="25">
        <v>0</v>
      </c>
      <c r="BA94" s="60">
        <f>SUM(AX94:AZ94)</f>
        <v>27</v>
      </c>
      <c r="BB94" s="25">
        <v>50</v>
      </c>
      <c r="BC94" s="26">
        <v>42</v>
      </c>
      <c r="BD94" s="26">
        <v>0</v>
      </c>
      <c r="BE94" s="264">
        <f>SUM(BB94:BD94)</f>
        <v>92</v>
      </c>
      <c r="BF94" s="515">
        <f t="shared" ref="BF94:BF104" si="95">M94+Q94+U94+Y94+AC94+AG94+AK94+AO94+AS94+AW94+BA94+BE94</f>
        <v>119</v>
      </c>
      <c r="BG94" s="585"/>
    </row>
    <row r="95" spans="1:59" s="1" customFormat="1" ht="15" customHeight="1" x14ac:dyDescent="0.25">
      <c r="A95" s="567"/>
      <c r="B95" s="596"/>
      <c r="C95" s="596"/>
      <c r="D95" s="597"/>
      <c r="E95" s="550"/>
      <c r="F95" s="574"/>
      <c r="G95" s="565"/>
      <c r="H95" s="302" t="s">
        <v>52</v>
      </c>
      <c r="I95" s="558"/>
      <c r="J95" s="17">
        <v>0</v>
      </c>
      <c r="K95" s="293">
        <v>0</v>
      </c>
      <c r="L95" s="50">
        <v>0</v>
      </c>
      <c r="M95" s="51">
        <f t="shared" si="80"/>
        <v>0</v>
      </c>
      <c r="N95" s="293">
        <v>0</v>
      </c>
      <c r="O95" s="293">
        <v>0</v>
      </c>
      <c r="P95" s="7">
        <v>0</v>
      </c>
      <c r="Q95" s="51">
        <f t="shared" si="81"/>
        <v>0</v>
      </c>
      <c r="R95" s="293">
        <v>0</v>
      </c>
      <c r="S95" s="293">
        <v>0</v>
      </c>
      <c r="T95" s="7">
        <v>0</v>
      </c>
      <c r="U95" s="51">
        <f t="shared" si="82"/>
        <v>0</v>
      </c>
      <c r="V95" s="17">
        <v>0</v>
      </c>
      <c r="W95" s="7">
        <v>0</v>
      </c>
      <c r="X95" s="7">
        <v>0</v>
      </c>
      <c r="Y95" s="51">
        <v>0</v>
      </c>
      <c r="Z95" s="293">
        <v>0</v>
      </c>
      <c r="AA95" s="7">
        <v>0</v>
      </c>
      <c r="AB95" s="7">
        <v>0</v>
      </c>
      <c r="AC95" s="51">
        <v>0</v>
      </c>
      <c r="AD95" s="293">
        <v>0</v>
      </c>
      <c r="AE95" s="7">
        <v>0</v>
      </c>
      <c r="AF95" s="7">
        <v>0</v>
      </c>
      <c r="AG95" s="51">
        <v>0</v>
      </c>
      <c r="AH95" s="293">
        <v>0</v>
      </c>
      <c r="AI95" s="293">
        <v>0</v>
      </c>
      <c r="AJ95" s="7">
        <v>0</v>
      </c>
      <c r="AK95" s="51">
        <v>0</v>
      </c>
      <c r="AL95" s="17">
        <v>0</v>
      </c>
      <c r="AM95" s="293">
        <v>0</v>
      </c>
      <c r="AN95" s="7">
        <v>0</v>
      </c>
      <c r="AO95" s="51">
        <v>0</v>
      </c>
      <c r="AP95" s="293">
        <v>0</v>
      </c>
      <c r="AQ95" s="293">
        <v>0</v>
      </c>
      <c r="AR95" s="7">
        <v>0</v>
      </c>
      <c r="AS95" s="56">
        <v>0</v>
      </c>
      <c r="AT95" s="34">
        <v>0</v>
      </c>
      <c r="AU95" s="35">
        <v>0</v>
      </c>
      <c r="AV95" s="50">
        <v>0</v>
      </c>
      <c r="AW95" s="420">
        <v>0</v>
      </c>
      <c r="AX95" s="519">
        <v>4</v>
      </c>
      <c r="AY95" s="519">
        <v>0</v>
      </c>
      <c r="AZ95" s="28">
        <v>0</v>
      </c>
      <c r="BA95" s="49">
        <f t="shared" ref="BA95:BA98" si="96">SUM(AX95:AZ95)</f>
        <v>4</v>
      </c>
      <c r="BB95" s="34">
        <v>36</v>
      </c>
      <c r="BC95" s="35">
        <v>3</v>
      </c>
      <c r="BD95" s="7">
        <v>0</v>
      </c>
      <c r="BE95" s="264">
        <f t="shared" ref="BE95:BE98" si="97">SUM(BB95:BD95)</f>
        <v>39</v>
      </c>
      <c r="BF95" s="515">
        <f t="shared" si="95"/>
        <v>43</v>
      </c>
      <c r="BG95" s="585"/>
    </row>
    <row r="96" spans="1:59" s="1" customFormat="1" ht="15.75" customHeight="1" thickBot="1" x14ac:dyDescent="0.3">
      <c r="A96" s="567"/>
      <c r="B96" s="596"/>
      <c r="C96" s="596"/>
      <c r="D96" s="597"/>
      <c r="E96" s="550"/>
      <c r="F96" s="574"/>
      <c r="G96" s="566"/>
      <c r="H96" s="391" t="s">
        <v>53</v>
      </c>
      <c r="I96" s="558"/>
      <c r="J96" s="17">
        <v>0</v>
      </c>
      <c r="K96" s="293">
        <v>0</v>
      </c>
      <c r="L96" s="50">
        <v>0</v>
      </c>
      <c r="M96" s="51">
        <f t="shared" si="80"/>
        <v>0</v>
      </c>
      <c r="N96" s="293">
        <v>0</v>
      </c>
      <c r="O96" s="293">
        <v>0</v>
      </c>
      <c r="P96" s="7">
        <v>0</v>
      </c>
      <c r="Q96" s="51">
        <f t="shared" si="81"/>
        <v>0</v>
      </c>
      <c r="R96" s="293">
        <v>0</v>
      </c>
      <c r="S96" s="7">
        <v>0</v>
      </c>
      <c r="T96" s="7">
        <v>0</v>
      </c>
      <c r="U96" s="51">
        <f t="shared" si="82"/>
        <v>0</v>
      </c>
      <c r="V96" s="32">
        <v>0</v>
      </c>
      <c r="W96" s="35">
        <v>0</v>
      </c>
      <c r="X96" s="35">
        <v>0</v>
      </c>
      <c r="Y96" s="51">
        <v>0</v>
      </c>
      <c r="Z96" s="375">
        <v>0</v>
      </c>
      <c r="AA96" s="35">
        <v>0</v>
      </c>
      <c r="AB96" s="35">
        <v>0</v>
      </c>
      <c r="AC96" s="51">
        <v>0</v>
      </c>
      <c r="AD96" s="375">
        <v>0</v>
      </c>
      <c r="AE96" s="35">
        <v>0</v>
      </c>
      <c r="AF96" s="35">
        <v>0</v>
      </c>
      <c r="AG96" s="51">
        <v>0</v>
      </c>
      <c r="AH96" s="375">
        <v>0</v>
      </c>
      <c r="AI96" s="375">
        <v>0</v>
      </c>
      <c r="AJ96" s="35">
        <v>0</v>
      </c>
      <c r="AK96" s="51">
        <v>0</v>
      </c>
      <c r="AL96" s="32">
        <v>0</v>
      </c>
      <c r="AM96" s="375">
        <v>0</v>
      </c>
      <c r="AN96" s="35">
        <v>0</v>
      </c>
      <c r="AO96" s="51">
        <v>0</v>
      </c>
      <c r="AP96" s="375">
        <v>0</v>
      </c>
      <c r="AQ96" s="375">
        <v>0</v>
      </c>
      <c r="AR96" s="55">
        <v>0</v>
      </c>
      <c r="AS96" s="420">
        <v>0</v>
      </c>
      <c r="AT96" s="519">
        <v>0</v>
      </c>
      <c r="AU96" s="519">
        <v>0</v>
      </c>
      <c r="AV96" s="46">
        <v>0</v>
      </c>
      <c r="AW96" s="420">
        <v>0</v>
      </c>
      <c r="AX96" s="519">
        <v>0</v>
      </c>
      <c r="AY96" s="519">
        <v>0</v>
      </c>
      <c r="AZ96" s="46">
        <v>0</v>
      </c>
      <c r="BA96" s="420">
        <f t="shared" si="96"/>
        <v>0</v>
      </c>
      <c r="BB96" s="519">
        <v>3</v>
      </c>
      <c r="BC96" s="519">
        <v>2</v>
      </c>
      <c r="BD96" s="34">
        <v>0</v>
      </c>
      <c r="BE96" s="264">
        <f t="shared" si="97"/>
        <v>5</v>
      </c>
      <c r="BF96" s="536">
        <f t="shared" si="95"/>
        <v>5</v>
      </c>
      <c r="BG96" s="585"/>
    </row>
    <row r="97" spans="1:59" s="1" customFormat="1" ht="15" customHeight="1" x14ac:dyDescent="0.25">
      <c r="A97" s="567"/>
      <c r="B97" s="596"/>
      <c r="C97" s="596"/>
      <c r="D97" s="597"/>
      <c r="E97" s="550"/>
      <c r="F97" s="574"/>
      <c r="G97" s="549" t="s">
        <v>54</v>
      </c>
      <c r="H97" s="304" t="s">
        <v>55</v>
      </c>
      <c r="I97" s="558"/>
      <c r="J97" s="17">
        <v>0</v>
      </c>
      <c r="K97" s="293">
        <v>0</v>
      </c>
      <c r="L97" s="50">
        <v>0</v>
      </c>
      <c r="M97" s="51">
        <f t="shared" si="80"/>
        <v>0</v>
      </c>
      <c r="N97" s="293">
        <v>0</v>
      </c>
      <c r="O97" s="293">
        <v>0</v>
      </c>
      <c r="P97" s="7">
        <v>0</v>
      </c>
      <c r="Q97" s="51">
        <f t="shared" si="81"/>
        <v>0</v>
      </c>
      <c r="R97" s="293">
        <v>0</v>
      </c>
      <c r="S97" s="7">
        <v>0</v>
      </c>
      <c r="T97" s="7">
        <v>0</v>
      </c>
      <c r="U97" s="51">
        <f t="shared" si="82"/>
        <v>0</v>
      </c>
      <c r="V97" s="17">
        <v>0</v>
      </c>
      <c r="W97" s="7">
        <v>0</v>
      </c>
      <c r="X97" s="7">
        <v>0</v>
      </c>
      <c r="Y97" s="51">
        <v>0</v>
      </c>
      <c r="Z97" s="293">
        <v>0</v>
      </c>
      <c r="AA97" s="7">
        <v>0</v>
      </c>
      <c r="AB97" s="7">
        <v>0</v>
      </c>
      <c r="AC97" s="51">
        <v>0</v>
      </c>
      <c r="AD97" s="293">
        <v>0</v>
      </c>
      <c r="AE97" s="7">
        <v>0</v>
      </c>
      <c r="AF97" s="7">
        <v>0</v>
      </c>
      <c r="AG97" s="51">
        <v>0</v>
      </c>
      <c r="AH97" s="293">
        <v>0</v>
      </c>
      <c r="AI97" s="293">
        <v>0</v>
      </c>
      <c r="AJ97" s="7">
        <v>0</v>
      </c>
      <c r="AK97" s="51">
        <v>0</v>
      </c>
      <c r="AL97" s="17">
        <v>0</v>
      </c>
      <c r="AM97" s="293">
        <v>0</v>
      </c>
      <c r="AN97" s="7">
        <v>0</v>
      </c>
      <c r="AO97" s="51">
        <v>0</v>
      </c>
      <c r="AP97" s="293">
        <v>0</v>
      </c>
      <c r="AQ97" s="293">
        <v>0</v>
      </c>
      <c r="AR97" s="50">
        <v>0</v>
      </c>
      <c r="AS97" s="420">
        <v>0</v>
      </c>
      <c r="AT97" s="519">
        <v>0</v>
      </c>
      <c r="AU97" s="519">
        <v>0</v>
      </c>
      <c r="AV97" s="47">
        <v>0</v>
      </c>
      <c r="AW97" s="420">
        <v>0</v>
      </c>
      <c r="AX97" s="519">
        <v>0</v>
      </c>
      <c r="AY97" s="519">
        <v>0</v>
      </c>
      <c r="AZ97" s="47">
        <v>0</v>
      </c>
      <c r="BA97" s="420">
        <f t="shared" si="96"/>
        <v>0</v>
      </c>
      <c r="BB97" s="519">
        <v>0</v>
      </c>
      <c r="BC97" s="519">
        <v>0</v>
      </c>
      <c r="BD97" s="28">
        <v>0</v>
      </c>
      <c r="BE97" s="264">
        <f t="shared" si="97"/>
        <v>0</v>
      </c>
      <c r="BF97" s="537">
        <f t="shared" si="95"/>
        <v>0</v>
      </c>
      <c r="BG97" s="585"/>
    </row>
    <row r="98" spans="1:59" s="1" customFormat="1" ht="15.75" customHeight="1" thickBot="1" x14ac:dyDescent="0.3">
      <c r="A98" s="567"/>
      <c r="B98" s="596"/>
      <c r="C98" s="596"/>
      <c r="D98" s="597"/>
      <c r="E98" s="551"/>
      <c r="F98" s="575"/>
      <c r="G98" s="551"/>
      <c r="H98" s="391" t="s">
        <v>57</v>
      </c>
      <c r="I98" s="562"/>
      <c r="J98" s="32">
        <v>0</v>
      </c>
      <c r="K98" s="375">
        <v>0</v>
      </c>
      <c r="L98" s="55">
        <v>0</v>
      </c>
      <c r="M98" s="56">
        <f t="shared" si="80"/>
        <v>0</v>
      </c>
      <c r="N98" s="375">
        <v>0</v>
      </c>
      <c r="O98" s="375">
        <v>0</v>
      </c>
      <c r="P98" s="35">
        <v>0</v>
      </c>
      <c r="Q98" s="56">
        <f t="shared" si="81"/>
        <v>0</v>
      </c>
      <c r="R98" s="375">
        <v>0</v>
      </c>
      <c r="S98" s="35">
        <v>0</v>
      </c>
      <c r="T98" s="35">
        <v>0</v>
      </c>
      <c r="U98" s="56">
        <f t="shared" si="82"/>
        <v>0</v>
      </c>
      <c r="V98" s="32">
        <v>0</v>
      </c>
      <c r="W98" s="35">
        <v>0</v>
      </c>
      <c r="X98" s="35">
        <v>0</v>
      </c>
      <c r="Y98" s="56">
        <v>0</v>
      </c>
      <c r="Z98" s="375">
        <v>0</v>
      </c>
      <c r="AA98" s="35">
        <v>0</v>
      </c>
      <c r="AB98" s="35">
        <v>0</v>
      </c>
      <c r="AC98" s="56">
        <v>0</v>
      </c>
      <c r="AD98" s="375">
        <v>0</v>
      </c>
      <c r="AE98" s="35">
        <v>0</v>
      </c>
      <c r="AF98" s="35">
        <v>0</v>
      </c>
      <c r="AG98" s="56">
        <v>0</v>
      </c>
      <c r="AH98" s="375">
        <v>0</v>
      </c>
      <c r="AI98" s="375">
        <v>0</v>
      </c>
      <c r="AJ98" s="35">
        <v>0</v>
      </c>
      <c r="AK98" s="56">
        <v>0</v>
      </c>
      <c r="AL98" s="32">
        <v>0</v>
      </c>
      <c r="AM98" s="375">
        <v>0</v>
      </c>
      <c r="AN98" s="35">
        <v>0</v>
      </c>
      <c r="AO98" s="56">
        <v>0</v>
      </c>
      <c r="AP98" s="375">
        <v>0</v>
      </c>
      <c r="AQ98" s="375">
        <v>0</v>
      </c>
      <c r="AR98" s="35">
        <v>0</v>
      </c>
      <c r="AS98" s="49">
        <v>0</v>
      </c>
      <c r="AT98" s="87">
        <v>0</v>
      </c>
      <c r="AU98" s="11">
        <v>0</v>
      </c>
      <c r="AV98" s="55">
        <v>0</v>
      </c>
      <c r="AW98" s="433">
        <v>0</v>
      </c>
      <c r="AX98" s="525">
        <v>0</v>
      </c>
      <c r="AY98" s="525">
        <v>0</v>
      </c>
      <c r="AZ98" s="34">
        <v>0</v>
      </c>
      <c r="BA98" s="49">
        <f t="shared" si="96"/>
        <v>0</v>
      </c>
      <c r="BB98" s="87">
        <v>0</v>
      </c>
      <c r="BC98" s="11">
        <v>0</v>
      </c>
      <c r="BD98" s="35">
        <v>0</v>
      </c>
      <c r="BE98" s="398">
        <f t="shared" si="97"/>
        <v>0</v>
      </c>
      <c r="BF98" s="536">
        <f t="shared" si="95"/>
        <v>0</v>
      </c>
      <c r="BG98" s="586"/>
    </row>
    <row r="99" spans="1:59" ht="15.75" thickBot="1" x14ac:dyDescent="0.3">
      <c r="A99" s="567"/>
      <c r="B99" s="596"/>
      <c r="C99" s="596"/>
      <c r="D99" s="597"/>
      <c r="E99" s="552" t="s">
        <v>73</v>
      </c>
      <c r="F99" s="322">
        <v>5</v>
      </c>
      <c r="G99" s="134" t="s">
        <v>41</v>
      </c>
      <c r="H99" s="144" t="s">
        <v>41</v>
      </c>
      <c r="I99" s="134" t="s">
        <v>74</v>
      </c>
      <c r="J99" s="387">
        <v>0</v>
      </c>
      <c r="K99" s="251">
        <v>0</v>
      </c>
      <c r="L99" s="176">
        <v>0</v>
      </c>
      <c r="M99" s="178">
        <v>0</v>
      </c>
      <c r="N99" s="355">
        <v>0</v>
      </c>
      <c r="O99" s="251">
        <v>0</v>
      </c>
      <c r="P99" s="175">
        <v>0</v>
      </c>
      <c r="Q99" s="178">
        <v>0</v>
      </c>
      <c r="R99" s="355">
        <v>0</v>
      </c>
      <c r="S99" s="175">
        <v>0</v>
      </c>
      <c r="T99" s="175">
        <v>0</v>
      </c>
      <c r="U99" s="178">
        <v>1</v>
      </c>
      <c r="V99" s="250">
        <v>0</v>
      </c>
      <c r="W99" s="175">
        <v>0</v>
      </c>
      <c r="X99" s="175">
        <v>0</v>
      </c>
      <c r="Y99" s="178">
        <v>0</v>
      </c>
      <c r="Z99" s="251">
        <v>0</v>
      </c>
      <c r="AA99" s="175">
        <v>0</v>
      </c>
      <c r="AB99" s="175">
        <v>0</v>
      </c>
      <c r="AC99" s="178">
        <v>0</v>
      </c>
      <c r="AD99" s="251">
        <v>0</v>
      </c>
      <c r="AE99" s="175">
        <v>0</v>
      </c>
      <c r="AF99" s="175">
        <v>0</v>
      </c>
      <c r="AG99" s="178">
        <v>0</v>
      </c>
      <c r="AH99" s="509">
        <v>1</v>
      </c>
      <c r="AI99" s="509">
        <v>0</v>
      </c>
      <c r="AJ99" s="175">
        <v>0</v>
      </c>
      <c r="AK99" s="178">
        <v>1</v>
      </c>
      <c r="AL99" s="510">
        <v>0</v>
      </c>
      <c r="AM99" s="509">
        <v>0</v>
      </c>
      <c r="AN99" s="175">
        <v>0</v>
      </c>
      <c r="AO99" s="178">
        <v>0</v>
      </c>
      <c r="AP99" s="251">
        <v>0</v>
      </c>
      <c r="AQ99" s="251">
        <v>0</v>
      </c>
      <c r="AR99" s="175">
        <v>0</v>
      </c>
      <c r="AS99" s="178">
        <v>2</v>
      </c>
      <c r="AT99" s="250">
        <v>0</v>
      </c>
      <c r="AU99" s="251">
        <v>0</v>
      </c>
      <c r="AV99" s="176">
        <v>0</v>
      </c>
      <c r="AW99" s="420">
        <v>1</v>
      </c>
      <c r="AX99" s="541">
        <v>0</v>
      </c>
      <c r="AY99" s="544">
        <v>0</v>
      </c>
      <c r="AZ99" s="153">
        <v>0</v>
      </c>
      <c r="BA99" s="155">
        <v>3</v>
      </c>
      <c r="BB99" s="541">
        <v>0</v>
      </c>
      <c r="BC99" s="544">
        <v>0</v>
      </c>
      <c r="BD99" s="175">
        <v>0</v>
      </c>
      <c r="BE99" s="447">
        <v>4</v>
      </c>
      <c r="BF99" s="494">
        <f t="shared" si="95"/>
        <v>12</v>
      </c>
      <c r="BG99" s="526">
        <f>BF99/F99</f>
        <v>2.4</v>
      </c>
    </row>
    <row r="100" spans="1:59" s="1" customFormat="1" ht="15" customHeight="1" x14ac:dyDescent="0.25">
      <c r="A100" s="567"/>
      <c r="B100" s="596"/>
      <c r="C100" s="596"/>
      <c r="D100" s="597"/>
      <c r="E100" s="550"/>
      <c r="F100" s="576">
        <v>10</v>
      </c>
      <c r="G100" s="561" t="s">
        <v>43</v>
      </c>
      <c r="H100" s="100" t="s">
        <v>44</v>
      </c>
      <c r="I100" s="561" t="s">
        <v>226</v>
      </c>
      <c r="J100" s="23">
        <v>0</v>
      </c>
      <c r="K100" s="307">
        <v>0</v>
      </c>
      <c r="L100" s="59">
        <v>0</v>
      </c>
      <c r="M100" s="60">
        <f>SUM(J100:L100)</f>
        <v>0</v>
      </c>
      <c r="N100" s="307">
        <v>0</v>
      </c>
      <c r="O100" s="307">
        <v>0</v>
      </c>
      <c r="P100" s="26">
        <v>0</v>
      </c>
      <c r="Q100" s="60">
        <f t="shared" ref="Q100:Q110" si="98">SUM(N100:P100)</f>
        <v>0</v>
      </c>
      <c r="R100" s="307">
        <v>0</v>
      </c>
      <c r="S100" s="26">
        <v>0</v>
      </c>
      <c r="T100" s="26">
        <v>0</v>
      </c>
      <c r="U100" s="60">
        <f t="shared" ref="U100:U110" si="99">SUM(R100:T100)</f>
        <v>0</v>
      </c>
      <c r="V100" s="23">
        <v>0</v>
      </c>
      <c r="W100" s="26">
        <v>0</v>
      </c>
      <c r="X100" s="26">
        <v>0</v>
      </c>
      <c r="Y100" s="60">
        <v>0</v>
      </c>
      <c r="Z100" s="307">
        <v>0</v>
      </c>
      <c r="AA100" s="26">
        <v>0</v>
      </c>
      <c r="AB100" s="26">
        <v>0</v>
      </c>
      <c r="AC100" s="60">
        <f>SUM(Z100:AB100)</f>
        <v>0</v>
      </c>
      <c r="AD100" s="307">
        <v>0</v>
      </c>
      <c r="AE100" s="26">
        <v>0</v>
      </c>
      <c r="AF100" s="26">
        <v>0</v>
      </c>
      <c r="AG100" s="60">
        <v>0</v>
      </c>
      <c r="AH100" s="307">
        <v>0</v>
      </c>
      <c r="AI100" s="307">
        <v>0</v>
      </c>
      <c r="AJ100" s="26">
        <v>0</v>
      </c>
      <c r="AK100" s="60">
        <f>SUM(AH100:AJ100)</f>
        <v>0</v>
      </c>
      <c r="AL100" s="23">
        <v>0</v>
      </c>
      <c r="AM100" s="307">
        <v>0</v>
      </c>
      <c r="AN100" s="26">
        <v>0</v>
      </c>
      <c r="AO100" s="60">
        <f>SUM(AL100:AN100)</f>
        <v>0</v>
      </c>
      <c r="AP100" s="307">
        <v>0</v>
      </c>
      <c r="AQ100" s="307">
        <v>0</v>
      </c>
      <c r="AR100" s="26">
        <v>0</v>
      </c>
      <c r="AS100" s="60">
        <f>SUM(AP100:AR100)</f>
        <v>0</v>
      </c>
      <c r="AT100" s="25">
        <v>0</v>
      </c>
      <c r="AU100" s="26">
        <v>0</v>
      </c>
      <c r="AV100" s="59">
        <v>0</v>
      </c>
      <c r="AW100" s="420">
        <v>0</v>
      </c>
      <c r="AX100" s="519">
        <v>0</v>
      </c>
      <c r="AY100" s="519">
        <v>0</v>
      </c>
      <c r="AZ100" s="519">
        <v>0</v>
      </c>
      <c r="BA100" s="420">
        <v>0</v>
      </c>
      <c r="BB100" s="519">
        <v>0</v>
      </c>
      <c r="BC100" s="519">
        <v>0</v>
      </c>
      <c r="BD100" s="25">
        <v>0</v>
      </c>
      <c r="BE100" s="264">
        <v>0</v>
      </c>
      <c r="BF100" s="515">
        <f t="shared" si="95"/>
        <v>0</v>
      </c>
      <c r="BG100" s="748">
        <f>BF105/F100</f>
        <v>29.6</v>
      </c>
    </row>
    <row r="101" spans="1:59" s="1" customFormat="1" ht="18" customHeight="1" x14ac:dyDescent="0.25">
      <c r="A101" s="567"/>
      <c r="B101" s="596"/>
      <c r="C101" s="596"/>
      <c r="D101" s="597"/>
      <c r="E101" s="550"/>
      <c r="F101" s="577"/>
      <c r="G101" s="558"/>
      <c r="H101" s="47" t="s">
        <v>45</v>
      </c>
      <c r="I101" s="558"/>
      <c r="J101" s="17">
        <v>0</v>
      </c>
      <c r="K101" s="293">
        <v>0</v>
      </c>
      <c r="L101" s="50">
        <v>0</v>
      </c>
      <c r="M101" s="51">
        <f>SUM(J101:L101)</f>
        <v>0</v>
      </c>
      <c r="N101" s="293">
        <v>0</v>
      </c>
      <c r="O101" s="293">
        <v>0</v>
      </c>
      <c r="P101" s="7">
        <v>0</v>
      </c>
      <c r="Q101" s="51">
        <f t="shared" si="98"/>
        <v>0</v>
      </c>
      <c r="R101" s="293">
        <v>0</v>
      </c>
      <c r="S101" s="7">
        <v>0</v>
      </c>
      <c r="T101" s="7">
        <v>0</v>
      </c>
      <c r="U101" s="51">
        <f t="shared" si="99"/>
        <v>0</v>
      </c>
      <c r="V101" s="17">
        <v>0</v>
      </c>
      <c r="W101" s="7">
        <v>0</v>
      </c>
      <c r="X101" s="7">
        <v>0</v>
      </c>
      <c r="Y101" s="51">
        <v>0</v>
      </c>
      <c r="Z101" s="293">
        <v>0</v>
      </c>
      <c r="AA101" s="7">
        <v>0</v>
      </c>
      <c r="AB101" s="7">
        <v>0</v>
      </c>
      <c r="AC101" s="51">
        <f>SUM(Z101:AB101)</f>
        <v>0</v>
      </c>
      <c r="AD101" s="293">
        <v>0</v>
      </c>
      <c r="AE101" s="7">
        <v>0</v>
      </c>
      <c r="AF101" s="7">
        <v>0</v>
      </c>
      <c r="AG101" s="51">
        <v>0</v>
      </c>
      <c r="AH101" s="293">
        <v>0</v>
      </c>
      <c r="AI101" s="293">
        <v>0</v>
      </c>
      <c r="AJ101" s="7">
        <v>0</v>
      </c>
      <c r="AK101" s="51">
        <f>SUM(AH101:AJ101)</f>
        <v>0</v>
      </c>
      <c r="AL101" s="17">
        <v>0</v>
      </c>
      <c r="AM101" s="293">
        <v>0</v>
      </c>
      <c r="AN101" s="7">
        <v>0</v>
      </c>
      <c r="AO101" s="51">
        <f>SUM(AL101:AN101)</f>
        <v>0</v>
      </c>
      <c r="AP101" s="293">
        <v>2</v>
      </c>
      <c r="AQ101" s="293">
        <v>0</v>
      </c>
      <c r="AR101" s="7">
        <v>0</v>
      </c>
      <c r="AS101" s="51">
        <f>SUM(AP101:AR101)</f>
        <v>2</v>
      </c>
      <c r="AT101" s="28">
        <v>0</v>
      </c>
      <c r="AU101" s="7">
        <v>0</v>
      </c>
      <c r="AV101" s="50">
        <v>0</v>
      </c>
      <c r="AW101" s="420">
        <v>0</v>
      </c>
      <c r="AX101" s="519">
        <v>0</v>
      </c>
      <c r="AY101" s="519">
        <v>0</v>
      </c>
      <c r="AZ101" s="519">
        <v>0</v>
      </c>
      <c r="BA101" s="420">
        <v>0</v>
      </c>
      <c r="BB101" s="519">
        <v>0</v>
      </c>
      <c r="BC101" s="519">
        <v>0</v>
      </c>
      <c r="BD101" s="28">
        <v>0</v>
      </c>
      <c r="BE101" s="109">
        <v>0</v>
      </c>
      <c r="BF101" s="515">
        <f t="shared" si="95"/>
        <v>2</v>
      </c>
      <c r="BG101" s="585"/>
    </row>
    <row r="102" spans="1:59" s="1" customFormat="1" ht="15" customHeight="1" x14ac:dyDescent="0.25">
      <c r="A102" s="567"/>
      <c r="B102" s="596"/>
      <c r="C102" s="596"/>
      <c r="D102" s="597"/>
      <c r="E102" s="550"/>
      <c r="F102" s="577"/>
      <c r="G102" s="558"/>
      <c r="H102" s="302" t="s">
        <v>46</v>
      </c>
      <c r="I102" s="558"/>
      <c r="J102" s="17">
        <v>0</v>
      </c>
      <c r="K102" s="293">
        <v>0</v>
      </c>
      <c r="L102" s="50">
        <v>0</v>
      </c>
      <c r="M102" s="51">
        <f>SUM(J102:L102)</f>
        <v>0</v>
      </c>
      <c r="N102" s="293">
        <v>0</v>
      </c>
      <c r="O102" s="293">
        <v>0</v>
      </c>
      <c r="P102" s="7">
        <v>0</v>
      </c>
      <c r="Q102" s="51">
        <f t="shared" si="98"/>
        <v>0</v>
      </c>
      <c r="R102" s="293">
        <v>8</v>
      </c>
      <c r="S102" s="293">
        <v>1</v>
      </c>
      <c r="T102" s="7">
        <v>0</v>
      </c>
      <c r="U102" s="51">
        <f t="shared" si="99"/>
        <v>9</v>
      </c>
      <c r="V102" s="17">
        <v>0</v>
      </c>
      <c r="W102" s="7">
        <v>0</v>
      </c>
      <c r="X102" s="7">
        <v>0</v>
      </c>
      <c r="Y102" s="51">
        <v>0</v>
      </c>
      <c r="Z102" s="293">
        <v>0</v>
      </c>
      <c r="AA102" s="7">
        <v>0</v>
      </c>
      <c r="AB102" s="7">
        <v>0</v>
      </c>
      <c r="AC102" s="51">
        <f>SUM(Z102:AB102)</f>
        <v>0</v>
      </c>
      <c r="AD102" s="293">
        <v>0</v>
      </c>
      <c r="AE102" s="7">
        <v>0</v>
      </c>
      <c r="AF102" s="7">
        <v>0</v>
      </c>
      <c r="AG102" s="51">
        <v>0</v>
      </c>
      <c r="AH102" s="293">
        <v>22</v>
      </c>
      <c r="AI102" s="293">
        <v>11</v>
      </c>
      <c r="AJ102" s="7">
        <v>0</v>
      </c>
      <c r="AK102" s="51">
        <f>SUM(AH102:AJ102)</f>
        <v>33</v>
      </c>
      <c r="AL102" s="17">
        <v>0</v>
      </c>
      <c r="AM102" s="293">
        <v>0</v>
      </c>
      <c r="AN102" s="7">
        <v>0</v>
      </c>
      <c r="AO102" s="51">
        <f>SUM(AL102:AN102)</f>
        <v>0</v>
      </c>
      <c r="AP102" s="293">
        <v>8</v>
      </c>
      <c r="AQ102" s="293">
        <v>0</v>
      </c>
      <c r="AR102" s="7">
        <v>0</v>
      </c>
      <c r="AS102" s="51">
        <f>SUM(AP102:AR102)</f>
        <v>8</v>
      </c>
      <c r="AT102" s="28">
        <v>0</v>
      </c>
      <c r="AU102" s="7">
        <v>0</v>
      </c>
      <c r="AV102" s="50">
        <v>0</v>
      </c>
      <c r="AW102" s="420">
        <v>0</v>
      </c>
      <c r="AX102" s="519">
        <v>0</v>
      </c>
      <c r="AY102" s="519">
        <v>0</v>
      </c>
      <c r="AZ102" s="519">
        <v>0</v>
      </c>
      <c r="BA102" s="420">
        <v>0</v>
      </c>
      <c r="BB102" s="519">
        <v>7</v>
      </c>
      <c r="BC102" s="519">
        <v>2</v>
      </c>
      <c r="BD102" s="28">
        <v>0</v>
      </c>
      <c r="BE102" s="109">
        <v>9</v>
      </c>
      <c r="BF102" s="515">
        <f t="shared" si="95"/>
        <v>59</v>
      </c>
      <c r="BG102" s="585"/>
    </row>
    <row r="103" spans="1:59" s="1" customFormat="1" ht="15" customHeight="1" x14ac:dyDescent="0.25">
      <c r="A103" s="567"/>
      <c r="B103" s="596"/>
      <c r="C103" s="596"/>
      <c r="D103" s="597"/>
      <c r="E103" s="550"/>
      <c r="F103" s="577"/>
      <c r="G103" s="558"/>
      <c r="H103" s="302" t="s">
        <v>47</v>
      </c>
      <c r="I103" s="558"/>
      <c r="J103" s="17">
        <v>0</v>
      </c>
      <c r="K103" s="293">
        <v>0</v>
      </c>
      <c r="L103" s="50">
        <v>0</v>
      </c>
      <c r="M103" s="51">
        <f>SUM(J103:L103)</f>
        <v>0</v>
      </c>
      <c r="N103" s="293">
        <v>0</v>
      </c>
      <c r="O103" s="293">
        <v>0</v>
      </c>
      <c r="P103" s="7">
        <v>0</v>
      </c>
      <c r="Q103" s="51">
        <f t="shared" si="98"/>
        <v>0</v>
      </c>
      <c r="R103" s="293">
        <v>10</v>
      </c>
      <c r="S103" s="293">
        <v>4</v>
      </c>
      <c r="T103" s="7">
        <v>0</v>
      </c>
      <c r="U103" s="51">
        <f t="shared" si="99"/>
        <v>14</v>
      </c>
      <c r="V103" s="17">
        <v>0</v>
      </c>
      <c r="W103" s="7">
        <v>0</v>
      </c>
      <c r="X103" s="7">
        <v>0</v>
      </c>
      <c r="Y103" s="51">
        <v>0</v>
      </c>
      <c r="Z103" s="293">
        <v>0</v>
      </c>
      <c r="AA103" s="7">
        <v>0</v>
      </c>
      <c r="AB103" s="7">
        <v>0</v>
      </c>
      <c r="AC103" s="51">
        <f>SUM(Z103:AB103)</f>
        <v>0</v>
      </c>
      <c r="AD103" s="293">
        <v>0</v>
      </c>
      <c r="AE103" s="7">
        <v>0</v>
      </c>
      <c r="AF103" s="7">
        <v>0</v>
      </c>
      <c r="AG103" s="51">
        <v>0</v>
      </c>
      <c r="AH103" s="293">
        <v>14</v>
      </c>
      <c r="AI103" s="293">
        <v>16</v>
      </c>
      <c r="AJ103" s="7">
        <v>0</v>
      </c>
      <c r="AK103" s="51">
        <f>SUM(AH103:AJ103)</f>
        <v>30</v>
      </c>
      <c r="AL103" s="17">
        <v>0</v>
      </c>
      <c r="AM103" s="293">
        <v>0</v>
      </c>
      <c r="AN103" s="7">
        <v>0</v>
      </c>
      <c r="AO103" s="51">
        <f>SUM(AL103:AN103)</f>
        <v>0</v>
      </c>
      <c r="AP103" s="293">
        <v>6</v>
      </c>
      <c r="AQ103" s="293">
        <v>0</v>
      </c>
      <c r="AR103" s="7">
        <v>0</v>
      </c>
      <c r="AS103" s="51">
        <f>SUM(AP103:AR103)</f>
        <v>6</v>
      </c>
      <c r="AT103" s="28">
        <v>3</v>
      </c>
      <c r="AU103" s="7">
        <v>0</v>
      </c>
      <c r="AV103" s="50">
        <v>0</v>
      </c>
      <c r="AW103" s="420">
        <v>3</v>
      </c>
      <c r="AX103" s="519">
        <v>29</v>
      </c>
      <c r="AY103" s="519">
        <v>0</v>
      </c>
      <c r="AZ103" s="519">
        <v>0</v>
      </c>
      <c r="BA103" s="420">
        <v>29</v>
      </c>
      <c r="BB103" s="519">
        <v>108</v>
      </c>
      <c r="BC103" s="519">
        <v>13</v>
      </c>
      <c r="BD103" s="28">
        <v>0</v>
      </c>
      <c r="BE103" s="109">
        <v>121</v>
      </c>
      <c r="BF103" s="515">
        <f t="shared" si="95"/>
        <v>203</v>
      </c>
      <c r="BG103" s="585"/>
    </row>
    <row r="104" spans="1:59" s="1" customFormat="1" ht="15.75" customHeight="1" thickBot="1" x14ac:dyDescent="0.3">
      <c r="A104" s="567"/>
      <c r="B104" s="596"/>
      <c r="C104" s="596"/>
      <c r="D104" s="597"/>
      <c r="E104" s="550"/>
      <c r="F104" s="577"/>
      <c r="G104" s="562"/>
      <c r="H104" s="303" t="s">
        <v>48</v>
      </c>
      <c r="I104" s="558"/>
      <c r="J104" s="32">
        <v>0</v>
      </c>
      <c r="K104" s="375">
        <v>0</v>
      </c>
      <c r="L104" s="55">
        <v>0</v>
      </c>
      <c r="M104" s="56">
        <f>SUM(J104:L104)</f>
        <v>0</v>
      </c>
      <c r="N104" s="375">
        <v>0</v>
      </c>
      <c r="O104" s="375">
        <v>0</v>
      </c>
      <c r="P104" s="35">
        <v>0</v>
      </c>
      <c r="Q104" s="56">
        <f t="shared" si="98"/>
        <v>0</v>
      </c>
      <c r="R104" s="375">
        <v>1</v>
      </c>
      <c r="S104" s="375">
        <v>0</v>
      </c>
      <c r="T104" s="35">
        <v>0</v>
      </c>
      <c r="U104" s="56">
        <f t="shared" si="99"/>
        <v>1</v>
      </c>
      <c r="V104" s="32">
        <v>0</v>
      </c>
      <c r="W104" s="35">
        <v>0</v>
      </c>
      <c r="X104" s="35">
        <v>0</v>
      </c>
      <c r="Y104" s="56">
        <v>0</v>
      </c>
      <c r="Z104" s="375">
        <v>0</v>
      </c>
      <c r="AA104" s="35">
        <v>0</v>
      </c>
      <c r="AB104" s="35">
        <v>0</v>
      </c>
      <c r="AC104" s="56">
        <f>SUM(Z104:AB104)</f>
        <v>0</v>
      </c>
      <c r="AD104" s="375">
        <v>0</v>
      </c>
      <c r="AE104" s="35">
        <v>0</v>
      </c>
      <c r="AF104" s="35">
        <v>0</v>
      </c>
      <c r="AG104" s="56">
        <v>0</v>
      </c>
      <c r="AH104" s="375">
        <v>0</v>
      </c>
      <c r="AI104" s="375">
        <v>1</v>
      </c>
      <c r="AJ104" s="35">
        <v>0</v>
      </c>
      <c r="AK104" s="56">
        <f>SUM(AH104:AJ104)</f>
        <v>1</v>
      </c>
      <c r="AL104" s="32">
        <v>0</v>
      </c>
      <c r="AM104" s="375">
        <v>0</v>
      </c>
      <c r="AN104" s="35">
        <v>0</v>
      </c>
      <c r="AO104" s="56">
        <f>SUM(AL104:AN104)</f>
        <v>0</v>
      </c>
      <c r="AP104" s="375">
        <v>6</v>
      </c>
      <c r="AQ104" s="375">
        <v>0</v>
      </c>
      <c r="AR104" s="35">
        <v>0</v>
      </c>
      <c r="AS104" s="56">
        <f>SUM(AP104:AR104)</f>
        <v>6</v>
      </c>
      <c r="AT104" s="34">
        <v>0</v>
      </c>
      <c r="AU104" s="35">
        <v>0</v>
      </c>
      <c r="AV104" s="55">
        <v>0</v>
      </c>
      <c r="AW104" s="433">
        <v>0</v>
      </c>
      <c r="AX104" s="525">
        <v>0</v>
      </c>
      <c r="AY104" s="525">
        <v>0</v>
      </c>
      <c r="AZ104" s="525">
        <v>0</v>
      </c>
      <c r="BA104" s="433">
        <v>0</v>
      </c>
      <c r="BB104" s="525">
        <v>24</v>
      </c>
      <c r="BC104" s="525">
        <v>0</v>
      </c>
      <c r="BD104" s="34">
        <v>0</v>
      </c>
      <c r="BE104" s="262">
        <v>24</v>
      </c>
      <c r="BF104" s="536">
        <f t="shared" si="95"/>
        <v>32</v>
      </c>
      <c r="BG104" s="585"/>
    </row>
    <row r="105" spans="1:59" s="1" customFormat="1" ht="15.75" customHeight="1" thickBot="1" x14ac:dyDescent="0.3">
      <c r="A105" s="567"/>
      <c r="B105" s="596"/>
      <c r="C105" s="596"/>
      <c r="D105" s="597"/>
      <c r="E105" s="550"/>
      <c r="F105" s="577"/>
      <c r="G105" s="556" t="s">
        <v>49</v>
      </c>
      <c r="H105" s="559"/>
      <c r="I105" s="558"/>
      <c r="J105" s="396">
        <f t="shared" ref="J105:T105" si="100">SUM(J100:J104)</f>
        <v>0</v>
      </c>
      <c r="K105" s="251">
        <f t="shared" si="100"/>
        <v>0</v>
      </c>
      <c r="L105" s="176">
        <f t="shared" si="100"/>
        <v>0</v>
      </c>
      <c r="M105" s="178">
        <f t="shared" si="100"/>
        <v>0</v>
      </c>
      <c r="N105" s="251">
        <f t="shared" si="100"/>
        <v>0</v>
      </c>
      <c r="O105" s="251">
        <f t="shared" si="100"/>
        <v>0</v>
      </c>
      <c r="P105" s="175">
        <f t="shared" si="100"/>
        <v>0</v>
      </c>
      <c r="Q105" s="178">
        <f t="shared" si="98"/>
        <v>0</v>
      </c>
      <c r="R105" s="251">
        <f t="shared" si="100"/>
        <v>19</v>
      </c>
      <c r="S105" s="251">
        <f t="shared" si="100"/>
        <v>5</v>
      </c>
      <c r="T105" s="175">
        <f t="shared" si="100"/>
        <v>0</v>
      </c>
      <c r="U105" s="178">
        <f t="shared" si="99"/>
        <v>24</v>
      </c>
      <c r="V105" s="510">
        <v>0</v>
      </c>
      <c r="W105" s="175">
        <v>0</v>
      </c>
      <c r="X105" s="175">
        <v>0</v>
      </c>
      <c r="Y105" s="178">
        <v>0</v>
      </c>
      <c r="Z105" s="509">
        <v>0</v>
      </c>
      <c r="AA105" s="115">
        <f>SUM(AA100:AA104)</f>
        <v>0</v>
      </c>
      <c r="AB105" s="115">
        <f>SUM(AB100:AB104)</f>
        <v>0</v>
      </c>
      <c r="AC105" s="178">
        <f>SUM(AC100:AC104)</f>
        <v>0</v>
      </c>
      <c r="AD105" s="509">
        <v>0</v>
      </c>
      <c r="AE105" s="175">
        <v>0</v>
      </c>
      <c r="AF105" s="175">
        <v>0</v>
      </c>
      <c r="AG105" s="178">
        <v>0</v>
      </c>
      <c r="AH105" s="115">
        <f t="shared" ref="AH105:BD105" si="101">SUM(AH100:AH104)</f>
        <v>36</v>
      </c>
      <c r="AI105" s="115">
        <f t="shared" si="101"/>
        <v>28</v>
      </c>
      <c r="AJ105" s="115">
        <f t="shared" si="101"/>
        <v>0</v>
      </c>
      <c r="AK105" s="178">
        <f t="shared" si="101"/>
        <v>64</v>
      </c>
      <c r="AL105" s="115">
        <f t="shared" si="101"/>
        <v>0</v>
      </c>
      <c r="AM105" s="115">
        <f t="shared" si="101"/>
        <v>0</v>
      </c>
      <c r="AN105" s="115">
        <f t="shared" si="101"/>
        <v>0</v>
      </c>
      <c r="AO105" s="178">
        <f t="shared" si="101"/>
        <v>0</v>
      </c>
      <c r="AP105" s="115">
        <f t="shared" si="101"/>
        <v>22</v>
      </c>
      <c r="AQ105" s="115">
        <f t="shared" si="101"/>
        <v>0</v>
      </c>
      <c r="AR105" s="115">
        <f t="shared" si="101"/>
        <v>0</v>
      </c>
      <c r="AS105" s="178">
        <f t="shared" si="101"/>
        <v>22</v>
      </c>
      <c r="AT105" s="175">
        <f t="shared" si="101"/>
        <v>3</v>
      </c>
      <c r="AU105" s="175">
        <f t="shared" si="101"/>
        <v>0</v>
      </c>
      <c r="AV105" s="176">
        <f t="shared" si="101"/>
        <v>0</v>
      </c>
      <c r="AW105" s="450">
        <f t="shared" si="101"/>
        <v>3</v>
      </c>
      <c r="AX105" s="446">
        <f t="shared" si="101"/>
        <v>29</v>
      </c>
      <c r="AY105" s="446">
        <f t="shared" si="101"/>
        <v>0</v>
      </c>
      <c r="AZ105" s="446">
        <f t="shared" si="101"/>
        <v>0</v>
      </c>
      <c r="BA105" s="450">
        <f t="shared" si="101"/>
        <v>29</v>
      </c>
      <c r="BB105" s="446">
        <f t="shared" si="101"/>
        <v>139</v>
      </c>
      <c r="BC105" s="446">
        <f t="shared" si="101"/>
        <v>15</v>
      </c>
      <c r="BD105" s="174">
        <f t="shared" si="101"/>
        <v>0</v>
      </c>
      <c r="BE105" s="252">
        <v>154</v>
      </c>
      <c r="BF105" s="494">
        <f>SUM(BF100:BF104)</f>
        <v>296</v>
      </c>
      <c r="BG105" s="585"/>
    </row>
    <row r="106" spans="1:59" s="1" customFormat="1" ht="18" customHeight="1" x14ac:dyDescent="0.25">
      <c r="A106" s="567"/>
      <c r="B106" s="596"/>
      <c r="C106" s="596"/>
      <c r="D106" s="597"/>
      <c r="E106" s="550"/>
      <c r="F106" s="577"/>
      <c r="G106" s="579" t="s">
        <v>50</v>
      </c>
      <c r="H106" s="296" t="s">
        <v>51</v>
      </c>
      <c r="I106" s="558"/>
      <c r="J106" s="23">
        <v>0</v>
      </c>
      <c r="K106" s="307">
        <v>0</v>
      </c>
      <c r="L106" s="59">
        <v>0</v>
      </c>
      <c r="M106" s="60">
        <f>SUM(J106:L106)</f>
        <v>0</v>
      </c>
      <c r="N106" s="307">
        <v>0</v>
      </c>
      <c r="O106" s="307">
        <v>0</v>
      </c>
      <c r="P106" s="26">
        <v>0</v>
      </c>
      <c r="Q106" s="60">
        <f t="shared" si="98"/>
        <v>0</v>
      </c>
      <c r="R106" s="307">
        <v>0</v>
      </c>
      <c r="S106" s="307">
        <v>0</v>
      </c>
      <c r="T106" s="26">
        <v>0</v>
      </c>
      <c r="U106" s="60">
        <f t="shared" si="99"/>
        <v>0</v>
      </c>
      <c r="V106" s="23">
        <v>0</v>
      </c>
      <c r="W106" s="26">
        <v>0</v>
      </c>
      <c r="X106" s="26">
        <v>0</v>
      </c>
      <c r="Y106" s="60">
        <v>0</v>
      </c>
      <c r="Z106" s="307">
        <v>0</v>
      </c>
      <c r="AA106" s="26">
        <v>0</v>
      </c>
      <c r="AB106" s="26">
        <v>0</v>
      </c>
      <c r="AC106" s="60">
        <v>0</v>
      </c>
      <c r="AD106" s="307">
        <v>0</v>
      </c>
      <c r="AE106" s="26">
        <v>0</v>
      </c>
      <c r="AF106" s="26">
        <v>0</v>
      </c>
      <c r="AG106" s="60">
        <v>0</v>
      </c>
      <c r="AH106" s="307">
        <v>36</v>
      </c>
      <c r="AI106" s="307">
        <v>28</v>
      </c>
      <c r="AJ106" s="26">
        <v>0</v>
      </c>
      <c r="AK106" s="60">
        <v>64</v>
      </c>
      <c r="AL106" s="23">
        <v>0</v>
      </c>
      <c r="AM106" s="307">
        <v>0</v>
      </c>
      <c r="AN106" s="26">
        <v>0</v>
      </c>
      <c r="AO106" s="60">
        <v>0</v>
      </c>
      <c r="AP106" s="307">
        <v>22</v>
      </c>
      <c r="AQ106" s="307">
        <v>0</v>
      </c>
      <c r="AR106" s="26">
        <v>0</v>
      </c>
      <c r="AS106" s="264">
        <v>22</v>
      </c>
      <c r="AT106" s="521">
        <v>3</v>
      </c>
      <c r="AU106" s="521">
        <v>0</v>
      </c>
      <c r="AV106" s="100">
        <v>0</v>
      </c>
      <c r="AW106" s="436">
        <v>3</v>
      </c>
      <c r="AX106" s="521">
        <v>22</v>
      </c>
      <c r="AY106" s="521">
        <v>0</v>
      </c>
      <c r="AZ106" s="521">
        <v>0</v>
      </c>
      <c r="BA106" s="436">
        <v>22</v>
      </c>
      <c r="BB106" s="521">
        <v>66</v>
      </c>
      <c r="BC106" s="521">
        <v>11</v>
      </c>
      <c r="BD106" s="25">
        <v>0</v>
      </c>
      <c r="BE106" s="264">
        <v>77</v>
      </c>
      <c r="BF106" s="515">
        <f t="shared" ref="BF106:BF116" si="102">M106+Q106+U106+Y106+AC106+AG106+AK106+AO106+AS106+AW106+BA106+BE106</f>
        <v>188</v>
      </c>
      <c r="BG106" s="585"/>
    </row>
    <row r="107" spans="1:59" s="1" customFormat="1" ht="15" customHeight="1" x14ac:dyDescent="0.25">
      <c r="A107" s="567"/>
      <c r="B107" s="596"/>
      <c r="C107" s="596"/>
      <c r="D107" s="597"/>
      <c r="E107" s="550"/>
      <c r="F107" s="577"/>
      <c r="G107" s="580"/>
      <c r="H107" s="297" t="s">
        <v>52</v>
      </c>
      <c r="I107" s="558"/>
      <c r="J107" s="17">
        <v>0</v>
      </c>
      <c r="K107" s="293">
        <v>0</v>
      </c>
      <c r="L107" s="50">
        <v>0</v>
      </c>
      <c r="M107" s="51">
        <f>SUM(J107:L107)</f>
        <v>0</v>
      </c>
      <c r="N107" s="293">
        <v>0</v>
      </c>
      <c r="O107" s="293">
        <v>0</v>
      </c>
      <c r="P107" s="7">
        <v>0</v>
      </c>
      <c r="Q107" s="51">
        <f t="shared" si="98"/>
        <v>0</v>
      </c>
      <c r="R107" s="293">
        <v>0</v>
      </c>
      <c r="S107" s="293">
        <v>0</v>
      </c>
      <c r="T107" s="7">
        <v>0</v>
      </c>
      <c r="U107" s="51">
        <f t="shared" si="99"/>
        <v>0</v>
      </c>
      <c r="V107" s="17">
        <v>0</v>
      </c>
      <c r="W107" s="7">
        <v>0</v>
      </c>
      <c r="X107" s="7">
        <v>0</v>
      </c>
      <c r="Y107" s="51">
        <v>0</v>
      </c>
      <c r="Z107" s="293">
        <v>0</v>
      </c>
      <c r="AA107" s="7">
        <v>0</v>
      </c>
      <c r="AB107" s="7">
        <v>0</v>
      </c>
      <c r="AC107" s="51">
        <v>0</v>
      </c>
      <c r="AD107" s="293">
        <v>0</v>
      </c>
      <c r="AE107" s="7">
        <v>0</v>
      </c>
      <c r="AF107" s="7">
        <v>0</v>
      </c>
      <c r="AG107" s="51">
        <v>0</v>
      </c>
      <c r="AH107" s="293">
        <v>0</v>
      </c>
      <c r="AI107" s="293">
        <v>0</v>
      </c>
      <c r="AJ107" s="7">
        <v>0</v>
      </c>
      <c r="AK107" s="51">
        <v>0</v>
      </c>
      <c r="AL107" s="17">
        <v>0</v>
      </c>
      <c r="AM107" s="293">
        <v>0</v>
      </c>
      <c r="AN107" s="7">
        <v>0</v>
      </c>
      <c r="AO107" s="51">
        <v>0</v>
      </c>
      <c r="AP107" s="293">
        <v>0</v>
      </c>
      <c r="AQ107" s="293">
        <v>0</v>
      </c>
      <c r="AR107" s="7">
        <v>0</v>
      </c>
      <c r="AS107" s="109">
        <v>0</v>
      </c>
      <c r="AT107" s="519">
        <v>0</v>
      </c>
      <c r="AU107" s="519">
        <v>0</v>
      </c>
      <c r="AV107" s="47">
        <v>0</v>
      </c>
      <c r="AW107" s="420">
        <v>0</v>
      </c>
      <c r="AX107" s="519">
        <v>5</v>
      </c>
      <c r="AY107" s="519">
        <v>0</v>
      </c>
      <c r="AZ107" s="519">
        <v>0</v>
      </c>
      <c r="BA107" s="420">
        <v>5</v>
      </c>
      <c r="BB107" s="519">
        <v>64</v>
      </c>
      <c r="BC107" s="519">
        <v>0</v>
      </c>
      <c r="BD107" s="28">
        <v>0</v>
      </c>
      <c r="BE107" s="109">
        <v>64</v>
      </c>
      <c r="BF107" s="515">
        <f t="shared" si="102"/>
        <v>69</v>
      </c>
      <c r="BG107" s="585"/>
    </row>
    <row r="108" spans="1:59" s="1" customFormat="1" ht="15.75" customHeight="1" thickBot="1" x14ac:dyDescent="0.3">
      <c r="A108" s="567"/>
      <c r="B108" s="596"/>
      <c r="C108" s="596"/>
      <c r="D108" s="597"/>
      <c r="E108" s="550"/>
      <c r="F108" s="577"/>
      <c r="G108" s="581"/>
      <c r="H108" s="298" t="s">
        <v>53</v>
      </c>
      <c r="I108" s="558"/>
      <c r="J108" s="17">
        <v>0</v>
      </c>
      <c r="K108" s="293">
        <v>0</v>
      </c>
      <c r="L108" s="50">
        <v>0</v>
      </c>
      <c r="M108" s="51">
        <f>SUM(J108:L108)</f>
        <v>0</v>
      </c>
      <c r="N108" s="293">
        <v>0</v>
      </c>
      <c r="O108" s="293">
        <v>0</v>
      </c>
      <c r="P108" s="7">
        <v>0</v>
      </c>
      <c r="Q108" s="51">
        <f t="shared" si="98"/>
        <v>0</v>
      </c>
      <c r="R108" s="293">
        <v>0</v>
      </c>
      <c r="S108" s="293">
        <v>0</v>
      </c>
      <c r="T108" s="7">
        <v>0</v>
      </c>
      <c r="U108" s="51">
        <f t="shared" si="99"/>
        <v>0</v>
      </c>
      <c r="V108" s="32">
        <v>0</v>
      </c>
      <c r="W108" s="35">
        <v>0</v>
      </c>
      <c r="X108" s="35">
        <v>0</v>
      </c>
      <c r="Y108" s="51">
        <v>0</v>
      </c>
      <c r="Z108" s="375">
        <v>0</v>
      </c>
      <c r="AA108" s="35">
        <v>0</v>
      </c>
      <c r="AB108" s="35">
        <v>0</v>
      </c>
      <c r="AC108" s="51">
        <v>0</v>
      </c>
      <c r="AD108" s="375">
        <v>0</v>
      </c>
      <c r="AE108" s="35">
        <v>0</v>
      </c>
      <c r="AF108" s="35">
        <v>0</v>
      </c>
      <c r="AG108" s="51">
        <v>0</v>
      </c>
      <c r="AH108" s="375">
        <v>0</v>
      </c>
      <c r="AI108" s="375">
        <v>0</v>
      </c>
      <c r="AJ108" s="35">
        <v>0</v>
      </c>
      <c r="AK108" s="51">
        <v>0</v>
      </c>
      <c r="AL108" s="32">
        <v>0</v>
      </c>
      <c r="AM108" s="375">
        <v>0</v>
      </c>
      <c r="AN108" s="35">
        <v>0</v>
      </c>
      <c r="AO108" s="51">
        <v>0</v>
      </c>
      <c r="AP108" s="375">
        <v>0</v>
      </c>
      <c r="AQ108" s="375">
        <v>0</v>
      </c>
      <c r="AR108" s="35">
        <v>0</v>
      </c>
      <c r="AS108" s="109">
        <v>0</v>
      </c>
      <c r="AT108" s="519">
        <v>0</v>
      </c>
      <c r="AU108" s="519">
        <v>0</v>
      </c>
      <c r="AV108" s="46">
        <v>0</v>
      </c>
      <c r="AW108" s="420">
        <v>0</v>
      </c>
      <c r="AX108" s="519">
        <v>2</v>
      </c>
      <c r="AY108" s="519">
        <v>0</v>
      </c>
      <c r="AZ108" s="519">
        <v>0</v>
      </c>
      <c r="BA108" s="420">
        <v>2</v>
      </c>
      <c r="BB108" s="519">
        <v>9</v>
      </c>
      <c r="BC108" s="519">
        <v>4</v>
      </c>
      <c r="BD108" s="34">
        <v>0</v>
      </c>
      <c r="BE108" s="109">
        <v>13</v>
      </c>
      <c r="BF108" s="536">
        <f t="shared" si="102"/>
        <v>15</v>
      </c>
      <c r="BG108" s="585"/>
    </row>
    <row r="109" spans="1:59" s="1" customFormat="1" ht="15" customHeight="1" x14ac:dyDescent="0.25">
      <c r="A109" s="567"/>
      <c r="B109" s="596"/>
      <c r="C109" s="596"/>
      <c r="D109" s="597"/>
      <c r="E109" s="550"/>
      <c r="F109" s="577"/>
      <c r="G109" s="558" t="s">
        <v>54</v>
      </c>
      <c r="H109" s="299" t="s">
        <v>55</v>
      </c>
      <c r="I109" s="558"/>
      <c r="J109" s="17">
        <v>0</v>
      </c>
      <c r="K109" s="293">
        <v>0</v>
      </c>
      <c r="L109" s="50">
        <v>0</v>
      </c>
      <c r="M109" s="51">
        <f>SUM(J109:L109)</f>
        <v>0</v>
      </c>
      <c r="N109" s="293">
        <v>0</v>
      </c>
      <c r="O109" s="293">
        <v>0</v>
      </c>
      <c r="P109" s="7">
        <v>0</v>
      </c>
      <c r="Q109" s="51">
        <f t="shared" si="98"/>
        <v>0</v>
      </c>
      <c r="R109" s="293">
        <v>0</v>
      </c>
      <c r="S109" s="293">
        <v>0</v>
      </c>
      <c r="T109" s="7">
        <v>0</v>
      </c>
      <c r="U109" s="51">
        <f t="shared" si="99"/>
        <v>0</v>
      </c>
      <c r="V109" s="17">
        <v>0</v>
      </c>
      <c r="W109" s="7">
        <v>0</v>
      </c>
      <c r="X109" s="7">
        <v>0</v>
      </c>
      <c r="Y109" s="51">
        <v>0</v>
      </c>
      <c r="Z109" s="293">
        <v>0</v>
      </c>
      <c r="AA109" s="7">
        <v>0</v>
      </c>
      <c r="AB109" s="7">
        <v>0</v>
      </c>
      <c r="AC109" s="51">
        <v>0</v>
      </c>
      <c r="AD109" s="293">
        <v>0</v>
      </c>
      <c r="AE109" s="7">
        <v>0</v>
      </c>
      <c r="AF109" s="7">
        <v>0</v>
      </c>
      <c r="AG109" s="51">
        <v>0</v>
      </c>
      <c r="AH109" s="293">
        <v>0</v>
      </c>
      <c r="AI109" s="293">
        <v>0</v>
      </c>
      <c r="AJ109" s="7">
        <v>0</v>
      </c>
      <c r="AK109" s="51">
        <v>0</v>
      </c>
      <c r="AL109" s="17">
        <v>0</v>
      </c>
      <c r="AM109" s="293">
        <v>0</v>
      </c>
      <c r="AN109" s="7">
        <v>0</v>
      </c>
      <c r="AO109" s="51">
        <v>0</v>
      </c>
      <c r="AP109" s="293">
        <v>0</v>
      </c>
      <c r="AQ109" s="293">
        <v>0</v>
      </c>
      <c r="AR109" s="7">
        <v>0</v>
      </c>
      <c r="AS109" s="109">
        <v>0</v>
      </c>
      <c r="AT109" s="519">
        <v>0</v>
      </c>
      <c r="AU109" s="519">
        <v>0</v>
      </c>
      <c r="AV109" s="47">
        <v>0</v>
      </c>
      <c r="AW109" s="420">
        <v>0</v>
      </c>
      <c r="AX109" s="519">
        <v>0</v>
      </c>
      <c r="AY109" s="519">
        <v>0</v>
      </c>
      <c r="AZ109" s="519">
        <v>0</v>
      </c>
      <c r="BA109" s="420">
        <v>0</v>
      </c>
      <c r="BB109" s="519">
        <v>0</v>
      </c>
      <c r="BC109" s="519">
        <v>0</v>
      </c>
      <c r="BD109" s="28">
        <v>0</v>
      </c>
      <c r="BE109" s="109">
        <v>0</v>
      </c>
      <c r="BF109" s="537">
        <f t="shared" si="102"/>
        <v>0</v>
      </c>
      <c r="BG109" s="585"/>
    </row>
    <row r="110" spans="1:59" s="1" customFormat="1" ht="15.75" customHeight="1" thickBot="1" x14ac:dyDescent="0.3">
      <c r="A110" s="567"/>
      <c r="B110" s="596"/>
      <c r="C110" s="596"/>
      <c r="D110" s="597"/>
      <c r="E110" s="551"/>
      <c r="F110" s="578"/>
      <c r="G110" s="558"/>
      <c r="H110" s="300" t="s">
        <v>57</v>
      </c>
      <c r="I110" s="562"/>
      <c r="J110" s="32">
        <v>0</v>
      </c>
      <c r="K110" s="375">
        <v>0</v>
      </c>
      <c r="L110" s="55">
        <v>0</v>
      </c>
      <c r="M110" s="56">
        <f>SUM(J110:L110)</f>
        <v>0</v>
      </c>
      <c r="N110" s="375">
        <v>0</v>
      </c>
      <c r="O110" s="375">
        <v>0</v>
      </c>
      <c r="P110" s="35">
        <v>0</v>
      </c>
      <c r="Q110" s="56">
        <f t="shared" si="98"/>
        <v>0</v>
      </c>
      <c r="R110" s="375">
        <v>0</v>
      </c>
      <c r="S110" s="375">
        <v>0</v>
      </c>
      <c r="T110" s="35">
        <v>0</v>
      </c>
      <c r="U110" s="56">
        <f t="shared" si="99"/>
        <v>0</v>
      </c>
      <c r="V110" s="32">
        <v>0</v>
      </c>
      <c r="W110" s="35">
        <v>0</v>
      </c>
      <c r="X110" s="35">
        <v>0</v>
      </c>
      <c r="Y110" s="56">
        <v>0</v>
      </c>
      <c r="Z110" s="375">
        <v>0</v>
      </c>
      <c r="AA110" s="35">
        <v>0</v>
      </c>
      <c r="AB110" s="35">
        <v>0</v>
      </c>
      <c r="AC110" s="56">
        <v>0</v>
      </c>
      <c r="AD110" s="375">
        <v>0</v>
      </c>
      <c r="AE110" s="35">
        <v>0</v>
      </c>
      <c r="AF110" s="35">
        <v>0</v>
      </c>
      <c r="AG110" s="56">
        <v>0</v>
      </c>
      <c r="AH110" s="375">
        <v>0</v>
      </c>
      <c r="AI110" s="375">
        <v>0</v>
      </c>
      <c r="AJ110" s="35">
        <v>0</v>
      </c>
      <c r="AK110" s="56">
        <v>0</v>
      </c>
      <c r="AL110" s="32">
        <v>0</v>
      </c>
      <c r="AM110" s="375">
        <v>0</v>
      </c>
      <c r="AN110" s="35">
        <v>0</v>
      </c>
      <c r="AO110" s="56">
        <v>0</v>
      </c>
      <c r="AP110" s="375">
        <v>0</v>
      </c>
      <c r="AQ110" s="375">
        <v>0</v>
      </c>
      <c r="AR110" s="35">
        <v>0</v>
      </c>
      <c r="AS110" s="262">
        <v>0</v>
      </c>
      <c r="AT110" s="525">
        <v>0</v>
      </c>
      <c r="AU110" s="525">
        <v>0</v>
      </c>
      <c r="AV110" s="46">
        <v>0</v>
      </c>
      <c r="AW110" s="433">
        <v>0</v>
      </c>
      <c r="AX110" s="525">
        <v>0</v>
      </c>
      <c r="AY110" s="525">
        <v>0</v>
      </c>
      <c r="AZ110" s="525">
        <v>0</v>
      </c>
      <c r="BA110" s="433">
        <v>0</v>
      </c>
      <c r="BB110" s="525">
        <v>0</v>
      </c>
      <c r="BC110" s="525">
        <v>0</v>
      </c>
      <c r="BD110" s="34">
        <v>0</v>
      </c>
      <c r="BE110" s="262">
        <v>0</v>
      </c>
      <c r="BF110" s="536">
        <f t="shared" si="102"/>
        <v>0</v>
      </c>
      <c r="BG110" s="586"/>
    </row>
    <row r="111" spans="1:59" s="1" customFormat="1" ht="15.75" thickBot="1" x14ac:dyDescent="0.3">
      <c r="A111" s="548" t="s">
        <v>75</v>
      </c>
      <c r="B111" s="596"/>
      <c r="C111" s="596"/>
      <c r="D111" s="597"/>
      <c r="E111" s="549" t="s">
        <v>76</v>
      </c>
      <c r="F111" s="134">
        <v>1</v>
      </c>
      <c r="G111" s="507" t="s">
        <v>41</v>
      </c>
      <c r="H111" s="390" t="s">
        <v>41</v>
      </c>
      <c r="I111" s="508" t="s">
        <v>77</v>
      </c>
      <c r="J111" s="396">
        <v>0</v>
      </c>
      <c r="K111" s="251">
        <v>0</v>
      </c>
      <c r="L111" s="176">
        <v>0</v>
      </c>
      <c r="M111" s="178">
        <v>3</v>
      </c>
      <c r="N111" s="251">
        <v>0</v>
      </c>
      <c r="O111" s="251">
        <v>0</v>
      </c>
      <c r="P111" s="175">
        <v>0</v>
      </c>
      <c r="Q111" s="178">
        <v>70</v>
      </c>
      <c r="R111" s="251">
        <v>0</v>
      </c>
      <c r="S111" s="175">
        <v>0</v>
      </c>
      <c r="T111" s="175">
        <v>0</v>
      </c>
      <c r="U111" s="178">
        <v>13</v>
      </c>
      <c r="V111" s="250">
        <v>0</v>
      </c>
      <c r="W111" s="175">
        <v>0</v>
      </c>
      <c r="X111" s="175">
        <v>0</v>
      </c>
      <c r="Y111" s="178">
        <v>7</v>
      </c>
      <c r="Z111" s="251">
        <v>0</v>
      </c>
      <c r="AA111" s="175">
        <v>0</v>
      </c>
      <c r="AB111" s="175">
        <v>0</v>
      </c>
      <c r="AC111" s="178">
        <v>30</v>
      </c>
      <c r="AD111" s="251">
        <v>0</v>
      </c>
      <c r="AE111" s="175">
        <v>0</v>
      </c>
      <c r="AF111" s="175">
        <v>0</v>
      </c>
      <c r="AG111" s="178">
        <v>32</v>
      </c>
      <c r="AH111" s="251">
        <v>0</v>
      </c>
      <c r="AI111" s="251">
        <v>0</v>
      </c>
      <c r="AJ111" s="175">
        <v>0</v>
      </c>
      <c r="AK111" s="178">
        <v>203</v>
      </c>
      <c r="AL111" s="250">
        <v>0</v>
      </c>
      <c r="AM111" s="251">
        <v>0</v>
      </c>
      <c r="AN111" s="175">
        <v>0</v>
      </c>
      <c r="AO111" s="178">
        <v>46</v>
      </c>
      <c r="AP111" s="251">
        <v>0</v>
      </c>
      <c r="AQ111" s="251">
        <v>0</v>
      </c>
      <c r="AR111" s="175">
        <v>0</v>
      </c>
      <c r="AS111" s="266">
        <v>63</v>
      </c>
      <c r="AT111" s="441">
        <v>0</v>
      </c>
      <c r="AU111" s="441">
        <v>0</v>
      </c>
      <c r="AV111" s="384">
        <v>0</v>
      </c>
      <c r="AW111" s="440">
        <v>100</v>
      </c>
      <c r="AX111" s="441">
        <v>0</v>
      </c>
      <c r="AY111" s="441">
        <v>0</v>
      </c>
      <c r="AZ111" s="446">
        <v>0</v>
      </c>
      <c r="BA111" s="440">
        <v>38</v>
      </c>
      <c r="BB111" s="441">
        <v>0</v>
      </c>
      <c r="BC111" s="441">
        <v>0</v>
      </c>
      <c r="BD111" s="174">
        <v>0</v>
      </c>
      <c r="BE111" s="266">
        <v>77</v>
      </c>
      <c r="BF111" s="494">
        <f t="shared" si="102"/>
        <v>682</v>
      </c>
      <c r="BG111" s="526">
        <f>BF111/F111</f>
        <v>682</v>
      </c>
    </row>
    <row r="112" spans="1:59" s="1" customFormat="1" ht="15" customHeight="1" x14ac:dyDescent="0.25">
      <c r="A112" s="548"/>
      <c r="B112" s="596"/>
      <c r="C112" s="596"/>
      <c r="D112" s="597"/>
      <c r="E112" s="550"/>
      <c r="F112" s="549">
        <v>2</v>
      </c>
      <c r="G112" s="626" t="s">
        <v>43</v>
      </c>
      <c r="H112" s="305" t="s">
        <v>44</v>
      </c>
      <c r="I112" s="560" t="s">
        <v>220</v>
      </c>
      <c r="J112" s="23">
        <v>0</v>
      </c>
      <c r="K112" s="547">
        <v>0</v>
      </c>
      <c r="L112" s="59">
        <v>0</v>
      </c>
      <c r="M112" s="60">
        <f>SUM(J112:L112)</f>
        <v>0</v>
      </c>
      <c r="N112" s="547">
        <v>0</v>
      </c>
      <c r="O112" s="547">
        <v>0</v>
      </c>
      <c r="P112" s="26">
        <v>0</v>
      </c>
      <c r="Q112" s="60">
        <f>SUM(N112:P112)</f>
        <v>0</v>
      </c>
      <c r="R112" s="547">
        <v>0</v>
      </c>
      <c r="S112" s="26">
        <v>0</v>
      </c>
      <c r="T112" s="26">
        <v>0</v>
      </c>
      <c r="U112" s="60">
        <f>SUM(R112:T112)</f>
        <v>0</v>
      </c>
      <c r="V112" s="23">
        <v>0</v>
      </c>
      <c r="W112" s="26">
        <v>0</v>
      </c>
      <c r="X112" s="26">
        <v>0</v>
      </c>
      <c r="Y112" s="60">
        <f>SUM(V112:X112)</f>
        <v>0</v>
      </c>
      <c r="Z112" s="307">
        <v>0</v>
      </c>
      <c r="AA112" s="26">
        <v>0</v>
      </c>
      <c r="AB112" s="26">
        <v>0</v>
      </c>
      <c r="AC112" s="60">
        <f>SUM(Z112:AB112)</f>
        <v>0</v>
      </c>
      <c r="AD112" s="307">
        <v>0</v>
      </c>
      <c r="AE112" s="26">
        <v>0</v>
      </c>
      <c r="AF112" s="26">
        <v>0</v>
      </c>
      <c r="AG112" s="60">
        <v>0</v>
      </c>
      <c r="AH112" s="307">
        <v>0</v>
      </c>
      <c r="AI112" s="307">
        <v>0</v>
      </c>
      <c r="AJ112" s="26">
        <v>0</v>
      </c>
      <c r="AK112" s="60">
        <f>SUM(AH112:AJ112)</f>
        <v>0</v>
      </c>
      <c r="AL112" s="23">
        <v>0</v>
      </c>
      <c r="AM112" s="307">
        <v>0</v>
      </c>
      <c r="AN112" s="26">
        <v>0</v>
      </c>
      <c r="AO112" s="60">
        <f>SUM(AL112:AN112)</f>
        <v>0</v>
      </c>
      <c r="AP112" s="307">
        <v>0</v>
      </c>
      <c r="AQ112" s="307">
        <v>0</v>
      </c>
      <c r="AR112" s="26">
        <v>0</v>
      </c>
      <c r="AS112" s="60">
        <f>SUM(AP112:AR112)</f>
        <v>0</v>
      </c>
      <c r="AT112" s="25">
        <v>0</v>
      </c>
      <c r="AU112" s="26">
        <v>0</v>
      </c>
      <c r="AV112" s="59">
        <v>0</v>
      </c>
      <c r="AW112" s="436">
        <v>0</v>
      </c>
      <c r="AX112" s="521">
        <v>0</v>
      </c>
      <c r="AY112" s="521">
        <v>0</v>
      </c>
      <c r="AZ112" s="521">
        <v>0</v>
      </c>
      <c r="BA112" s="436">
        <v>0</v>
      </c>
      <c r="BB112" s="521">
        <v>0</v>
      </c>
      <c r="BC112" s="521">
        <v>0</v>
      </c>
      <c r="BD112" s="25">
        <v>0</v>
      </c>
      <c r="BE112" s="264">
        <v>0</v>
      </c>
      <c r="BF112" s="515">
        <f t="shared" si="102"/>
        <v>0</v>
      </c>
      <c r="BG112" s="748">
        <f>BF117/F112</f>
        <v>62</v>
      </c>
    </row>
    <row r="113" spans="1:59" s="1" customFormat="1" ht="15" customHeight="1" x14ac:dyDescent="0.25">
      <c r="A113" s="548"/>
      <c r="B113" s="596"/>
      <c r="C113" s="596"/>
      <c r="D113" s="597"/>
      <c r="E113" s="550"/>
      <c r="F113" s="550"/>
      <c r="G113" s="626"/>
      <c r="H113" s="295" t="s">
        <v>45</v>
      </c>
      <c r="I113" s="560"/>
      <c r="J113" s="17">
        <v>0</v>
      </c>
      <c r="K113" s="293">
        <v>0</v>
      </c>
      <c r="L113" s="50">
        <v>0</v>
      </c>
      <c r="M113" s="51">
        <f>SUM(J113:L113)</f>
        <v>0</v>
      </c>
      <c r="N113" s="293">
        <v>0</v>
      </c>
      <c r="O113" s="293">
        <v>0</v>
      </c>
      <c r="P113" s="7">
        <v>0</v>
      </c>
      <c r="Q113" s="51">
        <f>SUM(N113:P113)</f>
        <v>0</v>
      </c>
      <c r="R113" s="293">
        <v>0</v>
      </c>
      <c r="S113" s="7">
        <v>0</v>
      </c>
      <c r="T113" s="7">
        <v>0</v>
      </c>
      <c r="U113" s="51">
        <f>SUM(R113:T113)</f>
        <v>0</v>
      </c>
      <c r="V113" s="17">
        <v>0</v>
      </c>
      <c r="W113" s="7">
        <v>0</v>
      </c>
      <c r="X113" s="7">
        <v>0</v>
      </c>
      <c r="Y113" s="51">
        <f>SUM(V113:X113)</f>
        <v>0</v>
      </c>
      <c r="Z113" s="293">
        <v>0</v>
      </c>
      <c r="AA113" s="293">
        <v>0</v>
      </c>
      <c r="AB113" s="7">
        <v>0</v>
      </c>
      <c r="AC113" s="51">
        <f>SUM(Z113:AB113)</f>
        <v>0</v>
      </c>
      <c r="AD113" s="293">
        <v>0</v>
      </c>
      <c r="AE113" s="7">
        <v>0</v>
      </c>
      <c r="AF113" s="7">
        <v>0</v>
      </c>
      <c r="AG113" s="51">
        <f>SUM(AD113:AF113)</f>
        <v>0</v>
      </c>
      <c r="AH113" s="293">
        <v>0</v>
      </c>
      <c r="AI113" s="293">
        <v>0</v>
      </c>
      <c r="AJ113" s="7">
        <v>0</v>
      </c>
      <c r="AK113" s="51">
        <f>SUM(AH113:AJ113)</f>
        <v>0</v>
      </c>
      <c r="AL113" s="17">
        <v>0</v>
      </c>
      <c r="AM113" s="293">
        <v>0</v>
      </c>
      <c r="AN113" s="7">
        <v>0</v>
      </c>
      <c r="AO113" s="51">
        <f>SUM(AL113:AN113)</f>
        <v>0</v>
      </c>
      <c r="AP113" s="293">
        <v>0</v>
      </c>
      <c r="AQ113" s="293">
        <v>0</v>
      </c>
      <c r="AR113" s="7">
        <v>0</v>
      </c>
      <c r="AS113" s="51">
        <f>SUM(AP113:AR113)</f>
        <v>0</v>
      </c>
      <c r="AT113" s="28">
        <v>0</v>
      </c>
      <c r="AU113" s="7">
        <v>0</v>
      </c>
      <c r="AV113" s="50">
        <v>0</v>
      </c>
      <c r="AW113" s="420">
        <v>0</v>
      </c>
      <c r="AX113" s="519">
        <v>0</v>
      </c>
      <c r="AY113" s="519">
        <v>0</v>
      </c>
      <c r="AZ113" s="519">
        <v>0</v>
      </c>
      <c r="BA113" s="420">
        <v>0</v>
      </c>
      <c r="BB113" s="519">
        <v>0</v>
      </c>
      <c r="BC113" s="519">
        <v>0</v>
      </c>
      <c r="BD113" s="28">
        <v>0</v>
      </c>
      <c r="BE113" s="109">
        <v>0</v>
      </c>
      <c r="BF113" s="515">
        <f t="shared" si="102"/>
        <v>0</v>
      </c>
      <c r="BG113" s="585"/>
    </row>
    <row r="114" spans="1:59" s="1" customFormat="1" ht="15" customHeight="1" x14ac:dyDescent="0.25">
      <c r="A114" s="548"/>
      <c r="B114" s="596"/>
      <c r="C114" s="596"/>
      <c r="D114" s="597"/>
      <c r="E114" s="550"/>
      <c r="F114" s="550"/>
      <c r="G114" s="626"/>
      <c r="H114" s="297" t="s">
        <v>46</v>
      </c>
      <c r="I114" s="560"/>
      <c r="J114" s="17">
        <v>5</v>
      </c>
      <c r="K114" s="293">
        <v>0</v>
      </c>
      <c r="L114" s="50">
        <v>0</v>
      </c>
      <c r="M114" s="51">
        <f>SUM(J114:L114)</f>
        <v>5</v>
      </c>
      <c r="N114" s="293">
        <v>3</v>
      </c>
      <c r="O114" s="293">
        <v>1</v>
      </c>
      <c r="P114" s="7">
        <v>0</v>
      </c>
      <c r="Q114" s="51">
        <f>SUM(N114:P114)</f>
        <v>4</v>
      </c>
      <c r="R114" s="293">
        <v>2</v>
      </c>
      <c r="S114" s="7">
        <v>0</v>
      </c>
      <c r="T114" s="7">
        <v>0</v>
      </c>
      <c r="U114" s="51">
        <f>SUM(R114:T114)</f>
        <v>2</v>
      </c>
      <c r="V114" s="17">
        <v>1</v>
      </c>
      <c r="W114" s="7">
        <v>0</v>
      </c>
      <c r="X114" s="7">
        <v>0</v>
      </c>
      <c r="Y114" s="51">
        <f>SUM(V114:X114)</f>
        <v>1</v>
      </c>
      <c r="Z114" s="293">
        <v>1</v>
      </c>
      <c r="AA114" s="293">
        <v>0</v>
      </c>
      <c r="AB114" s="7">
        <v>0</v>
      </c>
      <c r="AC114" s="51">
        <f>SUM(Z114:AB114)</f>
        <v>1</v>
      </c>
      <c r="AD114" s="293">
        <v>4</v>
      </c>
      <c r="AE114" s="7">
        <v>0</v>
      </c>
      <c r="AF114" s="7">
        <v>0</v>
      </c>
      <c r="AG114" s="51">
        <f>SUM(AD114:AF114)</f>
        <v>4</v>
      </c>
      <c r="AH114" s="293">
        <v>13</v>
      </c>
      <c r="AI114" s="293">
        <v>0</v>
      </c>
      <c r="AJ114" s="7">
        <v>0</v>
      </c>
      <c r="AK114" s="51">
        <f>SUM(AH114:AJ114)</f>
        <v>13</v>
      </c>
      <c r="AL114" s="17">
        <v>1</v>
      </c>
      <c r="AM114" s="293">
        <v>0</v>
      </c>
      <c r="AN114" s="7">
        <v>0</v>
      </c>
      <c r="AO114" s="51">
        <f>SUM(AL114:AN114)</f>
        <v>1</v>
      </c>
      <c r="AP114" s="293">
        <v>5</v>
      </c>
      <c r="AQ114" s="293">
        <v>0</v>
      </c>
      <c r="AR114" s="7">
        <v>0</v>
      </c>
      <c r="AS114" s="51">
        <f>SUM(AP114:AR114)</f>
        <v>5</v>
      </c>
      <c r="AT114" s="28">
        <v>6</v>
      </c>
      <c r="AU114" s="7">
        <v>0</v>
      </c>
      <c r="AV114" s="50">
        <v>0</v>
      </c>
      <c r="AW114" s="420">
        <v>6</v>
      </c>
      <c r="AX114" s="519">
        <v>3</v>
      </c>
      <c r="AY114" s="519">
        <v>0</v>
      </c>
      <c r="AZ114" s="519">
        <v>0</v>
      </c>
      <c r="BA114" s="420">
        <v>3</v>
      </c>
      <c r="BB114" s="519">
        <v>4</v>
      </c>
      <c r="BC114" s="519">
        <v>0</v>
      </c>
      <c r="BD114" s="28">
        <v>0</v>
      </c>
      <c r="BE114" s="109">
        <v>4</v>
      </c>
      <c r="BF114" s="515">
        <f t="shared" si="102"/>
        <v>49</v>
      </c>
      <c r="BG114" s="585"/>
    </row>
    <row r="115" spans="1:59" s="1" customFormat="1" ht="15" customHeight="1" x14ac:dyDescent="0.25">
      <c r="A115" s="548"/>
      <c r="B115" s="596"/>
      <c r="C115" s="596"/>
      <c r="D115" s="597"/>
      <c r="E115" s="550"/>
      <c r="F115" s="550"/>
      <c r="G115" s="626"/>
      <c r="H115" s="297" t="s">
        <v>47</v>
      </c>
      <c r="I115" s="560"/>
      <c r="J115" s="17">
        <v>0</v>
      </c>
      <c r="K115" s="293">
        <v>0</v>
      </c>
      <c r="L115" s="50">
        <v>0</v>
      </c>
      <c r="M115" s="51">
        <f>SUM(J115:L115)</f>
        <v>0</v>
      </c>
      <c r="N115" s="293">
        <v>9</v>
      </c>
      <c r="O115" s="293">
        <v>1</v>
      </c>
      <c r="P115" s="7">
        <v>0</v>
      </c>
      <c r="Q115" s="51">
        <f>SUM(N115:P115)</f>
        <v>10</v>
      </c>
      <c r="R115" s="293">
        <v>5</v>
      </c>
      <c r="S115" s="7">
        <v>0</v>
      </c>
      <c r="T115" s="7">
        <v>0</v>
      </c>
      <c r="U115" s="51">
        <f>SUM(R115:T115)</f>
        <v>5</v>
      </c>
      <c r="V115" s="17">
        <v>2</v>
      </c>
      <c r="W115" s="7">
        <v>0</v>
      </c>
      <c r="X115" s="7">
        <v>0</v>
      </c>
      <c r="Y115" s="51">
        <f>SUM(V115:X115)</f>
        <v>2</v>
      </c>
      <c r="Z115" s="293">
        <v>3</v>
      </c>
      <c r="AA115" s="293">
        <v>2</v>
      </c>
      <c r="AB115" s="7">
        <v>0</v>
      </c>
      <c r="AC115" s="51">
        <f>SUM(Z115:AB115)</f>
        <v>5</v>
      </c>
      <c r="AD115" s="293">
        <v>1</v>
      </c>
      <c r="AE115" s="7">
        <v>0</v>
      </c>
      <c r="AF115" s="7">
        <v>0</v>
      </c>
      <c r="AG115" s="51">
        <f>SUM(AD115:AF115)</f>
        <v>1</v>
      </c>
      <c r="AH115" s="293">
        <v>8</v>
      </c>
      <c r="AI115" s="293">
        <v>0</v>
      </c>
      <c r="AJ115" s="7">
        <v>0</v>
      </c>
      <c r="AK115" s="51">
        <f>SUM(AH115:AJ115)</f>
        <v>8</v>
      </c>
      <c r="AL115" s="17">
        <v>3</v>
      </c>
      <c r="AM115" s="293">
        <v>0</v>
      </c>
      <c r="AN115" s="7">
        <v>0</v>
      </c>
      <c r="AO115" s="51">
        <f>SUM(AL115:AN115)</f>
        <v>3</v>
      </c>
      <c r="AP115" s="293">
        <v>7</v>
      </c>
      <c r="AQ115" s="293">
        <v>0</v>
      </c>
      <c r="AR115" s="7">
        <v>0</v>
      </c>
      <c r="AS115" s="51">
        <f>SUM(AP115:AR115)</f>
        <v>7</v>
      </c>
      <c r="AT115" s="28">
        <v>9</v>
      </c>
      <c r="AU115" s="7">
        <v>0</v>
      </c>
      <c r="AV115" s="50">
        <v>0</v>
      </c>
      <c r="AW115" s="420">
        <v>9</v>
      </c>
      <c r="AX115" s="519">
        <v>7</v>
      </c>
      <c r="AY115" s="519">
        <v>0</v>
      </c>
      <c r="AZ115" s="519">
        <v>0</v>
      </c>
      <c r="BA115" s="420">
        <v>7</v>
      </c>
      <c r="BB115" s="519">
        <v>16</v>
      </c>
      <c r="BC115" s="519">
        <v>2</v>
      </c>
      <c r="BD115" s="28">
        <v>0</v>
      </c>
      <c r="BE115" s="109">
        <v>18</v>
      </c>
      <c r="BF115" s="515">
        <f t="shared" si="102"/>
        <v>75</v>
      </c>
      <c r="BG115" s="585"/>
    </row>
    <row r="116" spans="1:59" s="1" customFormat="1" ht="15.75" customHeight="1" thickBot="1" x14ac:dyDescent="0.3">
      <c r="A116" s="548"/>
      <c r="B116" s="596"/>
      <c r="C116" s="596"/>
      <c r="D116" s="597"/>
      <c r="E116" s="550"/>
      <c r="F116" s="550"/>
      <c r="G116" s="627"/>
      <c r="H116" s="298" t="s">
        <v>48</v>
      </c>
      <c r="I116" s="560"/>
      <c r="J116" s="32">
        <v>0</v>
      </c>
      <c r="K116" s="375">
        <v>0</v>
      </c>
      <c r="L116" s="55">
        <v>0</v>
      </c>
      <c r="M116" s="56">
        <f>SUM(J116:L116)</f>
        <v>0</v>
      </c>
      <c r="N116" s="375">
        <v>0</v>
      </c>
      <c r="O116" s="375">
        <v>0</v>
      </c>
      <c r="P116" s="35">
        <v>0</v>
      </c>
      <c r="Q116" s="56">
        <f>SUM(N116:P116)</f>
        <v>0</v>
      </c>
      <c r="R116" s="375">
        <v>0</v>
      </c>
      <c r="S116" s="35">
        <v>0</v>
      </c>
      <c r="T116" s="35">
        <v>0</v>
      </c>
      <c r="U116" s="56">
        <f>SUM(R116:T116)</f>
        <v>0</v>
      </c>
      <c r="V116" s="32">
        <v>0</v>
      </c>
      <c r="W116" s="35">
        <v>0</v>
      </c>
      <c r="X116" s="35">
        <v>0</v>
      </c>
      <c r="Y116" s="56">
        <f>SUM(V116:X116)</f>
        <v>0</v>
      </c>
      <c r="Z116" s="375">
        <v>0</v>
      </c>
      <c r="AA116" s="375">
        <v>0</v>
      </c>
      <c r="AB116" s="35">
        <v>0</v>
      </c>
      <c r="AC116" s="56">
        <f>SUM(Z116:AB116)</f>
        <v>0</v>
      </c>
      <c r="AD116" s="375">
        <v>0</v>
      </c>
      <c r="AE116" s="35">
        <v>0</v>
      </c>
      <c r="AF116" s="35">
        <v>0</v>
      </c>
      <c r="AG116" s="56">
        <f>SUM(AD116:AF116)</f>
        <v>0</v>
      </c>
      <c r="AH116" s="375">
        <v>0</v>
      </c>
      <c r="AI116" s="375">
        <v>0</v>
      </c>
      <c r="AJ116" s="35">
        <v>0</v>
      </c>
      <c r="AK116" s="56">
        <f>SUM(AH116:AJ116)</f>
        <v>0</v>
      </c>
      <c r="AL116" s="32">
        <v>0</v>
      </c>
      <c r="AM116" s="375">
        <v>0</v>
      </c>
      <c r="AN116" s="35">
        <v>0</v>
      </c>
      <c r="AO116" s="56">
        <f>SUM(AL116:AN116)</f>
        <v>0</v>
      </c>
      <c r="AP116" s="375">
        <v>0</v>
      </c>
      <c r="AQ116" s="375">
        <v>0</v>
      </c>
      <c r="AR116" s="35">
        <v>0</v>
      </c>
      <c r="AS116" s="56">
        <f>SUM(AP116:AR116)</f>
        <v>0</v>
      </c>
      <c r="AT116" s="34">
        <v>0</v>
      </c>
      <c r="AU116" s="35">
        <v>0</v>
      </c>
      <c r="AV116" s="55">
        <v>0</v>
      </c>
      <c r="AW116" s="433">
        <v>0</v>
      </c>
      <c r="AX116" s="525">
        <v>0</v>
      </c>
      <c r="AY116" s="525">
        <v>0</v>
      </c>
      <c r="AZ116" s="525">
        <v>0</v>
      </c>
      <c r="BA116" s="433">
        <v>0</v>
      </c>
      <c r="BB116" s="525">
        <v>0</v>
      </c>
      <c r="BC116" s="525">
        <v>0</v>
      </c>
      <c r="BD116" s="34">
        <v>0</v>
      </c>
      <c r="BE116" s="262">
        <v>0</v>
      </c>
      <c r="BF116" s="536">
        <f t="shared" si="102"/>
        <v>0</v>
      </c>
      <c r="BG116" s="585"/>
    </row>
    <row r="117" spans="1:59" s="1" customFormat="1" ht="15.75" customHeight="1" thickBot="1" x14ac:dyDescent="0.3">
      <c r="A117" s="548"/>
      <c r="B117" s="596"/>
      <c r="C117" s="596"/>
      <c r="D117" s="597"/>
      <c r="E117" s="550"/>
      <c r="F117" s="551"/>
      <c r="G117" s="556" t="s">
        <v>49</v>
      </c>
      <c r="H117" s="557"/>
      <c r="I117" s="562"/>
      <c r="J117" s="738">
        <f>SUM(J112:J116)</f>
        <v>5</v>
      </c>
      <c r="K117" s="544">
        <f>SUM(K112:K116)</f>
        <v>0</v>
      </c>
      <c r="L117" s="154">
        <f>SUM(L112:L116)</f>
        <v>0</v>
      </c>
      <c r="M117" s="155">
        <f>SUM(M112:M116)</f>
        <v>5</v>
      </c>
      <c r="N117" s="739">
        <v>12</v>
      </c>
      <c r="O117" s="739">
        <f>SUM(O112:O116)</f>
        <v>2</v>
      </c>
      <c r="P117" s="153">
        <f>SUM(P112:P116)</f>
        <v>0</v>
      </c>
      <c r="Q117" s="155">
        <f>SUM(Q112:Q116)</f>
        <v>14</v>
      </c>
      <c r="R117" s="739">
        <v>7</v>
      </c>
      <c r="S117" s="153">
        <f t="shared" ref="S117:Y117" si="103">SUM(S112:S116)</f>
        <v>0</v>
      </c>
      <c r="T117" s="153">
        <f t="shared" si="103"/>
        <v>0</v>
      </c>
      <c r="U117" s="155">
        <f t="shared" si="103"/>
        <v>7</v>
      </c>
      <c r="V117" s="138">
        <f t="shared" si="103"/>
        <v>3</v>
      </c>
      <c r="W117" s="138">
        <f t="shared" si="103"/>
        <v>0</v>
      </c>
      <c r="X117" s="138">
        <f t="shared" si="103"/>
        <v>0</v>
      </c>
      <c r="Y117" s="155">
        <f t="shared" si="103"/>
        <v>3</v>
      </c>
      <c r="Z117" s="739">
        <v>4</v>
      </c>
      <c r="AA117" s="739">
        <v>2</v>
      </c>
      <c r="AB117" s="138">
        <f t="shared" ref="AB117:BF117" si="104">SUM(AB112:AB116)</f>
        <v>0</v>
      </c>
      <c r="AC117" s="155">
        <f t="shared" si="104"/>
        <v>6</v>
      </c>
      <c r="AD117" s="138">
        <f t="shared" si="104"/>
        <v>5</v>
      </c>
      <c r="AE117" s="138">
        <f t="shared" si="104"/>
        <v>0</v>
      </c>
      <c r="AF117" s="138">
        <f t="shared" si="104"/>
        <v>0</v>
      </c>
      <c r="AG117" s="155">
        <f t="shared" si="104"/>
        <v>5</v>
      </c>
      <c r="AH117" s="138">
        <f t="shared" si="104"/>
        <v>21</v>
      </c>
      <c r="AI117" s="138">
        <f t="shared" si="104"/>
        <v>0</v>
      </c>
      <c r="AJ117" s="138">
        <f t="shared" si="104"/>
        <v>0</v>
      </c>
      <c r="AK117" s="155">
        <f t="shared" si="104"/>
        <v>21</v>
      </c>
      <c r="AL117" s="138">
        <f t="shared" si="104"/>
        <v>4</v>
      </c>
      <c r="AM117" s="138">
        <f t="shared" si="104"/>
        <v>0</v>
      </c>
      <c r="AN117" s="138">
        <f t="shared" si="104"/>
        <v>0</v>
      </c>
      <c r="AO117" s="155">
        <f t="shared" si="104"/>
        <v>4</v>
      </c>
      <c r="AP117" s="138">
        <f t="shared" si="104"/>
        <v>12</v>
      </c>
      <c r="AQ117" s="138">
        <f t="shared" si="104"/>
        <v>0</v>
      </c>
      <c r="AR117" s="138">
        <f t="shared" si="104"/>
        <v>0</v>
      </c>
      <c r="AS117" s="155">
        <f t="shared" si="104"/>
        <v>12</v>
      </c>
      <c r="AT117" s="153">
        <f t="shared" si="104"/>
        <v>15</v>
      </c>
      <c r="AU117" s="153">
        <f t="shared" si="104"/>
        <v>0</v>
      </c>
      <c r="AV117" s="154">
        <f t="shared" si="104"/>
        <v>0</v>
      </c>
      <c r="AW117" s="740">
        <f t="shared" si="104"/>
        <v>15</v>
      </c>
      <c r="AX117" s="741">
        <f t="shared" si="104"/>
        <v>10</v>
      </c>
      <c r="AY117" s="741">
        <f t="shared" si="104"/>
        <v>0</v>
      </c>
      <c r="AZ117" s="741">
        <f t="shared" si="104"/>
        <v>0</v>
      </c>
      <c r="BA117" s="740">
        <f t="shared" si="104"/>
        <v>10</v>
      </c>
      <c r="BB117" s="741">
        <f t="shared" si="104"/>
        <v>20</v>
      </c>
      <c r="BC117" s="741">
        <f t="shared" si="104"/>
        <v>2</v>
      </c>
      <c r="BD117" s="152">
        <f t="shared" si="104"/>
        <v>0</v>
      </c>
      <c r="BE117" s="358">
        <f t="shared" si="104"/>
        <v>22</v>
      </c>
      <c r="BF117" s="742">
        <f t="shared" si="104"/>
        <v>124</v>
      </c>
      <c r="BG117" s="586"/>
    </row>
    <row r="118" spans="1:59" s="1" customFormat="1" ht="15.75" thickBot="1" x14ac:dyDescent="0.3">
      <c r="A118" s="548"/>
      <c r="B118" s="596"/>
      <c r="C118" s="596"/>
      <c r="D118" s="597"/>
      <c r="E118" s="550"/>
      <c r="F118" s="144">
        <v>1</v>
      </c>
      <c r="G118" s="390" t="s">
        <v>41</v>
      </c>
      <c r="H118" s="390" t="s">
        <v>41</v>
      </c>
      <c r="I118" s="508" t="s">
        <v>77</v>
      </c>
      <c r="J118" s="396">
        <v>0</v>
      </c>
      <c r="K118" s="251">
        <v>0</v>
      </c>
      <c r="L118" s="355">
        <v>0</v>
      </c>
      <c r="M118" s="178">
        <v>11</v>
      </c>
      <c r="N118" s="251">
        <v>0</v>
      </c>
      <c r="O118" s="251">
        <v>0</v>
      </c>
      <c r="P118" s="175">
        <v>0</v>
      </c>
      <c r="Q118" s="178">
        <v>5</v>
      </c>
      <c r="R118" s="251">
        <v>0</v>
      </c>
      <c r="S118" s="175">
        <v>0</v>
      </c>
      <c r="T118" s="175">
        <v>0</v>
      </c>
      <c r="U118" s="178">
        <v>4</v>
      </c>
      <c r="V118" s="250">
        <v>0</v>
      </c>
      <c r="W118" s="175">
        <v>0</v>
      </c>
      <c r="X118" s="175">
        <v>0</v>
      </c>
      <c r="Y118" s="178">
        <v>2</v>
      </c>
      <c r="Z118" s="251">
        <v>0</v>
      </c>
      <c r="AA118" s="251">
        <v>0</v>
      </c>
      <c r="AB118" s="175">
        <v>0</v>
      </c>
      <c r="AC118" s="178">
        <v>0</v>
      </c>
      <c r="AD118" s="251">
        <v>0</v>
      </c>
      <c r="AE118" s="175">
        <v>0</v>
      </c>
      <c r="AF118" s="175">
        <v>0</v>
      </c>
      <c r="AG118" s="178">
        <v>0</v>
      </c>
      <c r="AH118" s="509">
        <v>0</v>
      </c>
      <c r="AI118" s="509">
        <v>0</v>
      </c>
      <c r="AJ118" s="175">
        <v>0</v>
      </c>
      <c r="AK118" s="178">
        <v>0</v>
      </c>
      <c r="AL118" s="250">
        <v>0</v>
      </c>
      <c r="AM118" s="251">
        <v>0</v>
      </c>
      <c r="AN118" s="175">
        <v>0</v>
      </c>
      <c r="AO118" s="178">
        <v>0</v>
      </c>
      <c r="AP118" s="251">
        <v>0</v>
      </c>
      <c r="AQ118" s="251">
        <v>0</v>
      </c>
      <c r="AR118" s="175">
        <v>0</v>
      </c>
      <c r="AS118" s="266">
        <v>10</v>
      </c>
      <c r="AT118" s="441">
        <v>0</v>
      </c>
      <c r="AU118" s="441">
        <v>0</v>
      </c>
      <c r="AV118" s="384">
        <v>0</v>
      </c>
      <c r="AW118" s="440">
        <v>30</v>
      </c>
      <c r="AX118" s="441">
        <v>0</v>
      </c>
      <c r="AY118" s="441">
        <v>0</v>
      </c>
      <c r="AZ118" s="446">
        <v>0</v>
      </c>
      <c r="BA118" s="440">
        <v>20</v>
      </c>
      <c r="BB118" s="441">
        <v>0</v>
      </c>
      <c r="BC118" s="441">
        <v>0</v>
      </c>
      <c r="BD118" s="174">
        <v>0</v>
      </c>
      <c r="BE118" s="266">
        <v>21</v>
      </c>
      <c r="BF118" s="494">
        <f t="shared" ref="BF118:BF130" si="105">M118+Q118+U118+Y118+AC118+AG118+AK118+AO118+AS118+AW118+BA118+BE118</f>
        <v>103</v>
      </c>
      <c r="BG118" s="526">
        <f>BF118/F118</f>
        <v>103</v>
      </c>
    </row>
    <row r="119" spans="1:59" s="1" customFormat="1" ht="15" customHeight="1" x14ac:dyDescent="0.25">
      <c r="A119" s="548"/>
      <c r="B119" s="596"/>
      <c r="C119" s="596"/>
      <c r="D119" s="597"/>
      <c r="E119" s="550"/>
      <c r="F119" s="552">
        <v>2</v>
      </c>
      <c r="G119" s="625" t="s">
        <v>43</v>
      </c>
      <c r="H119" s="305" t="s">
        <v>44</v>
      </c>
      <c r="I119" s="561" t="s">
        <v>219</v>
      </c>
      <c r="J119" s="23">
        <v>0</v>
      </c>
      <c r="K119" s="547">
        <v>0</v>
      </c>
      <c r="L119" s="546">
        <v>0</v>
      </c>
      <c r="M119" s="60">
        <f>SUM(J119:L119)</f>
        <v>0</v>
      </c>
      <c r="N119" s="547">
        <v>0</v>
      </c>
      <c r="O119" s="547">
        <v>0</v>
      </c>
      <c r="P119" s="26">
        <v>0</v>
      </c>
      <c r="Q119" s="60">
        <f>SUM(N119:P119)</f>
        <v>0</v>
      </c>
      <c r="R119" s="547">
        <v>0</v>
      </c>
      <c r="S119" s="26">
        <v>0</v>
      </c>
      <c r="T119" s="26">
        <v>0</v>
      </c>
      <c r="U119" s="60">
        <f>SUM(R119:T119)</f>
        <v>0</v>
      </c>
      <c r="V119" s="23">
        <v>0</v>
      </c>
      <c r="W119" s="26">
        <v>0</v>
      </c>
      <c r="X119" s="26">
        <v>0</v>
      </c>
      <c r="Y119" s="60">
        <f>SUM(V119:X119)</f>
        <v>0</v>
      </c>
      <c r="Z119" s="307">
        <v>0</v>
      </c>
      <c r="AA119" s="307">
        <v>0</v>
      </c>
      <c r="AB119" s="26">
        <v>0</v>
      </c>
      <c r="AC119" s="60">
        <f>SUM(Z119:AB119)</f>
        <v>0</v>
      </c>
      <c r="AD119" s="307">
        <v>0</v>
      </c>
      <c r="AE119" s="26">
        <v>0</v>
      </c>
      <c r="AF119" s="26">
        <v>0</v>
      </c>
      <c r="AG119" s="60">
        <f>SUM(AD119:AF119)</f>
        <v>0</v>
      </c>
      <c r="AH119" s="307">
        <v>0</v>
      </c>
      <c r="AI119" s="307">
        <v>0</v>
      </c>
      <c r="AJ119" s="26">
        <v>0</v>
      </c>
      <c r="AK119" s="60">
        <f>SUM(AH119:AJ119)</f>
        <v>0</v>
      </c>
      <c r="AL119" s="23">
        <v>0</v>
      </c>
      <c r="AM119" s="307">
        <v>0</v>
      </c>
      <c r="AN119" s="26">
        <v>0</v>
      </c>
      <c r="AO119" s="60">
        <f>SUM(AL119:AN119)</f>
        <v>0</v>
      </c>
      <c r="AP119" s="307">
        <v>0</v>
      </c>
      <c r="AQ119" s="307">
        <v>0</v>
      </c>
      <c r="AR119" s="26">
        <v>0</v>
      </c>
      <c r="AS119" s="60">
        <f>SUM(AP119:AR119)</f>
        <v>0</v>
      </c>
      <c r="AT119" s="25">
        <v>0</v>
      </c>
      <c r="AU119" s="26">
        <v>0</v>
      </c>
      <c r="AV119" s="59">
        <v>0</v>
      </c>
      <c r="AW119" s="436">
        <v>0</v>
      </c>
      <c r="AX119" s="521">
        <v>0</v>
      </c>
      <c r="AY119" s="521">
        <v>0</v>
      </c>
      <c r="AZ119" s="521">
        <v>0</v>
      </c>
      <c r="BA119" s="436">
        <v>0</v>
      </c>
      <c r="BB119" s="521">
        <v>0</v>
      </c>
      <c r="BC119" s="521">
        <v>0</v>
      </c>
      <c r="BD119" s="25">
        <v>0</v>
      </c>
      <c r="BE119" s="264">
        <v>0</v>
      </c>
      <c r="BF119" s="515">
        <f t="shared" si="105"/>
        <v>0</v>
      </c>
      <c r="BG119" s="748">
        <f>BF124/F119</f>
        <v>13.5</v>
      </c>
    </row>
    <row r="120" spans="1:59" s="1" customFormat="1" ht="15" customHeight="1" x14ac:dyDescent="0.25">
      <c r="A120" s="548"/>
      <c r="B120" s="596"/>
      <c r="C120" s="596"/>
      <c r="D120" s="597"/>
      <c r="E120" s="550"/>
      <c r="F120" s="550"/>
      <c r="G120" s="625"/>
      <c r="H120" s="295" t="s">
        <v>45</v>
      </c>
      <c r="I120" s="558"/>
      <c r="J120" s="17">
        <v>0</v>
      </c>
      <c r="K120" s="293">
        <v>0</v>
      </c>
      <c r="L120" s="308">
        <v>0</v>
      </c>
      <c r="M120" s="51">
        <f>SUM(J120:L120)</f>
        <v>0</v>
      </c>
      <c r="N120" s="293">
        <v>0</v>
      </c>
      <c r="O120" s="293">
        <v>0</v>
      </c>
      <c r="P120" s="7">
        <v>0</v>
      </c>
      <c r="Q120" s="51">
        <f>SUM(N120:P120)</f>
        <v>0</v>
      </c>
      <c r="R120" s="293">
        <v>0</v>
      </c>
      <c r="S120" s="7">
        <v>0</v>
      </c>
      <c r="T120" s="7">
        <v>0</v>
      </c>
      <c r="U120" s="51">
        <f>SUM(R120:T120)</f>
        <v>0</v>
      </c>
      <c r="V120" s="17">
        <v>0</v>
      </c>
      <c r="W120" s="7">
        <v>0</v>
      </c>
      <c r="X120" s="7">
        <v>0</v>
      </c>
      <c r="Y120" s="51">
        <f>SUM(V120:X120)</f>
        <v>0</v>
      </c>
      <c r="Z120" s="293">
        <v>0</v>
      </c>
      <c r="AA120" s="7">
        <v>0</v>
      </c>
      <c r="AB120" s="7">
        <v>0</v>
      </c>
      <c r="AC120" s="51">
        <f>SUM(Z120:AB120)</f>
        <v>0</v>
      </c>
      <c r="AD120" s="293">
        <v>0</v>
      </c>
      <c r="AE120" s="7">
        <v>0</v>
      </c>
      <c r="AF120" s="7">
        <v>0</v>
      </c>
      <c r="AG120" s="51">
        <f>SUM(AD120:AF120)</f>
        <v>0</v>
      </c>
      <c r="AH120" s="293">
        <v>0</v>
      </c>
      <c r="AI120" s="293">
        <v>0</v>
      </c>
      <c r="AJ120" s="7">
        <v>0</v>
      </c>
      <c r="AK120" s="51">
        <f>SUM(AH120:AJ120)</f>
        <v>0</v>
      </c>
      <c r="AL120" s="17">
        <v>0</v>
      </c>
      <c r="AM120" s="293">
        <v>0</v>
      </c>
      <c r="AN120" s="7">
        <v>0</v>
      </c>
      <c r="AO120" s="51">
        <f>SUM(AL120:AN120)</f>
        <v>0</v>
      </c>
      <c r="AP120" s="293">
        <v>0</v>
      </c>
      <c r="AQ120" s="293">
        <v>0</v>
      </c>
      <c r="AR120" s="7">
        <v>0</v>
      </c>
      <c r="AS120" s="51">
        <f>SUM(AP120:AR120)</f>
        <v>0</v>
      </c>
      <c r="AT120" s="28">
        <v>0</v>
      </c>
      <c r="AU120" s="7">
        <v>0</v>
      </c>
      <c r="AV120" s="50">
        <v>0</v>
      </c>
      <c r="AW120" s="420">
        <v>0</v>
      </c>
      <c r="AX120" s="519">
        <v>0</v>
      </c>
      <c r="AY120" s="519">
        <v>0</v>
      </c>
      <c r="AZ120" s="519">
        <v>0</v>
      </c>
      <c r="BA120" s="420">
        <v>0</v>
      </c>
      <c r="BB120" s="519">
        <v>0</v>
      </c>
      <c r="BC120" s="519">
        <v>0</v>
      </c>
      <c r="BD120" s="28">
        <v>0</v>
      </c>
      <c r="BE120" s="109">
        <v>0</v>
      </c>
      <c r="BF120" s="515">
        <f t="shared" si="105"/>
        <v>0</v>
      </c>
      <c r="BG120" s="585"/>
    </row>
    <row r="121" spans="1:59" s="1" customFormat="1" ht="15" customHeight="1" x14ac:dyDescent="0.25">
      <c r="A121" s="548"/>
      <c r="B121" s="596"/>
      <c r="C121" s="596"/>
      <c r="D121" s="597"/>
      <c r="E121" s="550"/>
      <c r="F121" s="550"/>
      <c r="G121" s="625"/>
      <c r="H121" s="297" t="s">
        <v>46</v>
      </c>
      <c r="I121" s="558"/>
      <c r="J121" s="17">
        <v>1</v>
      </c>
      <c r="K121" s="293">
        <v>0</v>
      </c>
      <c r="L121" s="308">
        <v>0</v>
      </c>
      <c r="M121" s="51">
        <f>SUM(J121:L121)</f>
        <v>1</v>
      </c>
      <c r="N121" s="293">
        <v>1</v>
      </c>
      <c r="O121" s="293">
        <v>0</v>
      </c>
      <c r="P121" s="7">
        <v>0</v>
      </c>
      <c r="Q121" s="51">
        <f>SUM(N121:P121)</f>
        <v>1</v>
      </c>
      <c r="R121" s="293">
        <v>0</v>
      </c>
      <c r="S121" s="7">
        <v>0</v>
      </c>
      <c r="T121" s="7">
        <v>0</v>
      </c>
      <c r="U121" s="51">
        <f>SUM(R121:T121)</f>
        <v>0</v>
      </c>
      <c r="V121" s="17">
        <v>1</v>
      </c>
      <c r="W121" s="7">
        <v>0</v>
      </c>
      <c r="X121" s="7">
        <v>0</v>
      </c>
      <c r="Y121" s="51">
        <f>SUM(V121:X121)</f>
        <v>1</v>
      </c>
      <c r="Z121" s="293">
        <v>0</v>
      </c>
      <c r="AA121" s="7">
        <v>0</v>
      </c>
      <c r="AB121" s="7">
        <v>0</v>
      </c>
      <c r="AC121" s="51">
        <f>SUM(Z121:AB121)</f>
        <v>0</v>
      </c>
      <c r="AD121" s="293">
        <v>0</v>
      </c>
      <c r="AE121" s="7">
        <v>0</v>
      </c>
      <c r="AF121" s="7">
        <v>0</v>
      </c>
      <c r="AG121" s="51">
        <f>SUM(AD121:AF121)</f>
        <v>0</v>
      </c>
      <c r="AH121" s="293">
        <v>0</v>
      </c>
      <c r="AI121" s="293">
        <v>0</v>
      </c>
      <c r="AJ121" s="7">
        <v>0</v>
      </c>
      <c r="AK121" s="51">
        <f>SUM(AH121:AJ121)</f>
        <v>0</v>
      </c>
      <c r="AL121" s="17">
        <v>0</v>
      </c>
      <c r="AM121" s="293">
        <v>0</v>
      </c>
      <c r="AN121" s="7">
        <v>0</v>
      </c>
      <c r="AO121" s="51">
        <v>0</v>
      </c>
      <c r="AP121" s="293">
        <v>2</v>
      </c>
      <c r="AQ121" s="293">
        <v>0</v>
      </c>
      <c r="AR121" s="7">
        <v>0</v>
      </c>
      <c r="AS121" s="51">
        <f>SUM(AP121:AR121)</f>
        <v>2</v>
      </c>
      <c r="AT121" s="28">
        <v>3</v>
      </c>
      <c r="AU121" s="7">
        <v>0</v>
      </c>
      <c r="AV121" s="50">
        <v>0</v>
      </c>
      <c r="AW121" s="420">
        <v>3</v>
      </c>
      <c r="AX121" s="519">
        <v>1</v>
      </c>
      <c r="AY121" s="519">
        <v>0</v>
      </c>
      <c r="AZ121" s="519">
        <v>0</v>
      </c>
      <c r="BA121" s="420">
        <v>1</v>
      </c>
      <c r="BB121" s="519">
        <v>3</v>
      </c>
      <c r="BC121" s="519">
        <v>0</v>
      </c>
      <c r="BD121" s="28">
        <v>0</v>
      </c>
      <c r="BE121" s="109">
        <v>3</v>
      </c>
      <c r="BF121" s="515">
        <f t="shared" si="105"/>
        <v>12</v>
      </c>
      <c r="BG121" s="585"/>
    </row>
    <row r="122" spans="1:59" s="1" customFormat="1" ht="15" customHeight="1" x14ac:dyDescent="0.25">
      <c r="A122" s="548"/>
      <c r="B122" s="596"/>
      <c r="C122" s="596"/>
      <c r="D122" s="597"/>
      <c r="E122" s="550"/>
      <c r="F122" s="550"/>
      <c r="G122" s="625"/>
      <c r="H122" s="297" t="s">
        <v>47</v>
      </c>
      <c r="I122" s="558"/>
      <c r="J122" s="17">
        <v>3</v>
      </c>
      <c r="K122" s="293">
        <v>0</v>
      </c>
      <c r="L122" s="308">
        <v>0</v>
      </c>
      <c r="M122" s="51">
        <f>SUM(J122:L122)</f>
        <v>3</v>
      </c>
      <c r="N122" s="293">
        <v>1</v>
      </c>
      <c r="O122" s="293">
        <v>0</v>
      </c>
      <c r="P122" s="7">
        <v>0</v>
      </c>
      <c r="Q122" s="51">
        <f>SUM(N122:P122)</f>
        <v>1</v>
      </c>
      <c r="R122" s="293">
        <v>0</v>
      </c>
      <c r="S122" s="7">
        <v>0</v>
      </c>
      <c r="T122" s="7">
        <v>0</v>
      </c>
      <c r="U122" s="51">
        <f>SUM(R122:T122)</f>
        <v>0</v>
      </c>
      <c r="V122" s="17">
        <v>1</v>
      </c>
      <c r="W122" s="7">
        <v>0</v>
      </c>
      <c r="X122" s="7">
        <v>0</v>
      </c>
      <c r="Y122" s="51">
        <f>SUM(V122:X122)</f>
        <v>1</v>
      </c>
      <c r="Z122" s="293">
        <v>0</v>
      </c>
      <c r="AA122" s="7">
        <v>0</v>
      </c>
      <c r="AB122" s="7">
        <v>0</v>
      </c>
      <c r="AC122" s="51">
        <f>SUM(Z122:AB122)</f>
        <v>0</v>
      </c>
      <c r="AD122" s="293">
        <v>0</v>
      </c>
      <c r="AE122" s="7">
        <v>0</v>
      </c>
      <c r="AF122" s="7">
        <v>0</v>
      </c>
      <c r="AG122" s="51">
        <f>SUM(AD122:AF122)</f>
        <v>0</v>
      </c>
      <c r="AH122" s="293">
        <v>0</v>
      </c>
      <c r="AI122" s="293">
        <v>0</v>
      </c>
      <c r="AJ122" s="7">
        <v>0</v>
      </c>
      <c r="AK122" s="51">
        <f>SUM(AH122:AJ122)</f>
        <v>0</v>
      </c>
      <c r="AL122" s="17">
        <v>0</v>
      </c>
      <c r="AM122" s="293">
        <v>0</v>
      </c>
      <c r="AN122" s="7">
        <v>0</v>
      </c>
      <c r="AO122" s="51">
        <f>SUM(AL122:AN122)</f>
        <v>0</v>
      </c>
      <c r="AP122" s="293">
        <v>0</v>
      </c>
      <c r="AQ122" s="293">
        <v>0</v>
      </c>
      <c r="AR122" s="7">
        <v>0</v>
      </c>
      <c r="AS122" s="51">
        <f>SUM(AP122:AR122)</f>
        <v>0</v>
      </c>
      <c r="AT122" s="28">
        <v>3</v>
      </c>
      <c r="AU122" s="7">
        <v>0</v>
      </c>
      <c r="AV122" s="50">
        <v>0</v>
      </c>
      <c r="AW122" s="420">
        <v>3</v>
      </c>
      <c r="AX122" s="519">
        <v>3</v>
      </c>
      <c r="AY122" s="519">
        <v>1</v>
      </c>
      <c r="AZ122" s="519">
        <v>0</v>
      </c>
      <c r="BA122" s="420">
        <v>4</v>
      </c>
      <c r="BB122" s="519">
        <v>3</v>
      </c>
      <c r="BC122" s="519">
        <v>0</v>
      </c>
      <c r="BD122" s="28">
        <v>0</v>
      </c>
      <c r="BE122" s="109">
        <v>3</v>
      </c>
      <c r="BF122" s="515">
        <f t="shared" si="105"/>
        <v>15</v>
      </c>
      <c r="BG122" s="585"/>
    </row>
    <row r="123" spans="1:59" s="1" customFormat="1" ht="15.75" customHeight="1" thickBot="1" x14ac:dyDescent="0.3">
      <c r="A123" s="548"/>
      <c r="B123" s="596"/>
      <c r="C123" s="596"/>
      <c r="D123" s="597"/>
      <c r="E123" s="550"/>
      <c r="F123" s="550"/>
      <c r="G123" s="625"/>
      <c r="H123" s="300" t="s">
        <v>48</v>
      </c>
      <c r="I123" s="558"/>
      <c r="J123" s="32">
        <v>0</v>
      </c>
      <c r="K123" s="375">
        <v>0</v>
      </c>
      <c r="L123" s="310">
        <v>0</v>
      </c>
      <c r="M123" s="56">
        <f>SUM(J123:L123)</f>
        <v>0</v>
      </c>
      <c r="N123" s="375">
        <v>0</v>
      </c>
      <c r="O123" s="375">
        <v>0</v>
      </c>
      <c r="P123" s="35">
        <v>0</v>
      </c>
      <c r="Q123" s="56">
        <f>SUM(N123:P123)</f>
        <v>0</v>
      </c>
      <c r="R123" s="375">
        <v>0</v>
      </c>
      <c r="S123" s="35">
        <v>0</v>
      </c>
      <c r="T123" s="35">
        <v>0</v>
      </c>
      <c r="U123" s="56">
        <f>SUM(R123:T123)</f>
        <v>0</v>
      </c>
      <c r="V123" s="32">
        <v>0</v>
      </c>
      <c r="W123" s="35">
        <v>0</v>
      </c>
      <c r="X123" s="35">
        <v>0</v>
      </c>
      <c r="Y123" s="56">
        <f>SUM(V123:X123)</f>
        <v>0</v>
      </c>
      <c r="Z123" s="375">
        <v>0</v>
      </c>
      <c r="AA123" s="35">
        <v>0</v>
      </c>
      <c r="AB123" s="35">
        <v>0</v>
      </c>
      <c r="AC123" s="56">
        <f>SUM(Z123:AB123)</f>
        <v>0</v>
      </c>
      <c r="AD123" s="375">
        <v>0</v>
      </c>
      <c r="AE123" s="35">
        <v>0</v>
      </c>
      <c r="AF123" s="35">
        <v>0</v>
      </c>
      <c r="AG123" s="56">
        <f>SUM(AD123:AF123)</f>
        <v>0</v>
      </c>
      <c r="AH123" s="375">
        <v>0</v>
      </c>
      <c r="AI123" s="375">
        <v>0</v>
      </c>
      <c r="AJ123" s="35">
        <v>0</v>
      </c>
      <c r="AK123" s="56">
        <f>SUM(AH123:AJ123)</f>
        <v>0</v>
      </c>
      <c r="AL123" s="32">
        <v>0</v>
      </c>
      <c r="AM123" s="375">
        <v>0</v>
      </c>
      <c r="AN123" s="35">
        <v>0</v>
      </c>
      <c r="AO123" s="56">
        <f>SUM(AL123:AN123)</f>
        <v>0</v>
      </c>
      <c r="AP123" s="375">
        <v>0</v>
      </c>
      <c r="AQ123" s="375">
        <v>0</v>
      </c>
      <c r="AR123" s="35">
        <v>0</v>
      </c>
      <c r="AS123" s="56">
        <f>SUM(AP123:AR123)</f>
        <v>0</v>
      </c>
      <c r="AT123" s="34">
        <v>0</v>
      </c>
      <c r="AU123" s="35">
        <v>0</v>
      </c>
      <c r="AV123" s="55">
        <v>0</v>
      </c>
      <c r="AW123" s="433">
        <v>0</v>
      </c>
      <c r="AX123" s="525">
        <v>0</v>
      </c>
      <c r="AY123" s="525">
        <v>0</v>
      </c>
      <c r="AZ123" s="525">
        <v>0</v>
      </c>
      <c r="BA123" s="433">
        <v>0</v>
      </c>
      <c r="BB123" s="525">
        <v>0</v>
      </c>
      <c r="BC123" s="525">
        <v>0</v>
      </c>
      <c r="BD123" s="34">
        <v>0</v>
      </c>
      <c r="BE123" s="262">
        <v>0</v>
      </c>
      <c r="BF123" s="536">
        <f t="shared" si="105"/>
        <v>0</v>
      </c>
      <c r="BG123" s="585"/>
    </row>
    <row r="124" spans="1:59" s="1" customFormat="1" ht="15.75" customHeight="1" thickBot="1" x14ac:dyDescent="0.3">
      <c r="A124" s="548"/>
      <c r="B124" s="596"/>
      <c r="C124" s="596"/>
      <c r="D124" s="597"/>
      <c r="E124" s="550"/>
      <c r="F124" s="551"/>
      <c r="G124" s="556" t="s">
        <v>49</v>
      </c>
      <c r="H124" s="557"/>
      <c r="I124" s="562"/>
      <c r="J124" s="743">
        <v>4</v>
      </c>
      <c r="K124" s="544">
        <f>SUM(K119:K123)</f>
        <v>0</v>
      </c>
      <c r="L124" s="744">
        <f>SUM(L119:L123)</f>
        <v>0</v>
      </c>
      <c r="M124" s="155">
        <f>SUM(M119:M123)</f>
        <v>4</v>
      </c>
      <c r="N124" s="739">
        <v>2</v>
      </c>
      <c r="O124" s="544">
        <f t="shared" ref="O124:Y124" si="106">SUM(O119:O123)</f>
        <v>0</v>
      </c>
      <c r="P124" s="153">
        <f t="shared" si="106"/>
        <v>0</v>
      </c>
      <c r="Q124" s="155">
        <f t="shared" si="106"/>
        <v>2</v>
      </c>
      <c r="R124" s="544">
        <f t="shared" si="106"/>
        <v>0</v>
      </c>
      <c r="S124" s="153">
        <f t="shared" si="106"/>
        <v>0</v>
      </c>
      <c r="T124" s="153">
        <f t="shared" si="106"/>
        <v>0</v>
      </c>
      <c r="U124" s="155">
        <f t="shared" si="106"/>
        <v>0</v>
      </c>
      <c r="V124" s="138">
        <f t="shared" si="106"/>
        <v>2</v>
      </c>
      <c r="W124" s="138">
        <f t="shared" si="106"/>
        <v>0</v>
      </c>
      <c r="X124" s="138">
        <f t="shared" si="106"/>
        <v>0</v>
      </c>
      <c r="Y124" s="155">
        <f t="shared" si="106"/>
        <v>2</v>
      </c>
      <c r="Z124" s="739">
        <v>0</v>
      </c>
      <c r="AA124" s="138">
        <f t="shared" ref="AA124:BE124" si="107">SUM(AA119:AA123)</f>
        <v>0</v>
      </c>
      <c r="AB124" s="138">
        <f t="shared" si="107"/>
        <v>0</v>
      </c>
      <c r="AC124" s="155">
        <f t="shared" si="107"/>
        <v>0</v>
      </c>
      <c r="AD124" s="138">
        <f t="shared" si="107"/>
        <v>0</v>
      </c>
      <c r="AE124" s="138">
        <f t="shared" si="107"/>
        <v>0</v>
      </c>
      <c r="AF124" s="138">
        <f t="shared" si="107"/>
        <v>0</v>
      </c>
      <c r="AG124" s="155">
        <f t="shared" si="107"/>
        <v>0</v>
      </c>
      <c r="AH124" s="138">
        <f t="shared" si="107"/>
        <v>0</v>
      </c>
      <c r="AI124" s="138">
        <f t="shared" si="107"/>
        <v>0</v>
      </c>
      <c r="AJ124" s="138">
        <f t="shared" si="107"/>
        <v>0</v>
      </c>
      <c r="AK124" s="155">
        <f t="shared" si="107"/>
        <v>0</v>
      </c>
      <c r="AL124" s="138">
        <f t="shared" si="107"/>
        <v>0</v>
      </c>
      <c r="AM124" s="138">
        <f t="shared" si="107"/>
        <v>0</v>
      </c>
      <c r="AN124" s="138">
        <f t="shared" si="107"/>
        <v>0</v>
      </c>
      <c r="AO124" s="155">
        <f t="shared" si="107"/>
        <v>0</v>
      </c>
      <c r="AP124" s="138">
        <f t="shared" si="107"/>
        <v>2</v>
      </c>
      <c r="AQ124" s="138">
        <f t="shared" si="107"/>
        <v>0</v>
      </c>
      <c r="AR124" s="138">
        <f t="shared" si="107"/>
        <v>0</v>
      </c>
      <c r="AS124" s="261">
        <f t="shared" si="107"/>
        <v>2</v>
      </c>
      <c r="AT124" s="741">
        <f t="shared" si="107"/>
        <v>6</v>
      </c>
      <c r="AU124" s="741">
        <f t="shared" si="107"/>
        <v>0</v>
      </c>
      <c r="AV124" s="741">
        <f t="shared" si="107"/>
        <v>0</v>
      </c>
      <c r="AW124" s="740">
        <f t="shared" si="107"/>
        <v>6</v>
      </c>
      <c r="AX124" s="745">
        <f t="shared" si="107"/>
        <v>4</v>
      </c>
      <c r="AY124" s="745">
        <f t="shared" si="107"/>
        <v>1</v>
      </c>
      <c r="AZ124" s="741">
        <f t="shared" si="107"/>
        <v>0</v>
      </c>
      <c r="BA124" s="740">
        <f t="shared" si="107"/>
        <v>5</v>
      </c>
      <c r="BB124" s="745">
        <f t="shared" si="107"/>
        <v>6</v>
      </c>
      <c r="BC124" s="745">
        <f t="shared" si="107"/>
        <v>0</v>
      </c>
      <c r="BD124" s="152">
        <f t="shared" si="107"/>
        <v>0</v>
      </c>
      <c r="BE124" s="358">
        <f t="shared" si="107"/>
        <v>6</v>
      </c>
      <c r="BF124" s="742">
        <f t="shared" si="105"/>
        <v>27</v>
      </c>
      <c r="BG124" s="586"/>
    </row>
    <row r="125" spans="1:59" ht="15.75" thickBot="1" x14ac:dyDescent="0.3">
      <c r="A125" s="548"/>
      <c r="B125" s="596"/>
      <c r="C125" s="596"/>
      <c r="D125" s="597"/>
      <c r="E125" s="550"/>
      <c r="F125" s="144">
        <v>1</v>
      </c>
      <c r="G125" s="134" t="s">
        <v>41</v>
      </c>
      <c r="H125" s="384" t="s">
        <v>41</v>
      </c>
      <c r="I125" s="134" t="s">
        <v>225</v>
      </c>
      <c r="J125" s="737">
        <v>4</v>
      </c>
      <c r="K125" s="251">
        <v>0</v>
      </c>
      <c r="L125" s="176">
        <v>0</v>
      </c>
      <c r="M125" s="178">
        <v>4</v>
      </c>
      <c r="N125" s="355">
        <v>0</v>
      </c>
      <c r="O125" s="251">
        <v>0</v>
      </c>
      <c r="P125" s="175">
        <v>0</v>
      </c>
      <c r="Q125" s="178">
        <v>0</v>
      </c>
      <c r="R125" s="355">
        <v>0</v>
      </c>
      <c r="S125" s="175">
        <v>0</v>
      </c>
      <c r="T125" s="175">
        <v>0</v>
      </c>
      <c r="U125" s="178">
        <v>0</v>
      </c>
      <c r="V125" s="510">
        <v>0</v>
      </c>
      <c r="W125" s="175">
        <v>0</v>
      </c>
      <c r="X125" s="175">
        <v>0</v>
      </c>
      <c r="Y125" s="178">
        <v>0</v>
      </c>
      <c r="Z125" s="509">
        <v>0</v>
      </c>
      <c r="AA125" s="175">
        <v>0</v>
      </c>
      <c r="AB125" s="175">
        <v>0</v>
      </c>
      <c r="AC125" s="178">
        <v>0</v>
      </c>
      <c r="AD125" s="509">
        <v>0</v>
      </c>
      <c r="AE125" s="175">
        <v>0</v>
      </c>
      <c r="AF125" s="175">
        <v>0</v>
      </c>
      <c r="AG125" s="178">
        <v>0</v>
      </c>
      <c r="AH125" s="509">
        <v>0</v>
      </c>
      <c r="AI125" s="509">
        <v>0</v>
      </c>
      <c r="AJ125" s="175">
        <v>0</v>
      </c>
      <c r="AK125" s="178">
        <v>0</v>
      </c>
      <c r="AL125" s="510">
        <v>0</v>
      </c>
      <c r="AM125" s="509">
        <v>0</v>
      </c>
      <c r="AN125" s="251">
        <v>0</v>
      </c>
      <c r="AO125" s="178">
        <v>0</v>
      </c>
      <c r="AP125" s="509">
        <v>0</v>
      </c>
      <c r="AQ125" s="509">
        <v>0</v>
      </c>
      <c r="AR125" s="251">
        <v>0</v>
      </c>
      <c r="AS125" s="266">
        <v>0</v>
      </c>
      <c r="AT125" s="441">
        <v>0</v>
      </c>
      <c r="AU125" s="441">
        <v>0</v>
      </c>
      <c r="AV125" s="441">
        <v>0</v>
      </c>
      <c r="AW125" s="440">
        <v>0</v>
      </c>
      <c r="AX125" s="441">
        <v>9</v>
      </c>
      <c r="AY125" s="441">
        <v>3</v>
      </c>
      <c r="AZ125" s="441">
        <v>0</v>
      </c>
      <c r="BA125" s="440">
        <v>12</v>
      </c>
      <c r="BB125" s="441">
        <v>0</v>
      </c>
      <c r="BC125" s="441">
        <v>0</v>
      </c>
      <c r="BD125" s="250">
        <v>0</v>
      </c>
      <c r="BE125" s="266">
        <v>0</v>
      </c>
      <c r="BF125" s="494">
        <f t="shared" si="105"/>
        <v>16</v>
      </c>
      <c r="BG125" s="526">
        <f>BF125/F125</f>
        <v>16</v>
      </c>
    </row>
    <row r="126" spans="1:59" s="1" customFormat="1" ht="18.75" customHeight="1" x14ac:dyDescent="0.25">
      <c r="A126" s="548"/>
      <c r="B126" s="596"/>
      <c r="C126" s="596"/>
      <c r="D126" s="597"/>
      <c r="E126" s="550"/>
      <c r="F126" s="552">
        <v>2</v>
      </c>
      <c r="G126" s="560" t="s">
        <v>43</v>
      </c>
      <c r="H126" s="100" t="s">
        <v>44</v>
      </c>
      <c r="I126" s="561" t="s">
        <v>221</v>
      </c>
      <c r="J126" s="23">
        <v>0</v>
      </c>
      <c r="K126" s="547">
        <v>0</v>
      </c>
      <c r="L126" s="59">
        <v>0</v>
      </c>
      <c r="M126" s="60">
        <f>SUM(J126:L126)</f>
        <v>0</v>
      </c>
      <c r="N126" s="547">
        <v>0</v>
      </c>
      <c r="O126" s="547">
        <v>0</v>
      </c>
      <c r="P126" s="26">
        <v>0</v>
      </c>
      <c r="Q126" s="60">
        <f>SUM(N126:P126)</f>
        <v>0</v>
      </c>
      <c r="R126" s="547">
        <v>0</v>
      </c>
      <c r="S126" s="26">
        <v>0</v>
      </c>
      <c r="T126" s="26">
        <v>0</v>
      </c>
      <c r="U126" s="60">
        <f>SUM(R126:T126)</f>
        <v>0</v>
      </c>
      <c r="V126" s="23">
        <v>0</v>
      </c>
      <c r="W126" s="26">
        <v>0</v>
      </c>
      <c r="X126" s="26">
        <v>0</v>
      </c>
      <c r="Y126" s="60">
        <f>SUM(V126:X126)</f>
        <v>0</v>
      </c>
      <c r="Z126" s="307">
        <v>0</v>
      </c>
      <c r="AA126" s="26">
        <v>0</v>
      </c>
      <c r="AB126" s="26">
        <v>0</v>
      </c>
      <c r="AC126" s="60">
        <f>SUM(Z126:AB126)</f>
        <v>0</v>
      </c>
      <c r="AD126" s="307">
        <v>0</v>
      </c>
      <c r="AE126" s="26">
        <v>0</v>
      </c>
      <c r="AF126" s="26">
        <v>0</v>
      </c>
      <c r="AG126" s="60">
        <f>SUM(AD126:AF126)</f>
        <v>0</v>
      </c>
      <c r="AH126" s="307">
        <v>0</v>
      </c>
      <c r="AI126" s="307">
        <v>0</v>
      </c>
      <c r="AJ126" s="26">
        <v>0</v>
      </c>
      <c r="AK126" s="60">
        <f>SUM(AH126:AJ126)</f>
        <v>0</v>
      </c>
      <c r="AL126" s="23">
        <v>0</v>
      </c>
      <c r="AM126" s="307">
        <v>0</v>
      </c>
      <c r="AN126" s="307">
        <v>0</v>
      </c>
      <c r="AO126" s="60">
        <f>SUM(AL126:AN126)</f>
        <v>0</v>
      </c>
      <c r="AP126" s="307">
        <v>0</v>
      </c>
      <c r="AQ126" s="307">
        <v>0</v>
      </c>
      <c r="AR126" s="307">
        <v>0</v>
      </c>
      <c r="AS126" s="264">
        <v>0</v>
      </c>
      <c r="AT126" s="521">
        <v>0</v>
      </c>
      <c r="AU126" s="521">
        <v>0</v>
      </c>
      <c r="AV126" s="522">
        <v>0</v>
      </c>
      <c r="AW126" s="436">
        <v>0</v>
      </c>
      <c r="AX126" s="522">
        <v>0</v>
      </c>
      <c r="AY126" s="522">
        <v>0</v>
      </c>
      <c r="AZ126" s="522">
        <v>0</v>
      </c>
      <c r="BA126" s="436">
        <v>0</v>
      </c>
      <c r="BB126" s="522">
        <v>0</v>
      </c>
      <c r="BC126" s="522">
        <v>0</v>
      </c>
      <c r="BD126" s="23">
        <v>0</v>
      </c>
      <c r="BE126" s="264">
        <v>0</v>
      </c>
      <c r="BF126" s="515">
        <f t="shared" si="105"/>
        <v>0</v>
      </c>
      <c r="BG126" s="748">
        <f>BF131/F126</f>
        <v>3</v>
      </c>
    </row>
    <row r="127" spans="1:59" s="1" customFormat="1" ht="18" customHeight="1" x14ac:dyDescent="0.25">
      <c r="A127" s="548"/>
      <c r="B127" s="596"/>
      <c r="C127" s="596"/>
      <c r="D127" s="597"/>
      <c r="E127" s="550"/>
      <c r="F127" s="550"/>
      <c r="G127" s="560"/>
      <c r="H127" s="47" t="s">
        <v>45</v>
      </c>
      <c r="I127" s="558"/>
      <c r="J127" s="17">
        <v>0</v>
      </c>
      <c r="K127" s="293">
        <v>0</v>
      </c>
      <c r="L127" s="50">
        <v>0</v>
      </c>
      <c r="M127" s="51">
        <f>SUM(J127:L127)</f>
        <v>0</v>
      </c>
      <c r="N127" s="293">
        <v>0</v>
      </c>
      <c r="O127" s="293">
        <v>0</v>
      </c>
      <c r="P127" s="7">
        <v>0</v>
      </c>
      <c r="Q127" s="51">
        <f>SUM(N127:P127)</f>
        <v>0</v>
      </c>
      <c r="R127" s="293">
        <v>0</v>
      </c>
      <c r="S127" s="7">
        <v>0</v>
      </c>
      <c r="T127" s="7">
        <v>0</v>
      </c>
      <c r="U127" s="51">
        <f>SUM(R127:T127)</f>
        <v>0</v>
      </c>
      <c r="V127" s="17">
        <v>0</v>
      </c>
      <c r="W127" s="7">
        <v>0</v>
      </c>
      <c r="X127" s="7">
        <v>0</v>
      </c>
      <c r="Y127" s="51">
        <f>SUM(V127:X127)</f>
        <v>0</v>
      </c>
      <c r="Z127" s="293">
        <v>0</v>
      </c>
      <c r="AA127" s="7">
        <v>0</v>
      </c>
      <c r="AB127" s="7">
        <v>0</v>
      </c>
      <c r="AC127" s="51">
        <f>SUM(Z127:AB127)</f>
        <v>0</v>
      </c>
      <c r="AD127" s="293">
        <v>0</v>
      </c>
      <c r="AE127" s="7">
        <v>0</v>
      </c>
      <c r="AF127" s="7">
        <v>0</v>
      </c>
      <c r="AG127" s="51">
        <f>SUM(AD127:AF127)</f>
        <v>0</v>
      </c>
      <c r="AH127" s="293">
        <v>0</v>
      </c>
      <c r="AI127" s="293">
        <v>0</v>
      </c>
      <c r="AJ127" s="7">
        <v>0</v>
      </c>
      <c r="AK127" s="51">
        <f>SUM(AH127:AJ127)</f>
        <v>0</v>
      </c>
      <c r="AL127" s="17">
        <v>0</v>
      </c>
      <c r="AM127" s="293">
        <v>0</v>
      </c>
      <c r="AN127" s="293">
        <v>0</v>
      </c>
      <c r="AO127" s="51">
        <f>SUM(AL127:AN127)</f>
        <v>0</v>
      </c>
      <c r="AP127" s="293">
        <v>0</v>
      </c>
      <c r="AQ127" s="293">
        <v>0</v>
      </c>
      <c r="AR127" s="293">
        <v>0</v>
      </c>
      <c r="AS127" s="109">
        <v>0</v>
      </c>
      <c r="AT127" s="519">
        <v>0</v>
      </c>
      <c r="AU127" s="519">
        <v>0</v>
      </c>
      <c r="AV127" s="429">
        <v>0</v>
      </c>
      <c r="AW127" s="420">
        <v>0</v>
      </c>
      <c r="AX127" s="429">
        <v>0</v>
      </c>
      <c r="AY127" s="429">
        <v>0</v>
      </c>
      <c r="AZ127" s="429">
        <v>0</v>
      </c>
      <c r="BA127" s="420">
        <v>0</v>
      </c>
      <c r="BB127" s="429">
        <v>0</v>
      </c>
      <c r="BC127" s="429">
        <v>0</v>
      </c>
      <c r="BD127" s="17">
        <v>0</v>
      </c>
      <c r="BE127" s="109">
        <v>0</v>
      </c>
      <c r="BF127" s="515">
        <f t="shared" si="105"/>
        <v>0</v>
      </c>
      <c r="BG127" s="585"/>
    </row>
    <row r="128" spans="1:59" s="1" customFormat="1" ht="15" customHeight="1" x14ac:dyDescent="0.25">
      <c r="A128" s="548"/>
      <c r="B128" s="596"/>
      <c r="C128" s="596"/>
      <c r="D128" s="597"/>
      <c r="E128" s="550"/>
      <c r="F128" s="550"/>
      <c r="G128" s="560"/>
      <c r="H128" s="302" t="s">
        <v>46</v>
      </c>
      <c r="I128" s="558"/>
      <c r="J128" s="17">
        <v>1</v>
      </c>
      <c r="K128" s="293">
        <v>0</v>
      </c>
      <c r="L128" s="50">
        <v>0</v>
      </c>
      <c r="M128" s="51">
        <f>SUM(J128:L128)</f>
        <v>1</v>
      </c>
      <c r="N128" s="293">
        <v>0</v>
      </c>
      <c r="O128" s="293">
        <v>0</v>
      </c>
      <c r="P128" s="7">
        <v>0</v>
      </c>
      <c r="Q128" s="51">
        <f>SUM(N128:P128)</f>
        <v>0</v>
      </c>
      <c r="R128" s="293">
        <v>0</v>
      </c>
      <c r="S128" s="7">
        <v>0</v>
      </c>
      <c r="T128" s="7">
        <v>0</v>
      </c>
      <c r="U128" s="51">
        <f>SUM(R128:T128)</f>
        <v>0</v>
      </c>
      <c r="V128" s="17">
        <v>0</v>
      </c>
      <c r="W128" s="7">
        <v>0</v>
      </c>
      <c r="X128" s="7">
        <v>0</v>
      </c>
      <c r="Y128" s="51">
        <f>SUM(V128:X128)</f>
        <v>0</v>
      </c>
      <c r="Z128" s="293">
        <v>0</v>
      </c>
      <c r="AA128" s="7">
        <v>0</v>
      </c>
      <c r="AB128" s="7">
        <v>0</v>
      </c>
      <c r="AC128" s="51">
        <f>SUM(Z128:AB128)</f>
        <v>0</v>
      </c>
      <c r="AD128" s="293">
        <v>0</v>
      </c>
      <c r="AE128" s="7">
        <v>0</v>
      </c>
      <c r="AF128" s="7">
        <v>0</v>
      </c>
      <c r="AG128" s="51">
        <f>SUM(AD128:AF128)</f>
        <v>0</v>
      </c>
      <c r="AH128" s="293">
        <v>0</v>
      </c>
      <c r="AI128" s="293">
        <v>0</v>
      </c>
      <c r="AJ128" s="7">
        <v>0</v>
      </c>
      <c r="AK128" s="51">
        <f>SUM(AH128:AJ128)</f>
        <v>0</v>
      </c>
      <c r="AL128" s="17">
        <v>0</v>
      </c>
      <c r="AM128" s="293">
        <v>0</v>
      </c>
      <c r="AN128" s="293">
        <v>0</v>
      </c>
      <c r="AO128" s="51">
        <v>0</v>
      </c>
      <c r="AP128" s="293">
        <v>0</v>
      </c>
      <c r="AQ128" s="293">
        <v>0</v>
      </c>
      <c r="AR128" s="293">
        <v>0</v>
      </c>
      <c r="AS128" s="109">
        <v>0</v>
      </c>
      <c r="AT128" s="519">
        <v>0</v>
      </c>
      <c r="AU128" s="519">
        <v>0</v>
      </c>
      <c r="AV128" s="429">
        <v>0</v>
      </c>
      <c r="AW128" s="420">
        <v>0</v>
      </c>
      <c r="AX128" s="429">
        <v>0</v>
      </c>
      <c r="AY128" s="429">
        <v>0</v>
      </c>
      <c r="AZ128" s="429">
        <v>0</v>
      </c>
      <c r="BA128" s="420">
        <v>0</v>
      </c>
      <c r="BB128" s="429">
        <v>0</v>
      </c>
      <c r="BC128" s="429">
        <v>0</v>
      </c>
      <c r="BD128" s="17">
        <v>0</v>
      </c>
      <c r="BE128" s="109">
        <v>0</v>
      </c>
      <c r="BF128" s="515">
        <f t="shared" si="105"/>
        <v>1</v>
      </c>
      <c r="BG128" s="585"/>
    </row>
    <row r="129" spans="1:59" s="1" customFormat="1" ht="15" customHeight="1" x14ac:dyDescent="0.25">
      <c r="A129" s="548"/>
      <c r="B129" s="596"/>
      <c r="C129" s="596"/>
      <c r="D129" s="597"/>
      <c r="E129" s="550"/>
      <c r="F129" s="550"/>
      <c r="G129" s="560"/>
      <c r="H129" s="302" t="s">
        <v>47</v>
      </c>
      <c r="I129" s="558"/>
      <c r="J129" s="17">
        <v>1</v>
      </c>
      <c r="K129" s="293">
        <v>0</v>
      </c>
      <c r="L129" s="50">
        <v>0</v>
      </c>
      <c r="M129" s="51">
        <f>SUM(J129:L129)</f>
        <v>1</v>
      </c>
      <c r="N129" s="293">
        <v>0</v>
      </c>
      <c r="O129" s="293">
        <v>0</v>
      </c>
      <c r="P129" s="7">
        <v>0</v>
      </c>
      <c r="Q129" s="51">
        <f>SUM(N129:P129)</f>
        <v>0</v>
      </c>
      <c r="R129" s="293">
        <v>0</v>
      </c>
      <c r="S129" s="7">
        <v>0</v>
      </c>
      <c r="T129" s="7">
        <v>0</v>
      </c>
      <c r="U129" s="51">
        <f>SUM(R129:T129)</f>
        <v>0</v>
      </c>
      <c r="V129" s="17">
        <v>0</v>
      </c>
      <c r="W129" s="7">
        <v>0</v>
      </c>
      <c r="X129" s="7">
        <v>0</v>
      </c>
      <c r="Y129" s="51">
        <f>SUM(V129:X129)</f>
        <v>0</v>
      </c>
      <c r="Z129" s="293">
        <v>0</v>
      </c>
      <c r="AA129" s="7">
        <v>0</v>
      </c>
      <c r="AB129" s="7">
        <v>0</v>
      </c>
      <c r="AC129" s="51">
        <f>SUM(Z129:AB129)</f>
        <v>0</v>
      </c>
      <c r="AD129" s="293">
        <v>0</v>
      </c>
      <c r="AE129" s="7">
        <v>0</v>
      </c>
      <c r="AF129" s="7">
        <v>0</v>
      </c>
      <c r="AG129" s="51">
        <f>SUM(AD129:AF129)</f>
        <v>0</v>
      </c>
      <c r="AH129" s="293">
        <v>0</v>
      </c>
      <c r="AI129" s="293">
        <v>0</v>
      </c>
      <c r="AJ129" s="7">
        <v>0</v>
      </c>
      <c r="AK129" s="51">
        <f>SUM(AH129:AJ129)</f>
        <v>0</v>
      </c>
      <c r="AL129" s="17">
        <v>0</v>
      </c>
      <c r="AM129" s="293">
        <v>0</v>
      </c>
      <c r="AN129" s="293">
        <v>0</v>
      </c>
      <c r="AO129" s="51">
        <f>SUM(AL129:AN129)</f>
        <v>0</v>
      </c>
      <c r="AP129" s="293">
        <v>0</v>
      </c>
      <c r="AQ129" s="293">
        <v>0</v>
      </c>
      <c r="AR129" s="293">
        <v>0</v>
      </c>
      <c r="AS129" s="109">
        <v>0</v>
      </c>
      <c r="AT129" s="519">
        <v>0</v>
      </c>
      <c r="AU129" s="519">
        <v>0</v>
      </c>
      <c r="AV129" s="429">
        <v>0</v>
      </c>
      <c r="AW129" s="420">
        <v>0</v>
      </c>
      <c r="AX129" s="429">
        <v>3</v>
      </c>
      <c r="AY129" s="429">
        <v>1</v>
      </c>
      <c r="AZ129" s="429">
        <v>0</v>
      </c>
      <c r="BA129" s="420">
        <v>4</v>
      </c>
      <c r="BB129" s="429">
        <v>0</v>
      </c>
      <c r="BC129" s="429">
        <v>0</v>
      </c>
      <c r="BD129" s="17">
        <v>0</v>
      </c>
      <c r="BE129" s="109">
        <v>0</v>
      </c>
      <c r="BF129" s="515">
        <f t="shared" si="105"/>
        <v>5</v>
      </c>
      <c r="BG129" s="585"/>
    </row>
    <row r="130" spans="1:59" s="1" customFormat="1" ht="15.75" customHeight="1" thickBot="1" x14ac:dyDescent="0.3">
      <c r="A130" s="548"/>
      <c r="B130" s="596"/>
      <c r="C130" s="596"/>
      <c r="D130" s="597"/>
      <c r="E130" s="550"/>
      <c r="F130" s="550"/>
      <c r="G130" s="560"/>
      <c r="H130" s="303" t="s">
        <v>48</v>
      </c>
      <c r="I130" s="558"/>
      <c r="J130" s="32">
        <v>0</v>
      </c>
      <c r="K130" s="375">
        <v>0</v>
      </c>
      <c r="L130" s="55">
        <v>0</v>
      </c>
      <c r="M130" s="56">
        <f>SUM(J130:L130)</f>
        <v>0</v>
      </c>
      <c r="N130" s="375">
        <v>0</v>
      </c>
      <c r="O130" s="375">
        <v>0</v>
      </c>
      <c r="P130" s="35">
        <v>0</v>
      </c>
      <c r="Q130" s="56">
        <f>SUM(N130:P130)</f>
        <v>0</v>
      </c>
      <c r="R130" s="375">
        <v>0</v>
      </c>
      <c r="S130" s="35">
        <v>0</v>
      </c>
      <c r="T130" s="35">
        <v>0</v>
      </c>
      <c r="U130" s="56">
        <f>SUM(R130:T130)</f>
        <v>0</v>
      </c>
      <c r="V130" s="32">
        <v>0</v>
      </c>
      <c r="W130" s="35">
        <v>0</v>
      </c>
      <c r="X130" s="35">
        <v>0</v>
      </c>
      <c r="Y130" s="56">
        <f>SUM(V130:X130)</f>
        <v>0</v>
      </c>
      <c r="Z130" s="375">
        <v>0</v>
      </c>
      <c r="AA130" s="35">
        <v>0</v>
      </c>
      <c r="AB130" s="35">
        <v>0</v>
      </c>
      <c r="AC130" s="56">
        <f>SUM(Z130:AB130)</f>
        <v>0</v>
      </c>
      <c r="AD130" s="375">
        <v>0</v>
      </c>
      <c r="AE130" s="35">
        <v>0</v>
      </c>
      <c r="AF130" s="35">
        <v>0</v>
      </c>
      <c r="AG130" s="56">
        <f>SUM(AD130:AF130)</f>
        <v>0</v>
      </c>
      <c r="AH130" s="375">
        <v>0</v>
      </c>
      <c r="AI130" s="375">
        <v>0</v>
      </c>
      <c r="AJ130" s="35">
        <v>0</v>
      </c>
      <c r="AK130" s="56">
        <f>SUM(AH130:AJ130)</f>
        <v>0</v>
      </c>
      <c r="AL130" s="32">
        <v>0</v>
      </c>
      <c r="AM130" s="375">
        <v>0</v>
      </c>
      <c r="AN130" s="375">
        <v>0</v>
      </c>
      <c r="AO130" s="56">
        <f>SUM(AL130:AN130)</f>
        <v>0</v>
      </c>
      <c r="AP130" s="375">
        <v>0</v>
      </c>
      <c r="AQ130" s="375">
        <v>0</v>
      </c>
      <c r="AR130" s="375">
        <v>0</v>
      </c>
      <c r="AS130" s="262">
        <v>0</v>
      </c>
      <c r="AT130" s="525">
        <v>0</v>
      </c>
      <c r="AU130" s="525">
        <v>0</v>
      </c>
      <c r="AV130" s="434">
        <v>0</v>
      </c>
      <c r="AW130" s="433">
        <v>0</v>
      </c>
      <c r="AX130" s="434">
        <v>0</v>
      </c>
      <c r="AY130" s="434">
        <v>0</v>
      </c>
      <c r="AZ130" s="434">
        <v>0</v>
      </c>
      <c r="BA130" s="433">
        <v>0</v>
      </c>
      <c r="BB130" s="434">
        <v>0</v>
      </c>
      <c r="BC130" s="434">
        <v>0</v>
      </c>
      <c r="BD130" s="32">
        <v>0</v>
      </c>
      <c r="BE130" s="262">
        <v>0</v>
      </c>
      <c r="BF130" s="536">
        <f t="shared" si="105"/>
        <v>0</v>
      </c>
      <c r="BG130" s="585"/>
    </row>
    <row r="131" spans="1:59" s="1" customFormat="1" ht="15.75" customHeight="1" thickBot="1" x14ac:dyDescent="0.3">
      <c r="A131" s="548"/>
      <c r="B131" s="596"/>
      <c r="C131" s="596"/>
      <c r="D131" s="597"/>
      <c r="E131" s="551"/>
      <c r="F131" s="551"/>
      <c r="G131" s="556" t="s">
        <v>49</v>
      </c>
      <c r="H131" s="559"/>
      <c r="I131" s="562"/>
      <c r="J131" s="743">
        <v>2</v>
      </c>
      <c r="K131" s="544">
        <f t="shared" ref="K131:Y131" si="108">SUM(K126:K130)</f>
        <v>0</v>
      </c>
      <c r="L131" s="154">
        <f t="shared" si="108"/>
        <v>0</v>
      </c>
      <c r="M131" s="155">
        <f t="shared" si="108"/>
        <v>2</v>
      </c>
      <c r="N131" s="544">
        <f t="shared" si="108"/>
        <v>0</v>
      </c>
      <c r="O131" s="544">
        <f t="shared" si="108"/>
        <v>0</v>
      </c>
      <c r="P131" s="153">
        <f t="shared" si="108"/>
        <v>0</v>
      </c>
      <c r="Q131" s="155">
        <f t="shared" si="108"/>
        <v>0</v>
      </c>
      <c r="R131" s="544">
        <f t="shared" si="108"/>
        <v>0</v>
      </c>
      <c r="S131" s="153">
        <f t="shared" si="108"/>
        <v>0</v>
      </c>
      <c r="T131" s="153">
        <f t="shared" si="108"/>
        <v>0</v>
      </c>
      <c r="U131" s="155">
        <f t="shared" si="108"/>
        <v>0</v>
      </c>
      <c r="V131" s="138">
        <f t="shared" si="108"/>
        <v>0</v>
      </c>
      <c r="W131" s="138">
        <f t="shared" si="108"/>
        <v>0</v>
      </c>
      <c r="X131" s="138">
        <f t="shared" si="108"/>
        <v>0</v>
      </c>
      <c r="Y131" s="155">
        <f t="shared" si="108"/>
        <v>0</v>
      </c>
      <c r="Z131" s="739">
        <v>0</v>
      </c>
      <c r="AA131" s="138">
        <f t="shared" ref="AA131:AO131" si="109">SUM(AA126:AA130)</f>
        <v>0</v>
      </c>
      <c r="AB131" s="138">
        <f t="shared" si="109"/>
        <v>0</v>
      </c>
      <c r="AC131" s="155">
        <f t="shared" si="109"/>
        <v>0</v>
      </c>
      <c r="AD131" s="138">
        <f t="shared" si="109"/>
        <v>0</v>
      </c>
      <c r="AE131" s="138">
        <f t="shared" si="109"/>
        <v>0</v>
      </c>
      <c r="AF131" s="138">
        <f t="shared" si="109"/>
        <v>0</v>
      </c>
      <c r="AG131" s="155">
        <f t="shared" si="109"/>
        <v>0</v>
      </c>
      <c r="AH131" s="138">
        <f t="shared" si="109"/>
        <v>0</v>
      </c>
      <c r="AI131" s="138">
        <f t="shared" si="109"/>
        <v>0</v>
      </c>
      <c r="AJ131" s="138">
        <f t="shared" si="109"/>
        <v>0</v>
      </c>
      <c r="AK131" s="155">
        <f t="shared" si="109"/>
        <v>0</v>
      </c>
      <c r="AL131" s="138">
        <f t="shared" si="109"/>
        <v>0</v>
      </c>
      <c r="AM131" s="138">
        <f t="shared" si="109"/>
        <v>0</v>
      </c>
      <c r="AN131" s="138">
        <f t="shared" si="109"/>
        <v>0</v>
      </c>
      <c r="AO131" s="155">
        <f t="shared" si="109"/>
        <v>0</v>
      </c>
      <c r="AP131" s="739">
        <v>0</v>
      </c>
      <c r="AQ131" s="739">
        <v>0</v>
      </c>
      <c r="AR131" s="544">
        <v>0</v>
      </c>
      <c r="AS131" s="261">
        <v>0</v>
      </c>
      <c r="AT131" s="745">
        <v>0</v>
      </c>
      <c r="AU131" s="745">
        <v>0</v>
      </c>
      <c r="AV131" s="745">
        <v>0</v>
      </c>
      <c r="AW131" s="746">
        <v>0</v>
      </c>
      <c r="AX131" s="745">
        <f>SUM(AX126:AX130)</f>
        <v>3</v>
      </c>
      <c r="AY131" s="745">
        <f>SUM(AY126:AY130)</f>
        <v>1</v>
      </c>
      <c r="AZ131" s="741">
        <f>SUM(AZ126:AZ130)</f>
        <v>0</v>
      </c>
      <c r="BA131" s="740">
        <f>SUM(BA126:BA130)</f>
        <v>4</v>
      </c>
      <c r="BB131" s="745">
        <v>0</v>
      </c>
      <c r="BC131" s="745">
        <v>0</v>
      </c>
      <c r="BD131" s="541">
        <v>0</v>
      </c>
      <c r="BE131" s="261">
        <v>0</v>
      </c>
      <c r="BF131" s="742">
        <f>SUM(BF126:BF130)</f>
        <v>6</v>
      </c>
      <c r="BG131" s="586"/>
    </row>
    <row r="132" spans="1:59" ht="18.75" customHeight="1" thickBot="1" x14ac:dyDescent="0.3">
      <c r="A132" s="548"/>
      <c r="B132" s="596"/>
      <c r="C132" s="596"/>
      <c r="D132" s="597"/>
      <c r="E132" s="561" t="s">
        <v>231</v>
      </c>
      <c r="F132" s="208">
        <v>1</v>
      </c>
      <c r="G132" s="134" t="s">
        <v>41</v>
      </c>
      <c r="H132" s="322" t="s">
        <v>41</v>
      </c>
      <c r="I132" s="319" t="s">
        <v>77</v>
      </c>
      <c r="J132" s="387">
        <v>0</v>
      </c>
      <c r="K132" s="251">
        <v>0</v>
      </c>
      <c r="L132" s="176">
        <v>0</v>
      </c>
      <c r="M132" s="178">
        <v>0</v>
      </c>
      <c r="N132" s="355">
        <v>0</v>
      </c>
      <c r="O132" s="251">
        <v>0</v>
      </c>
      <c r="P132" s="175">
        <v>0</v>
      </c>
      <c r="Q132" s="178">
        <v>0</v>
      </c>
      <c r="R132" s="355">
        <v>0</v>
      </c>
      <c r="S132" s="175">
        <v>0</v>
      </c>
      <c r="T132" s="175">
        <v>0</v>
      </c>
      <c r="U132" s="178">
        <v>0</v>
      </c>
      <c r="V132" s="510">
        <v>0</v>
      </c>
      <c r="W132" s="175">
        <v>0</v>
      </c>
      <c r="X132" s="175">
        <v>0</v>
      </c>
      <c r="Y132" s="178">
        <v>0</v>
      </c>
      <c r="Z132" s="509">
        <v>0</v>
      </c>
      <c r="AA132" s="175">
        <v>0</v>
      </c>
      <c r="AB132" s="175">
        <v>0</v>
      </c>
      <c r="AC132" s="178">
        <v>0</v>
      </c>
      <c r="AD132" s="509">
        <v>0</v>
      </c>
      <c r="AE132" s="175">
        <v>0</v>
      </c>
      <c r="AF132" s="175">
        <v>0</v>
      </c>
      <c r="AG132" s="178">
        <v>0</v>
      </c>
      <c r="AH132" s="509">
        <v>0</v>
      </c>
      <c r="AI132" s="509">
        <v>0</v>
      </c>
      <c r="AJ132" s="175">
        <v>0</v>
      </c>
      <c r="AK132" s="178">
        <v>0</v>
      </c>
      <c r="AL132" s="510">
        <v>0</v>
      </c>
      <c r="AM132" s="509">
        <v>0</v>
      </c>
      <c r="AN132" s="251">
        <v>0</v>
      </c>
      <c r="AO132" s="178">
        <v>0</v>
      </c>
      <c r="AP132" s="509">
        <v>0</v>
      </c>
      <c r="AQ132" s="509">
        <v>0</v>
      </c>
      <c r="AR132" s="251">
        <v>0</v>
      </c>
      <c r="AS132" s="266">
        <v>0</v>
      </c>
      <c r="AT132" s="441">
        <v>0</v>
      </c>
      <c r="AU132" s="441">
        <v>0</v>
      </c>
      <c r="AV132" s="441">
        <v>0</v>
      </c>
      <c r="AW132" s="440">
        <v>0</v>
      </c>
      <c r="AX132" s="441">
        <v>0</v>
      </c>
      <c r="AY132" s="441">
        <v>0</v>
      </c>
      <c r="AZ132" s="441">
        <v>0</v>
      </c>
      <c r="BA132" s="440">
        <v>0</v>
      </c>
      <c r="BB132" s="441">
        <v>0</v>
      </c>
      <c r="BC132" s="441">
        <v>0</v>
      </c>
      <c r="BD132" s="250">
        <v>0</v>
      </c>
      <c r="BE132" s="266">
        <v>0</v>
      </c>
      <c r="BF132" s="494">
        <f t="shared" ref="BF132:BF137" si="110">M132+Q132+U132+Y132+AC132+AG132+AK132+AO132+AS132+AW132+BA132+BE132</f>
        <v>0</v>
      </c>
      <c r="BG132" s="526">
        <f>BF132/F132</f>
        <v>0</v>
      </c>
    </row>
    <row r="133" spans="1:59" s="1" customFormat="1" ht="18.75" customHeight="1" x14ac:dyDescent="0.25">
      <c r="A133" s="548"/>
      <c r="B133" s="596"/>
      <c r="C133" s="596"/>
      <c r="D133" s="597"/>
      <c r="E133" s="558"/>
      <c r="F133" s="554">
        <v>2</v>
      </c>
      <c r="G133" s="558" t="s">
        <v>43</v>
      </c>
      <c r="H133" s="100" t="s">
        <v>44</v>
      </c>
      <c r="I133" s="561" t="s">
        <v>222</v>
      </c>
      <c r="J133" s="23">
        <v>0</v>
      </c>
      <c r="K133" s="547">
        <v>0</v>
      </c>
      <c r="L133" s="59">
        <v>0</v>
      </c>
      <c r="M133" s="60">
        <f>SUM(J133:L133)</f>
        <v>0</v>
      </c>
      <c r="N133" s="547">
        <v>0</v>
      </c>
      <c r="O133" s="547">
        <v>0</v>
      </c>
      <c r="P133" s="26">
        <v>0</v>
      </c>
      <c r="Q133" s="60">
        <f>SUM(N133:P133)</f>
        <v>0</v>
      </c>
      <c r="R133" s="547">
        <v>0</v>
      </c>
      <c r="S133" s="26">
        <v>0</v>
      </c>
      <c r="T133" s="26">
        <v>0</v>
      </c>
      <c r="U133" s="60">
        <f>SUM(R133:T133)</f>
        <v>0</v>
      </c>
      <c r="V133" s="23">
        <v>0</v>
      </c>
      <c r="W133" s="26">
        <v>0</v>
      </c>
      <c r="X133" s="26">
        <v>0</v>
      </c>
      <c r="Y133" s="60">
        <v>0</v>
      </c>
      <c r="Z133" s="307">
        <v>0</v>
      </c>
      <c r="AA133" s="26">
        <v>0</v>
      </c>
      <c r="AB133" s="26">
        <v>0</v>
      </c>
      <c r="AC133" s="60">
        <f>SUM(Z133:AB133)</f>
        <v>0</v>
      </c>
      <c r="AD133" s="307">
        <v>0</v>
      </c>
      <c r="AE133" s="26">
        <v>0</v>
      </c>
      <c r="AF133" s="26">
        <v>0</v>
      </c>
      <c r="AG133" s="60">
        <f>SUM(AD133:AF133)</f>
        <v>0</v>
      </c>
      <c r="AH133" s="307">
        <v>0</v>
      </c>
      <c r="AI133" s="307">
        <v>0</v>
      </c>
      <c r="AJ133" s="26">
        <v>0</v>
      </c>
      <c r="AK133" s="60">
        <f>SUM(AH133:AJ133)</f>
        <v>0</v>
      </c>
      <c r="AL133" s="23">
        <v>0</v>
      </c>
      <c r="AM133" s="307">
        <v>0</v>
      </c>
      <c r="AN133" s="307">
        <v>0</v>
      </c>
      <c r="AO133" s="60">
        <f>SUM(AL133:AN133)</f>
        <v>0</v>
      </c>
      <c r="AP133" s="307">
        <v>0</v>
      </c>
      <c r="AQ133" s="307">
        <v>0</v>
      </c>
      <c r="AR133" s="307">
        <v>0</v>
      </c>
      <c r="AS133" s="264">
        <v>0</v>
      </c>
      <c r="AT133" s="521">
        <v>0</v>
      </c>
      <c r="AU133" s="521">
        <v>0</v>
      </c>
      <c r="AV133" s="522">
        <v>0</v>
      </c>
      <c r="AW133" s="436">
        <v>0</v>
      </c>
      <c r="AX133" s="522">
        <v>0</v>
      </c>
      <c r="AY133" s="522">
        <v>0</v>
      </c>
      <c r="AZ133" s="522">
        <v>0</v>
      </c>
      <c r="BA133" s="436">
        <v>0</v>
      </c>
      <c r="BB133" s="522">
        <v>0</v>
      </c>
      <c r="BC133" s="522">
        <v>0</v>
      </c>
      <c r="BD133" s="23">
        <v>0</v>
      </c>
      <c r="BE133" s="264">
        <v>0</v>
      </c>
      <c r="BF133" s="515">
        <f t="shared" si="110"/>
        <v>0</v>
      </c>
      <c r="BG133" s="748">
        <f>BF138/F133</f>
        <v>0</v>
      </c>
    </row>
    <row r="134" spans="1:59" s="1" customFormat="1" ht="18" customHeight="1" x14ac:dyDescent="0.25">
      <c r="A134" s="548"/>
      <c r="B134" s="596"/>
      <c r="C134" s="596"/>
      <c r="D134" s="597"/>
      <c r="E134" s="558"/>
      <c r="F134" s="555"/>
      <c r="G134" s="558"/>
      <c r="H134" s="47" t="s">
        <v>45</v>
      </c>
      <c r="I134" s="558"/>
      <c r="J134" s="17">
        <v>0</v>
      </c>
      <c r="K134" s="293">
        <v>0</v>
      </c>
      <c r="L134" s="50">
        <v>0</v>
      </c>
      <c r="M134" s="51">
        <f>SUM(J134:L134)</f>
        <v>0</v>
      </c>
      <c r="N134" s="293">
        <v>0</v>
      </c>
      <c r="O134" s="293">
        <v>0</v>
      </c>
      <c r="P134" s="7">
        <v>0</v>
      </c>
      <c r="Q134" s="51">
        <f>SUM(N134:P134)</f>
        <v>0</v>
      </c>
      <c r="R134" s="293">
        <v>0</v>
      </c>
      <c r="S134" s="7">
        <v>0</v>
      </c>
      <c r="T134" s="7">
        <v>0</v>
      </c>
      <c r="U134" s="51">
        <f>SUM(R134:T134)</f>
        <v>0</v>
      </c>
      <c r="V134" s="17">
        <v>0</v>
      </c>
      <c r="W134" s="7">
        <v>0</v>
      </c>
      <c r="X134" s="7">
        <v>0</v>
      </c>
      <c r="Y134" s="51">
        <v>0</v>
      </c>
      <c r="Z134" s="293">
        <v>0</v>
      </c>
      <c r="AA134" s="7">
        <v>0</v>
      </c>
      <c r="AB134" s="7">
        <v>0</v>
      </c>
      <c r="AC134" s="51">
        <f>SUM(Z134:AB134)</f>
        <v>0</v>
      </c>
      <c r="AD134" s="293">
        <v>0</v>
      </c>
      <c r="AE134" s="7">
        <v>0</v>
      </c>
      <c r="AF134" s="7">
        <v>0</v>
      </c>
      <c r="AG134" s="51">
        <f>SUM(AD134:AF134)</f>
        <v>0</v>
      </c>
      <c r="AH134" s="293">
        <v>0</v>
      </c>
      <c r="AI134" s="293">
        <v>0</v>
      </c>
      <c r="AJ134" s="7">
        <v>0</v>
      </c>
      <c r="AK134" s="51">
        <f>SUM(AH134:AJ134)</f>
        <v>0</v>
      </c>
      <c r="AL134" s="17">
        <v>0</v>
      </c>
      <c r="AM134" s="293">
        <v>0</v>
      </c>
      <c r="AN134" s="293">
        <v>0</v>
      </c>
      <c r="AO134" s="51">
        <v>0</v>
      </c>
      <c r="AP134" s="293">
        <v>0</v>
      </c>
      <c r="AQ134" s="293">
        <v>0</v>
      </c>
      <c r="AR134" s="293">
        <v>0</v>
      </c>
      <c r="AS134" s="109">
        <v>0</v>
      </c>
      <c r="AT134" s="519">
        <v>0</v>
      </c>
      <c r="AU134" s="519">
        <v>0</v>
      </c>
      <c r="AV134" s="429">
        <v>0</v>
      </c>
      <c r="AW134" s="420">
        <v>0</v>
      </c>
      <c r="AX134" s="429">
        <v>0</v>
      </c>
      <c r="AY134" s="429">
        <v>0</v>
      </c>
      <c r="AZ134" s="429">
        <v>0</v>
      </c>
      <c r="BA134" s="420">
        <v>0</v>
      </c>
      <c r="BB134" s="429">
        <v>0</v>
      </c>
      <c r="BC134" s="429">
        <v>0</v>
      </c>
      <c r="BD134" s="17">
        <v>0</v>
      </c>
      <c r="BE134" s="109">
        <v>0</v>
      </c>
      <c r="BF134" s="515">
        <f t="shared" si="110"/>
        <v>0</v>
      </c>
      <c r="BG134" s="585"/>
    </row>
    <row r="135" spans="1:59" s="1" customFormat="1" ht="15" customHeight="1" x14ac:dyDescent="0.25">
      <c r="A135" s="548"/>
      <c r="B135" s="596"/>
      <c r="C135" s="596"/>
      <c r="D135" s="597"/>
      <c r="E135" s="558"/>
      <c r="F135" s="555"/>
      <c r="G135" s="558"/>
      <c r="H135" s="302" t="s">
        <v>46</v>
      </c>
      <c r="I135" s="558"/>
      <c r="J135" s="17">
        <v>0</v>
      </c>
      <c r="K135" s="293">
        <v>0</v>
      </c>
      <c r="L135" s="50">
        <v>0</v>
      </c>
      <c r="M135" s="51">
        <f>SUM(J135:L135)</f>
        <v>0</v>
      </c>
      <c r="N135" s="293">
        <v>0</v>
      </c>
      <c r="O135" s="293">
        <v>0</v>
      </c>
      <c r="P135" s="7">
        <v>0</v>
      </c>
      <c r="Q135" s="51">
        <f>SUM(N135:P135)</f>
        <v>0</v>
      </c>
      <c r="R135" s="293">
        <v>0</v>
      </c>
      <c r="S135" s="7">
        <v>0</v>
      </c>
      <c r="T135" s="7">
        <v>0</v>
      </c>
      <c r="U135" s="51">
        <f>SUM(R135:T135)</f>
        <v>0</v>
      </c>
      <c r="V135" s="17">
        <v>0</v>
      </c>
      <c r="W135" s="7">
        <v>0</v>
      </c>
      <c r="X135" s="7">
        <v>0</v>
      </c>
      <c r="Y135" s="51">
        <v>0</v>
      </c>
      <c r="Z135" s="293">
        <v>0</v>
      </c>
      <c r="AA135" s="7">
        <v>0</v>
      </c>
      <c r="AB135" s="7">
        <v>0</v>
      </c>
      <c r="AC135" s="51">
        <f>SUM(Z135:AB135)</f>
        <v>0</v>
      </c>
      <c r="AD135" s="293">
        <v>0</v>
      </c>
      <c r="AE135" s="7">
        <v>0</v>
      </c>
      <c r="AF135" s="7">
        <v>0</v>
      </c>
      <c r="AG135" s="51">
        <f>SUM(AD135:AF135)</f>
        <v>0</v>
      </c>
      <c r="AH135" s="293">
        <v>0</v>
      </c>
      <c r="AI135" s="293">
        <v>0</v>
      </c>
      <c r="AJ135" s="7">
        <v>0</v>
      </c>
      <c r="AK135" s="51">
        <f>SUM(AH135:AJ135)</f>
        <v>0</v>
      </c>
      <c r="AL135" s="17">
        <v>0</v>
      </c>
      <c r="AM135" s="293">
        <v>0</v>
      </c>
      <c r="AN135" s="293">
        <v>0</v>
      </c>
      <c r="AO135" s="51">
        <v>0</v>
      </c>
      <c r="AP135" s="293">
        <v>0</v>
      </c>
      <c r="AQ135" s="293">
        <v>0</v>
      </c>
      <c r="AR135" s="293">
        <v>0</v>
      </c>
      <c r="AS135" s="109">
        <v>0</v>
      </c>
      <c r="AT135" s="519">
        <v>0</v>
      </c>
      <c r="AU135" s="519">
        <v>0</v>
      </c>
      <c r="AV135" s="429">
        <v>0</v>
      </c>
      <c r="AW135" s="420">
        <v>0</v>
      </c>
      <c r="AX135" s="429">
        <v>0</v>
      </c>
      <c r="AY135" s="429">
        <v>0</v>
      </c>
      <c r="AZ135" s="429">
        <v>0</v>
      </c>
      <c r="BA135" s="420">
        <v>0</v>
      </c>
      <c r="BB135" s="429">
        <v>0</v>
      </c>
      <c r="BC135" s="429">
        <v>0</v>
      </c>
      <c r="BD135" s="17">
        <v>0</v>
      </c>
      <c r="BE135" s="109">
        <v>0</v>
      </c>
      <c r="BF135" s="515">
        <f t="shared" si="110"/>
        <v>0</v>
      </c>
      <c r="BG135" s="585"/>
    </row>
    <row r="136" spans="1:59" s="1" customFormat="1" ht="15" customHeight="1" x14ac:dyDescent="0.25">
      <c r="A136" s="548"/>
      <c r="B136" s="596"/>
      <c r="C136" s="596"/>
      <c r="D136" s="597"/>
      <c r="E136" s="558"/>
      <c r="F136" s="555"/>
      <c r="G136" s="558"/>
      <c r="H136" s="302" t="s">
        <v>47</v>
      </c>
      <c r="I136" s="558"/>
      <c r="J136" s="17">
        <v>0</v>
      </c>
      <c r="K136" s="293">
        <v>0</v>
      </c>
      <c r="L136" s="50">
        <v>0</v>
      </c>
      <c r="M136" s="51">
        <f>SUM(J136:L136)</f>
        <v>0</v>
      </c>
      <c r="N136" s="293">
        <v>0</v>
      </c>
      <c r="O136" s="293">
        <v>0</v>
      </c>
      <c r="P136" s="7">
        <v>0</v>
      </c>
      <c r="Q136" s="51">
        <f>SUM(N136:P136)</f>
        <v>0</v>
      </c>
      <c r="R136" s="293">
        <v>0</v>
      </c>
      <c r="S136" s="7">
        <v>0</v>
      </c>
      <c r="T136" s="7">
        <v>0</v>
      </c>
      <c r="U136" s="51">
        <f>SUM(R136:T136)</f>
        <v>0</v>
      </c>
      <c r="V136" s="17">
        <v>0</v>
      </c>
      <c r="W136" s="7">
        <v>0</v>
      </c>
      <c r="X136" s="7">
        <v>0</v>
      </c>
      <c r="Y136" s="51">
        <v>0</v>
      </c>
      <c r="Z136" s="293">
        <v>0</v>
      </c>
      <c r="AA136" s="7">
        <v>0</v>
      </c>
      <c r="AB136" s="7">
        <v>0</v>
      </c>
      <c r="AC136" s="51">
        <f>SUM(Z136:AB136)</f>
        <v>0</v>
      </c>
      <c r="AD136" s="293">
        <v>0</v>
      </c>
      <c r="AE136" s="7">
        <v>0</v>
      </c>
      <c r="AF136" s="7">
        <v>0</v>
      </c>
      <c r="AG136" s="51">
        <f>SUM(AD136:AF136)</f>
        <v>0</v>
      </c>
      <c r="AH136" s="293">
        <v>0</v>
      </c>
      <c r="AI136" s="293">
        <v>0</v>
      </c>
      <c r="AJ136" s="7">
        <v>0</v>
      </c>
      <c r="AK136" s="51">
        <f>SUM(AH136:AJ136)</f>
        <v>0</v>
      </c>
      <c r="AL136" s="17">
        <v>0</v>
      </c>
      <c r="AM136" s="293">
        <v>0</v>
      </c>
      <c r="AN136" s="293">
        <v>0</v>
      </c>
      <c r="AO136" s="51">
        <f>SUM(AL136:AN136)</f>
        <v>0</v>
      </c>
      <c r="AP136" s="293">
        <v>0</v>
      </c>
      <c r="AQ136" s="293">
        <v>0</v>
      </c>
      <c r="AR136" s="293">
        <v>0</v>
      </c>
      <c r="AS136" s="109">
        <v>0</v>
      </c>
      <c r="AT136" s="519">
        <v>0</v>
      </c>
      <c r="AU136" s="519">
        <v>0</v>
      </c>
      <c r="AV136" s="429">
        <v>0</v>
      </c>
      <c r="AW136" s="420">
        <v>0</v>
      </c>
      <c r="AX136" s="429">
        <v>0</v>
      </c>
      <c r="AY136" s="429">
        <v>0</v>
      </c>
      <c r="AZ136" s="429">
        <v>0</v>
      </c>
      <c r="BA136" s="420">
        <v>0</v>
      </c>
      <c r="BB136" s="429">
        <v>0</v>
      </c>
      <c r="BC136" s="429">
        <v>0</v>
      </c>
      <c r="BD136" s="17">
        <v>0</v>
      </c>
      <c r="BE136" s="109">
        <v>0</v>
      </c>
      <c r="BF136" s="515">
        <f t="shared" si="110"/>
        <v>0</v>
      </c>
      <c r="BG136" s="585"/>
    </row>
    <row r="137" spans="1:59" s="1" customFormat="1" ht="15.75" customHeight="1" thickBot="1" x14ac:dyDescent="0.3">
      <c r="A137" s="548"/>
      <c r="B137" s="596"/>
      <c r="C137" s="596"/>
      <c r="D137" s="597"/>
      <c r="E137" s="558"/>
      <c r="F137" s="555"/>
      <c r="G137" s="558"/>
      <c r="H137" s="303" t="s">
        <v>48</v>
      </c>
      <c r="I137" s="558"/>
      <c r="J137" s="32">
        <v>0</v>
      </c>
      <c r="K137" s="375">
        <v>0</v>
      </c>
      <c r="L137" s="55">
        <v>0</v>
      </c>
      <c r="M137" s="56">
        <f>SUM(J137:L137)</f>
        <v>0</v>
      </c>
      <c r="N137" s="375">
        <v>0</v>
      </c>
      <c r="O137" s="375">
        <v>0</v>
      </c>
      <c r="P137" s="35">
        <v>0</v>
      </c>
      <c r="Q137" s="56">
        <f>SUM(N137:P137)</f>
        <v>0</v>
      </c>
      <c r="R137" s="375">
        <v>0</v>
      </c>
      <c r="S137" s="35">
        <v>0</v>
      </c>
      <c r="T137" s="35">
        <v>0</v>
      </c>
      <c r="U137" s="56">
        <f>SUM(R137:T137)</f>
        <v>0</v>
      </c>
      <c r="V137" s="32">
        <v>0</v>
      </c>
      <c r="W137" s="35">
        <v>0</v>
      </c>
      <c r="X137" s="35">
        <v>0</v>
      </c>
      <c r="Y137" s="56">
        <v>0</v>
      </c>
      <c r="Z137" s="375">
        <v>0</v>
      </c>
      <c r="AA137" s="35">
        <v>0</v>
      </c>
      <c r="AB137" s="35">
        <v>0</v>
      </c>
      <c r="AC137" s="56">
        <f>SUM(Z137:AB137)</f>
        <v>0</v>
      </c>
      <c r="AD137" s="375">
        <v>0</v>
      </c>
      <c r="AE137" s="35">
        <v>0</v>
      </c>
      <c r="AF137" s="35">
        <v>0</v>
      </c>
      <c r="AG137" s="56">
        <f>SUM(AD137:AF137)</f>
        <v>0</v>
      </c>
      <c r="AH137" s="375">
        <v>0</v>
      </c>
      <c r="AI137" s="375">
        <v>0</v>
      </c>
      <c r="AJ137" s="35">
        <v>0</v>
      </c>
      <c r="AK137" s="56">
        <f>SUM(AH137:AJ137)</f>
        <v>0</v>
      </c>
      <c r="AL137" s="32">
        <v>0</v>
      </c>
      <c r="AM137" s="375">
        <v>0</v>
      </c>
      <c r="AN137" s="375">
        <v>0</v>
      </c>
      <c r="AO137" s="56">
        <f>SUM(AL137:AN137)</f>
        <v>0</v>
      </c>
      <c r="AP137" s="375">
        <v>0</v>
      </c>
      <c r="AQ137" s="375">
        <v>0</v>
      </c>
      <c r="AR137" s="375">
        <v>0</v>
      </c>
      <c r="AS137" s="262">
        <v>0</v>
      </c>
      <c r="AT137" s="525">
        <v>0</v>
      </c>
      <c r="AU137" s="525">
        <v>0</v>
      </c>
      <c r="AV137" s="434">
        <v>0</v>
      </c>
      <c r="AW137" s="433">
        <v>0</v>
      </c>
      <c r="AX137" s="434">
        <v>0</v>
      </c>
      <c r="AY137" s="434">
        <v>0</v>
      </c>
      <c r="AZ137" s="434">
        <v>0</v>
      </c>
      <c r="BA137" s="433">
        <v>0</v>
      </c>
      <c r="BB137" s="434">
        <v>0</v>
      </c>
      <c r="BC137" s="434">
        <v>0</v>
      </c>
      <c r="BD137" s="32">
        <v>0</v>
      </c>
      <c r="BE137" s="262">
        <v>0</v>
      </c>
      <c r="BF137" s="536">
        <f t="shared" si="110"/>
        <v>0</v>
      </c>
      <c r="BG137" s="585"/>
    </row>
    <row r="138" spans="1:59" s="1" customFormat="1" ht="15.75" customHeight="1" thickBot="1" x14ac:dyDescent="0.3">
      <c r="A138" s="548"/>
      <c r="B138" s="596"/>
      <c r="C138" s="596"/>
      <c r="D138" s="597"/>
      <c r="E138" s="558"/>
      <c r="F138" s="551"/>
      <c r="G138" s="556" t="s">
        <v>49</v>
      </c>
      <c r="H138" s="557"/>
      <c r="I138" s="562"/>
      <c r="J138" s="738">
        <f t="shared" ref="J138:U138" si="111">SUM(J133:J137)</f>
        <v>0</v>
      </c>
      <c r="K138" s="544">
        <f t="shared" si="111"/>
        <v>0</v>
      </c>
      <c r="L138" s="154">
        <f t="shared" si="111"/>
        <v>0</v>
      </c>
      <c r="M138" s="155">
        <f t="shared" si="111"/>
        <v>0</v>
      </c>
      <c r="N138" s="544">
        <f t="shared" si="111"/>
        <v>0</v>
      </c>
      <c r="O138" s="544">
        <f t="shared" si="111"/>
        <v>0</v>
      </c>
      <c r="P138" s="153">
        <f t="shared" si="111"/>
        <v>0</v>
      </c>
      <c r="Q138" s="155">
        <f t="shared" si="111"/>
        <v>0</v>
      </c>
      <c r="R138" s="544">
        <f t="shared" si="111"/>
        <v>0</v>
      </c>
      <c r="S138" s="153">
        <f t="shared" si="111"/>
        <v>0</v>
      </c>
      <c r="T138" s="153">
        <f t="shared" si="111"/>
        <v>0</v>
      </c>
      <c r="U138" s="155">
        <f t="shared" si="111"/>
        <v>0</v>
      </c>
      <c r="V138" s="747">
        <v>0</v>
      </c>
      <c r="W138" s="153">
        <v>0</v>
      </c>
      <c r="X138" s="153">
        <v>0</v>
      </c>
      <c r="Y138" s="155">
        <v>0</v>
      </c>
      <c r="Z138" s="739">
        <v>0</v>
      </c>
      <c r="AA138" s="138">
        <f t="shared" ref="AA138:AO138" si="112">SUM(AA133:AA137)</f>
        <v>0</v>
      </c>
      <c r="AB138" s="138">
        <f t="shared" si="112"/>
        <v>0</v>
      </c>
      <c r="AC138" s="155">
        <f t="shared" si="112"/>
        <v>0</v>
      </c>
      <c r="AD138" s="138">
        <f t="shared" si="112"/>
        <v>0</v>
      </c>
      <c r="AE138" s="138">
        <f t="shared" si="112"/>
        <v>0</v>
      </c>
      <c r="AF138" s="138">
        <f t="shared" si="112"/>
        <v>0</v>
      </c>
      <c r="AG138" s="155">
        <f t="shared" si="112"/>
        <v>0</v>
      </c>
      <c r="AH138" s="138">
        <f t="shared" si="112"/>
        <v>0</v>
      </c>
      <c r="AI138" s="138">
        <f t="shared" si="112"/>
        <v>0</v>
      </c>
      <c r="AJ138" s="138">
        <f t="shared" si="112"/>
        <v>0</v>
      </c>
      <c r="AK138" s="155">
        <f t="shared" si="112"/>
        <v>0</v>
      </c>
      <c r="AL138" s="138">
        <f t="shared" si="112"/>
        <v>0</v>
      </c>
      <c r="AM138" s="138">
        <f t="shared" si="112"/>
        <v>0</v>
      </c>
      <c r="AN138" s="138">
        <f t="shared" si="112"/>
        <v>0</v>
      </c>
      <c r="AO138" s="155">
        <f t="shared" si="112"/>
        <v>0</v>
      </c>
      <c r="AP138" s="739">
        <v>0</v>
      </c>
      <c r="AQ138" s="739">
        <v>0</v>
      </c>
      <c r="AR138" s="544">
        <v>0</v>
      </c>
      <c r="AS138" s="261">
        <v>0</v>
      </c>
      <c r="AT138" s="745">
        <v>0</v>
      </c>
      <c r="AU138" s="745">
        <v>0</v>
      </c>
      <c r="AV138" s="745">
        <v>0</v>
      </c>
      <c r="AW138" s="746">
        <v>0</v>
      </c>
      <c r="AX138" s="745">
        <v>0</v>
      </c>
      <c r="AY138" s="745">
        <v>0</v>
      </c>
      <c r="AZ138" s="745">
        <v>0</v>
      </c>
      <c r="BA138" s="746">
        <v>0</v>
      </c>
      <c r="BB138" s="745">
        <v>0</v>
      </c>
      <c r="BC138" s="745">
        <v>0</v>
      </c>
      <c r="BD138" s="541">
        <v>0</v>
      </c>
      <c r="BE138" s="261">
        <v>0</v>
      </c>
      <c r="BF138" s="742">
        <f>SUM(BF133:BF137)</f>
        <v>0</v>
      </c>
      <c r="BG138" s="586"/>
    </row>
    <row r="139" spans="1:59" s="1" customFormat="1" ht="15.75" customHeight="1" thickBot="1" x14ac:dyDescent="0.3">
      <c r="A139" s="548"/>
      <c r="B139" s="596"/>
      <c r="C139" s="596"/>
      <c r="D139" s="597"/>
      <c r="E139" s="558"/>
      <c r="F139" s="134">
        <v>1</v>
      </c>
      <c r="G139" s="384" t="s">
        <v>41</v>
      </c>
      <c r="H139" s="134" t="s">
        <v>41</v>
      </c>
      <c r="I139" s="322" t="s">
        <v>77</v>
      </c>
      <c r="J139" s="396">
        <v>0</v>
      </c>
      <c r="K139" s="251">
        <v>0</v>
      </c>
      <c r="L139" s="176">
        <v>0</v>
      </c>
      <c r="M139" s="178">
        <v>0</v>
      </c>
      <c r="N139" s="251">
        <v>0</v>
      </c>
      <c r="O139" s="251">
        <v>0</v>
      </c>
      <c r="P139" s="175">
        <v>0</v>
      </c>
      <c r="Q139" s="178">
        <v>0</v>
      </c>
      <c r="R139" s="251">
        <v>0</v>
      </c>
      <c r="S139" s="175">
        <v>0</v>
      </c>
      <c r="T139" s="175">
        <v>0</v>
      </c>
      <c r="U139" s="178">
        <v>0</v>
      </c>
      <c r="V139" s="510">
        <v>0</v>
      </c>
      <c r="W139" s="175">
        <v>0</v>
      </c>
      <c r="X139" s="175">
        <v>0</v>
      </c>
      <c r="Y139" s="178">
        <v>0</v>
      </c>
      <c r="Z139" s="509">
        <v>0</v>
      </c>
      <c r="AA139" s="175">
        <v>0</v>
      </c>
      <c r="AB139" s="175">
        <v>0</v>
      </c>
      <c r="AC139" s="178">
        <v>0</v>
      </c>
      <c r="AD139" s="509">
        <v>0</v>
      </c>
      <c r="AE139" s="175">
        <v>0</v>
      </c>
      <c r="AF139" s="175">
        <v>0</v>
      </c>
      <c r="AG139" s="178">
        <v>0</v>
      </c>
      <c r="AH139" s="509">
        <v>0</v>
      </c>
      <c r="AI139" s="509">
        <v>0</v>
      </c>
      <c r="AJ139" s="175">
        <v>0</v>
      </c>
      <c r="AK139" s="178">
        <v>0</v>
      </c>
      <c r="AL139" s="510">
        <v>3</v>
      </c>
      <c r="AM139" s="509">
        <v>0</v>
      </c>
      <c r="AN139" s="251">
        <v>0</v>
      </c>
      <c r="AO139" s="178">
        <v>3</v>
      </c>
      <c r="AP139" s="509">
        <v>0</v>
      </c>
      <c r="AQ139" s="509">
        <v>0</v>
      </c>
      <c r="AR139" s="384">
        <v>0</v>
      </c>
      <c r="AS139" s="266">
        <v>0</v>
      </c>
      <c r="AT139" s="441">
        <v>0</v>
      </c>
      <c r="AU139" s="441">
        <v>0</v>
      </c>
      <c r="AV139" s="441">
        <v>0</v>
      </c>
      <c r="AW139" s="440">
        <v>0</v>
      </c>
      <c r="AX139" s="441">
        <v>0</v>
      </c>
      <c r="AY139" s="441">
        <v>0</v>
      </c>
      <c r="AZ139" s="441">
        <v>0</v>
      </c>
      <c r="BA139" s="440">
        <v>0</v>
      </c>
      <c r="BB139" s="441">
        <v>0</v>
      </c>
      <c r="BC139" s="441">
        <v>0</v>
      </c>
      <c r="BD139" s="250">
        <v>0</v>
      </c>
      <c r="BE139" s="266">
        <v>0</v>
      </c>
      <c r="BF139" s="494">
        <f t="shared" ref="BF139:BF144" si="113">M139+Q139+U139+Y139+AC139+AG139+AK139+AO139+AS139+AW139+BA139+BE139</f>
        <v>3</v>
      </c>
      <c r="BG139" s="526">
        <f>BF139/F139</f>
        <v>3</v>
      </c>
    </row>
    <row r="140" spans="1:59" s="1" customFormat="1" ht="15.75" customHeight="1" x14ac:dyDescent="0.25">
      <c r="A140" s="548"/>
      <c r="B140" s="596"/>
      <c r="C140" s="596"/>
      <c r="D140" s="597"/>
      <c r="E140" s="558"/>
      <c r="F140" s="552">
        <v>2</v>
      </c>
      <c r="G140" s="625" t="s">
        <v>43</v>
      </c>
      <c r="H140" s="150" t="s">
        <v>44</v>
      </c>
      <c r="I140" s="561" t="s">
        <v>223</v>
      </c>
      <c r="J140" s="23">
        <v>0</v>
      </c>
      <c r="K140" s="547">
        <v>0</v>
      </c>
      <c r="L140" s="59">
        <v>0</v>
      </c>
      <c r="M140" s="60">
        <f>SUM(J140:L140)</f>
        <v>0</v>
      </c>
      <c r="N140" s="547">
        <v>0</v>
      </c>
      <c r="O140" s="547">
        <v>0</v>
      </c>
      <c r="P140" s="26">
        <v>0</v>
      </c>
      <c r="Q140" s="60">
        <f>SUM(N140:P140)</f>
        <v>0</v>
      </c>
      <c r="R140" s="547">
        <v>0</v>
      </c>
      <c r="S140" s="26">
        <v>0</v>
      </c>
      <c r="T140" s="26">
        <v>0</v>
      </c>
      <c r="U140" s="60">
        <f>SUM(R140:T140)</f>
        <v>0</v>
      </c>
      <c r="V140" s="23">
        <v>0</v>
      </c>
      <c r="W140" s="26">
        <v>0</v>
      </c>
      <c r="X140" s="26">
        <v>0</v>
      </c>
      <c r="Y140" s="60">
        <v>0</v>
      </c>
      <c r="Z140" s="307">
        <v>0</v>
      </c>
      <c r="AA140" s="26">
        <v>0</v>
      </c>
      <c r="AB140" s="26">
        <v>0</v>
      </c>
      <c r="AC140" s="60">
        <f>SUM(Z140:AB140)</f>
        <v>0</v>
      </c>
      <c r="AD140" s="307">
        <v>0</v>
      </c>
      <c r="AE140" s="26">
        <v>0</v>
      </c>
      <c r="AF140" s="26">
        <v>0</v>
      </c>
      <c r="AG140" s="60">
        <f>SUM(AD140:AF140)</f>
        <v>0</v>
      </c>
      <c r="AH140" s="307">
        <v>0</v>
      </c>
      <c r="AI140" s="307">
        <v>0</v>
      </c>
      <c r="AJ140" s="26">
        <v>0</v>
      </c>
      <c r="AK140" s="60">
        <f>SUM(AH140:AJ140)</f>
        <v>0</v>
      </c>
      <c r="AL140" s="23">
        <v>0</v>
      </c>
      <c r="AM140" s="307">
        <v>0</v>
      </c>
      <c r="AN140" s="307">
        <v>0</v>
      </c>
      <c r="AO140" s="60">
        <v>0</v>
      </c>
      <c r="AP140" s="307">
        <v>0</v>
      </c>
      <c r="AQ140" s="307">
        <v>0</v>
      </c>
      <c r="AR140" s="547">
        <v>0</v>
      </c>
      <c r="AS140" s="264">
        <v>0</v>
      </c>
      <c r="AT140" s="521">
        <v>0</v>
      </c>
      <c r="AU140" s="521">
        <v>0</v>
      </c>
      <c r="AV140" s="522">
        <v>0</v>
      </c>
      <c r="AW140" s="436">
        <v>0</v>
      </c>
      <c r="AX140" s="521">
        <v>0</v>
      </c>
      <c r="AY140" s="521">
        <v>0</v>
      </c>
      <c r="AZ140" s="522">
        <v>0</v>
      </c>
      <c r="BA140" s="436">
        <v>0</v>
      </c>
      <c r="BB140" s="522">
        <v>0</v>
      </c>
      <c r="BC140" s="522">
        <v>0</v>
      </c>
      <c r="BD140" s="23">
        <v>0</v>
      </c>
      <c r="BE140" s="264">
        <v>0</v>
      </c>
      <c r="BF140" s="515">
        <f t="shared" si="113"/>
        <v>0</v>
      </c>
      <c r="BG140" s="748">
        <f>BF145/F140</f>
        <v>0</v>
      </c>
    </row>
    <row r="141" spans="1:59" s="1" customFormat="1" ht="15" customHeight="1" x14ac:dyDescent="0.25">
      <c r="A141" s="548"/>
      <c r="B141" s="596"/>
      <c r="C141" s="596"/>
      <c r="D141" s="597"/>
      <c r="E141" s="558"/>
      <c r="F141" s="550"/>
      <c r="G141" s="625"/>
      <c r="H141" s="133" t="s">
        <v>45</v>
      </c>
      <c r="I141" s="558"/>
      <c r="J141" s="17">
        <v>0</v>
      </c>
      <c r="K141" s="293">
        <v>0</v>
      </c>
      <c r="L141" s="50">
        <v>0</v>
      </c>
      <c r="M141" s="51">
        <f>SUM(J141:L141)</f>
        <v>0</v>
      </c>
      <c r="N141" s="293">
        <v>0</v>
      </c>
      <c r="O141" s="293">
        <v>0</v>
      </c>
      <c r="P141" s="7">
        <v>0</v>
      </c>
      <c r="Q141" s="51">
        <f>SUM(N141:P141)</f>
        <v>0</v>
      </c>
      <c r="R141" s="293">
        <v>0</v>
      </c>
      <c r="S141" s="7">
        <v>0</v>
      </c>
      <c r="T141" s="7">
        <v>0</v>
      </c>
      <c r="U141" s="51">
        <f>SUM(R141:T141)</f>
        <v>0</v>
      </c>
      <c r="V141" s="17">
        <v>0</v>
      </c>
      <c r="W141" s="7">
        <v>0</v>
      </c>
      <c r="X141" s="7">
        <v>0</v>
      </c>
      <c r="Y141" s="51">
        <v>0</v>
      </c>
      <c r="Z141" s="293">
        <v>0</v>
      </c>
      <c r="AA141" s="7">
        <v>0</v>
      </c>
      <c r="AB141" s="7">
        <v>0</v>
      </c>
      <c r="AC141" s="51">
        <f>SUM(Z141:AB141)</f>
        <v>0</v>
      </c>
      <c r="AD141" s="293">
        <v>0</v>
      </c>
      <c r="AE141" s="7">
        <v>0</v>
      </c>
      <c r="AF141" s="7">
        <v>0</v>
      </c>
      <c r="AG141" s="51">
        <f>SUM(AD141:AF141)</f>
        <v>0</v>
      </c>
      <c r="AH141" s="293">
        <v>0</v>
      </c>
      <c r="AI141" s="293">
        <v>0</v>
      </c>
      <c r="AJ141" s="7">
        <v>0</v>
      </c>
      <c r="AK141" s="51">
        <f>SUM(AH141:AJ141)</f>
        <v>0</v>
      </c>
      <c r="AL141" s="17">
        <v>0</v>
      </c>
      <c r="AM141" s="293">
        <v>0</v>
      </c>
      <c r="AN141" s="293">
        <v>0</v>
      </c>
      <c r="AO141" s="51">
        <v>0</v>
      </c>
      <c r="AP141" s="293">
        <v>0</v>
      </c>
      <c r="AQ141" s="293">
        <v>0</v>
      </c>
      <c r="AR141" s="307">
        <v>0</v>
      </c>
      <c r="AS141" s="109">
        <v>0</v>
      </c>
      <c r="AT141" s="519">
        <v>0</v>
      </c>
      <c r="AU141" s="519">
        <v>0</v>
      </c>
      <c r="AV141" s="429">
        <v>0</v>
      </c>
      <c r="AW141" s="420">
        <v>0</v>
      </c>
      <c r="AX141" s="519">
        <v>0</v>
      </c>
      <c r="AY141" s="519">
        <v>0</v>
      </c>
      <c r="AZ141" s="429">
        <v>0</v>
      </c>
      <c r="BA141" s="420">
        <v>0</v>
      </c>
      <c r="BB141" s="519">
        <v>0</v>
      </c>
      <c r="BC141" s="519">
        <v>0</v>
      </c>
      <c r="BD141" s="17">
        <v>0</v>
      </c>
      <c r="BE141" s="109">
        <v>0</v>
      </c>
      <c r="BF141" s="515">
        <f t="shared" si="113"/>
        <v>0</v>
      </c>
      <c r="BG141" s="585"/>
    </row>
    <row r="142" spans="1:59" s="1" customFormat="1" ht="15" customHeight="1" x14ac:dyDescent="0.25">
      <c r="A142" s="548"/>
      <c r="B142" s="596"/>
      <c r="C142" s="596"/>
      <c r="D142" s="597"/>
      <c r="E142" s="558"/>
      <c r="F142" s="550"/>
      <c r="G142" s="625"/>
      <c r="H142" s="297" t="s">
        <v>46</v>
      </c>
      <c r="I142" s="558"/>
      <c r="J142" s="17">
        <v>0</v>
      </c>
      <c r="K142" s="293">
        <v>0</v>
      </c>
      <c r="L142" s="50">
        <v>0</v>
      </c>
      <c r="M142" s="51">
        <f>SUM(J142:L142)</f>
        <v>0</v>
      </c>
      <c r="N142" s="293">
        <v>0</v>
      </c>
      <c r="O142" s="293">
        <v>0</v>
      </c>
      <c r="P142" s="7">
        <v>0</v>
      </c>
      <c r="Q142" s="51">
        <f>SUM(N142:P142)</f>
        <v>0</v>
      </c>
      <c r="R142" s="293">
        <v>0</v>
      </c>
      <c r="S142" s="7">
        <v>0</v>
      </c>
      <c r="T142" s="7">
        <v>0</v>
      </c>
      <c r="U142" s="51">
        <f>SUM(R142:T142)</f>
        <v>0</v>
      </c>
      <c r="V142" s="17">
        <v>0</v>
      </c>
      <c r="W142" s="7">
        <v>0</v>
      </c>
      <c r="X142" s="7">
        <v>0</v>
      </c>
      <c r="Y142" s="51">
        <v>0</v>
      </c>
      <c r="Z142" s="293">
        <v>0</v>
      </c>
      <c r="AA142" s="7">
        <v>0</v>
      </c>
      <c r="AB142" s="7">
        <v>0</v>
      </c>
      <c r="AC142" s="51">
        <f>SUM(Z142:AB142)</f>
        <v>0</v>
      </c>
      <c r="AD142" s="293">
        <v>0</v>
      </c>
      <c r="AE142" s="7">
        <v>0</v>
      </c>
      <c r="AF142" s="7">
        <v>0</v>
      </c>
      <c r="AG142" s="51">
        <f>SUM(AD142:AF142)</f>
        <v>0</v>
      </c>
      <c r="AH142" s="293">
        <v>0</v>
      </c>
      <c r="AI142" s="293">
        <v>0</v>
      </c>
      <c r="AJ142" s="7">
        <v>0</v>
      </c>
      <c r="AK142" s="51">
        <f>SUM(AH142:AJ142)</f>
        <v>0</v>
      </c>
      <c r="AL142" s="17">
        <v>0</v>
      </c>
      <c r="AM142" s="293">
        <v>0</v>
      </c>
      <c r="AN142" s="293">
        <v>0</v>
      </c>
      <c r="AO142" s="51">
        <v>0</v>
      </c>
      <c r="AP142" s="293">
        <v>0</v>
      </c>
      <c r="AQ142" s="293">
        <v>0</v>
      </c>
      <c r="AR142" s="293">
        <v>0</v>
      </c>
      <c r="AS142" s="51">
        <v>0</v>
      </c>
      <c r="AT142" s="87">
        <v>0</v>
      </c>
      <c r="AU142" s="11">
        <v>0</v>
      </c>
      <c r="AV142" s="309">
        <v>0</v>
      </c>
      <c r="AW142" s="420">
        <v>0</v>
      </c>
      <c r="AX142" s="519">
        <v>0</v>
      </c>
      <c r="AY142" s="519">
        <v>0</v>
      </c>
      <c r="AZ142" s="429">
        <v>0</v>
      </c>
      <c r="BA142" s="420">
        <v>0</v>
      </c>
      <c r="BB142" s="519">
        <v>0</v>
      </c>
      <c r="BC142" s="519">
        <v>0</v>
      </c>
      <c r="BD142" s="17">
        <v>0</v>
      </c>
      <c r="BE142" s="109">
        <v>0</v>
      </c>
      <c r="BF142" s="515">
        <f t="shared" si="113"/>
        <v>0</v>
      </c>
      <c r="BG142" s="585"/>
    </row>
    <row r="143" spans="1:59" s="1" customFormat="1" ht="15" customHeight="1" x14ac:dyDescent="0.25">
      <c r="A143" s="548"/>
      <c r="B143" s="596"/>
      <c r="C143" s="596"/>
      <c r="D143" s="597"/>
      <c r="E143" s="558"/>
      <c r="F143" s="550"/>
      <c r="G143" s="625"/>
      <c r="H143" s="297" t="s">
        <v>47</v>
      </c>
      <c r="I143" s="558"/>
      <c r="J143" s="17">
        <v>0</v>
      </c>
      <c r="K143" s="293">
        <v>0</v>
      </c>
      <c r="L143" s="50">
        <v>0</v>
      </c>
      <c r="M143" s="51">
        <f>SUM(J143:L143)</f>
        <v>0</v>
      </c>
      <c r="N143" s="293">
        <v>0</v>
      </c>
      <c r="O143" s="293">
        <v>0</v>
      </c>
      <c r="P143" s="7">
        <v>0</v>
      </c>
      <c r="Q143" s="51">
        <f>SUM(N143:P143)</f>
        <v>0</v>
      </c>
      <c r="R143" s="293">
        <v>0</v>
      </c>
      <c r="S143" s="7">
        <v>0</v>
      </c>
      <c r="T143" s="7">
        <v>0</v>
      </c>
      <c r="U143" s="51">
        <f>SUM(R143:T143)</f>
        <v>0</v>
      </c>
      <c r="V143" s="17">
        <v>0</v>
      </c>
      <c r="W143" s="7">
        <v>0</v>
      </c>
      <c r="X143" s="7">
        <v>0</v>
      </c>
      <c r="Y143" s="51">
        <v>0</v>
      </c>
      <c r="Z143" s="293">
        <v>0</v>
      </c>
      <c r="AA143" s="7">
        <v>0</v>
      </c>
      <c r="AB143" s="7">
        <v>0</v>
      </c>
      <c r="AC143" s="51">
        <f>SUM(Z143:AB143)</f>
        <v>0</v>
      </c>
      <c r="AD143" s="293">
        <v>0</v>
      </c>
      <c r="AE143" s="7">
        <v>0</v>
      </c>
      <c r="AF143" s="7">
        <v>0</v>
      </c>
      <c r="AG143" s="51">
        <f>SUM(AD143:AF143)</f>
        <v>0</v>
      </c>
      <c r="AH143" s="293">
        <v>0</v>
      </c>
      <c r="AI143" s="293">
        <v>0</v>
      </c>
      <c r="AJ143" s="7">
        <v>0</v>
      </c>
      <c r="AK143" s="51">
        <f>SUM(AH143:AJ143)</f>
        <v>0</v>
      </c>
      <c r="AL143" s="17">
        <v>0</v>
      </c>
      <c r="AM143" s="293">
        <v>0</v>
      </c>
      <c r="AN143" s="293">
        <v>0</v>
      </c>
      <c r="AO143" s="51">
        <v>0</v>
      </c>
      <c r="AP143" s="293">
        <v>0</v>
      </c>
      <c r="AQ143" s="293">
        <v>0</v>
      </c>
      <c r="AR143" s="293">
        <v>0</v>
      </c>
      <c r="AS143" s="109">
        <v>0</v>
      </c>
      <c r="AT143" s="519">
        <v>0</v>
      </c>
      <c r="AU143" s="519">
        <v>0</v>
      </c>
      <c r="AV143" s="110">
        <v>0</v>
      </c>
      <c r="AW143" s="420">
        <v>0</v>
      </c>
      <c r="AX143" s="519">
        <v>0</v>
      </c>
      <c r="AY143" s="519">
        <v>0</v>
      </c>
      <c r="AZ143" s="429">
        <v>0</v>
      </c>
      <c r="BA143" s="420">
        <v>0</v>
      </c>
      <c r="BB143" s="519">
        <v>0</v>
      </c>
      <c r="BC143" s="519">
        <v>0</v>
      </c>
      <c r="BD143" s="17">
        <v>0</v>
      </c>
      <c r="BE143" s="109">
        <v>0</v>
      </c>
      <c r="BF143" s="515">
        <f t="shared" si="113"/>
        <v>0</v>
      </c>
      <c r="BG143" s="585"/>
    </row>
    <row r="144" spans="1:59" s="1" customFormat="1" ht="15.75" customHeight="1" thickBot="1" x14ac:dyDescent="0.3">
      <c r="A144" s="548"/>
      <c r="B144" s="596"/>
      <c r="C144" s="596"/>
      <c r="D144" s="597"/>
      <c r="E144" s="558"/>
      <c r="F144" s="550"/>
      <c r="G144" s="625"/>
      <c r="H144" s="300" t="s">
        <v>48</v>
      </c>
      <c r="I144" s="558"/>
      <c r="J144" s="32">
        <v>0</v>
      </c>
      <c r="K144" s="375">
        <v>0</v>
      </c>
      <c r="L144" s="55">
        <v>0</v>
      </c>
      <c r="M144" s="56">
        <f>SUM(J144:L144)</f>
        <v>0</v>
      </c>
      <c r="N144" s="375">
        <v>0</v>
      </c>
      <c r="O144" s="375">
        <v>0</v>
      </c>
      <c r="P144" s="35">
        <v>0</v>
      </c>
      <c r="Q144" s="56">
        <f>SUM(N144:P144)</f>
        <v>0</v>
      </c>
      <c r="R144" s="375">
        <v>0</v>
      </c>
      <c r="S144" s="35">
        <v>0</v>
      </c>
      <c r="T144" s="35">
        <v>0</v>
      </c>
      <c r="U144" s="56">
        <f>SUM(R144:T144)</f>
        <v>0</v>
      </c>
      <c r="V144" s="32">
        <v>0</v>
      </c>
      <c r="W144" s="35">
        <v>0</v>
      </c>
      <c r="X144" s="35">
        <v>0</v>
      </c>
      <c r="Y144" s="56">
        <v>0</v>
      </c>
      <c r="Z144" s="375">
        <v>0</v>
      </c>
      <c r="AA144" s="35">
        <v>0</v>
      </c>
      <c r="AB144" s="35">
        <v>0</v>
      </c>
      <c r="AC144" s="56">
        <f>SUM(Z144:AB144)</f>
        <v>0</v>
      </c>
      <c r="AD144" s="375">
        <v>0</v>
      </c>
      <c r="AE144" s="35">
        <v>0</v>
      </c>
      <c r="AF144" s="35">
        <v>0</v>
      </c>
      <c r="AG144" s="56">
        <f>SUM(AD144:AF144)</f>
        <v>0</v>
      </c>
      <c r="AH144" s="375">
        <v>0</v>
      </c>
      <c r="AI144" s="375">
        <v>0</v>
      </c>
      <c r="AJ144" s="35">
        <v>0</v>
      </c>
      <c r="AK144" s="56">
        <f>SUM(AH144:AJ144)</f>
        <v>0</v>
      </c>
      <c r="AL144" s="32">
        <v>0</v>
      </c>
      <c r="AM144" s="375">
        <v>0</v>
      </c>
      <c r="AN144" s="375">
        <v>0</v>
      </c>
      <c r="AO144" s="56">
        <v>0</v>
      </c>
      <c r="AP144" s="375">
        <v>0</v>
      </c>
      <c r="AQ144" s="375">
        <v>0</v>
      </c>
      <c r="AR144" s="375">
        <v>0</v>
      </c>
      <c r="AS144" s="262">
        <v>0</v>
      </c>
      <c r="AT144" s="525">
        <v>0</v>
      </c>
      <c r="AU144" s="525">
        <v>0</v>
      </c>
      <c r="AV144" s="65">
        <v>0</v>
      </c>
      <c r="AW144" s="433">
        <v>0</v>
      </c>
      <c r="AX144" s="525">
        <v>0</v>
      </c>
      <c r="AY144" s="525">
        <v>0</v>
      </c>
      <c r="AZ144" s="434">
        <v>0</v>
      </c>
      <c r="BA144" s="433">
        <v>0</v>
      </c>
      <c r="BB144" s="525">
        <v>0</v>
      </c>
      <c r="BC144" s="525">
        <v>0</v>
      </c>
      <c r="BD144" s="32">
        <v>0</v>
      </c>
      <c r="BE144" s="262">
        <v>0</v>
      </c>
      <c r="BF144" s="536">
        <f t="shared" si="113"/>
        <v>0</v>
      </c>
      <c r="BG144" s="585"/>
    </row>
    <row r="145" spans="1:59" s="1" customFormat="1" ht="15.75" customHeight="1" thickBot="1" x14ac:dyDescent="0.3">
      <c r="A145" s="548"/>
      <c r="B145" s="596"/>
      <c r="C145" s="596"/>
      <c r="D145" s="597"/>
      <c r="E145" s="558"/>
      <c r="F145" s="551"/>
      <c r="G145" s="556" t="s">
        <v>49</v>
      </c>
      <c r="H145" s="557"/>
      <c r="I145" s="562"/>
      <c r="J145" s="396">
        <f t="shared" ref="J145:U145" si="114">SUM(J140:J144)</f>
        <v>0</v>
      </c>
      <c r="K145" s="251">
        <f t="shared" si="114"/>
        <v>0</v>
      </c>
      <c r="L145" s="176">
        <f t="shared" si="114"/>
        <v>0</v>
      </c>
      <c r="M145" s="178">
        <f t="shared" si="114"/>
        <v>0</v>
      </c>
      <c r="N145" s="251">
        <f t="shared" si="114"/>
        <v>0</v>
      </c>
      <c r="O145" s="251">
        <f t="shared" si="114"/>
        <v>0</v>
      </c>
      <c r="P145" s="175">
        <f t="shared" si="114"/>
        <v>0</v>
      </c>
      <c r="Q145" s="178">
        <f t="shared" si="114"/>
        <v>0</v>
      </c>
      <c r="R145" s="251">
        <f t="shared" si="114"/>
        <v>0</v>
      </c>
      <c r="S145" s="175">
        <f t="shared" si="114"/>
        <v>0</v>
      </c>
      <c r="T145" s="175">
        <f t="shared" si="114"/>
        <v>0</v>
      </c>
      <c r="U145" s="178">
        <f t="shared" si="114"/>
        <v>0</v>
      </c>
      <c r="V145" s="250">
        <v>0</v>
      </c>
      <c r="W145" s="175">
        <v>0</v>
      </c>
      <c r="X145" s="175">
        <v>0</v>
      </c>
      <c r="Y145" s="178">
        <v>0</v>
      </c>
      <c r="Z145" s="251">
        <v>0</v>
      </c>
      <c r="AA145" s="115">
        <f t="shared" ref="AA145:AO145" si="115">SUM(AA140:AA144)</f>
        <v>0</v>
      </c>
      <c r="AB145" s="115">
        <f t="shared" si="115"/>
        <v>0</v>
      </c>
      <c r="AC145" s="178">
        <f t="shared" si="115"/>
        <v>0</v>
      </c>
      <c r="AD145" s="115">
        <f t="shared" si="115"/>
        <v>0</v>
      </c>
      <c r="AE145" s="115">
        <f t="shared" si="115"/>
        <v>0</v>
      </c>
      <c r="AF145" s="115">
        <f t="shared" si="115"/>
        <v>0</v>
      </c>
      <c r="AG145" s="178">
        <f t="shared" si="115"/>
        <v>0</v>
      </c>
      <c r="AH145" s="115">
        <f t="shared" si="115"/>
        <v>0</v>
      </c>
      <c r="AI145" s="115">
        <f t="shared" si="115"/>
        <v>0</v>
      </c>
      <c r="AJ145" s="115">
        <f t="shared" si="115"/>
        <v>0</v>
      </c>
      <c r="AK145" s="178">
        <f t="shared" si="115"/>
        <v>0</v>
      </c>
      <c r="AL145" s="115">
        <f t="shared" si="115"/>
        <v>0</v>
      </c>
      <c r="AM145" s="115">
        <f t="shared" si="115"/>
        <v>0</v>
      </c>
      <c r="AN145" s="115">
        <f t="shared" si="115"/>
        <v>0</v>
      </c>
      <c r="AO145" s="178">
        <f t="shared" si="115"/>
        <v>0</v>
      </c>
      <c r="AP145" s="251">
        <v>0</v>
      </c>
      <c r="AQ145" s="251">
        <v>0</v>
      </c>
      <c r="AR145" s="251">
        <v>0</v>
      </c>
      <c r="AS145" s="266">
        <v>0</v>
      </c>
      <c r="AT145" s="441">
        <v>0</v>
      </c>
      <c r="AU145" s="441">
        <v>0</v>
      </c>
      <c r="AV145" s="507">
        <v>0</v>
      </c>
      <c r="AW145" s="440">
        <v>0</v>
      </c>
      <c r="AX145" s="441">
        <v>0</v>
      </c>
      <c r="AY145" s="441">
        <v>0</v>
      </c>
      <c r="AZ145" s="441">
        <v>0</v>
      </c>
      <c r="BA145" s="440">
        <v>0</v>
      </c>
      <c r="BB145" s="446">
        <f>SUM(BB140:BB144)</f>
        <v>0</v>
      </c>
      <c r="BC145" s="446">
        <f>SUM(BC140:BC144)</f>
        <v>0</v>
      </c>
      <c r="BD145" s="174">
        <f>SUM(BD140:BD144)</f>
        <v>0</v>
      </c>
      <c r="BE145" s="252">
        <f>SUM(BE140:BE144)</f>
        <v>0</v>
      </c>
      <c r="BF145" s="494">
        <f>SUM(BF140:BF144)</f>
        <v>0</v>
      </c>
      <c r="BG145" s="586"/>
    </row>
    <row r="146" spans="1:59" ht="18.75" customHeight="1" thickBot="1" x14ac:dyDescent="0.3">
      <c r="A146" s="548"/>
      <c r="B146" s="596"/>
      <c r="C146" s="596"/>
      <c r="D146" s="597"/>
      <c r="E146" s="558"/>
      <c r="F146" s="134">
        <v>1</v>
      </c>
      <c r="G146" s="384" t="s">
        <v>41</v>
      </c>
      <c r="H146" s="134" t="s">
        <v>41</v>
      </c>
      <c r="I146" s="134" t="s">
        <v>77</v>
      </c>
      <c r="J146" s="387">
        <v>0</v>
      </c>
      <c r="K146" s="251">
        <v>0</v>
      </c>
      <c r="L146" s="176">
        <v>0</v>
      </c>
      <c r="M146" s="178">
        <v>2</v>
      </c>
      <c r="N146" s="355">
        <v>0</v>
      </c>
      <c r="O146" s="251">
        <v>0</v>
      </c>
      <c r="P146" s="175">
        <v>0</v>
      </c>
      <c r="Q146" s="178">
        <v>1</v>
      </c>
      <c r="R146" s="355">
        <v>0</v>
      </c>
      <c r="S146" s="175">
        <v>0</v>
      </c>
      <c r="T146" s="175">
        <v>0</v>
      </c>
      <c r="U146" s="178">
        <v>2</v>
      </c>
      <c r="V146" s="250">
        <v>0</v>
      </c>
      <c r="W146" s="175">
        <v>0</v>
      </c>
      <c r="X146" s="175">
        <v>0</v>
      </c>
      <c r="Y146" s="178">
        <v>0</v>
      </c>
      <c r="Z146" s="251">
        <v>0</v>
      </c>
      <c r="AA146" s="175">
        <v>0</v>
      </c>
      <c r="AB146" s="175">
        <v>0</v>
      </c>
      <c r="AC146" s="178">
        <v>0</v>
      </c>
      <c r="AD146" s="251">
        <v>0</v>
      </c>
      <c r="AE146" s="175">
        <v>0</v>
      </c>
      <c r="AF146" s="175">
        <v>0</v>
      </c>
      <c r="AG146" s="178">
        <v>4</v>
      </c>
      <c r="AH146" s="251">
        <v>0</v>
      </c>
      <c r="AI146" s="251">
        <v>0</v>
      </c>
      <c r="AJ146" s="175">
        <v>0</v>
      </c>
      <c r="AK146" s="178">
        <v>0</v>
      </c>
      <c r="AL146" s="250">
        <v>0</v>
      </c>
      <c r="AM146" s="251">
        <v>0</v>
      </c>
      <c r="AN146" s="251">
        <v>0</v>
      </c>
      <c r="AO146" s="178">
        <v>3</v>
      </c>
      <c r="AP146" s="251">
        <v>0</v>
      </c>
      <c r="AQ146" s="251">
        <v>0</v>
      </c>
      <c r="AR146" s="251">
        <v>0</v>
      </c>
      <c r="AS146" s="266">
        <v>0</v>
      </c>
      <c r="AT146" s="441">
        <v>0</v>
      </c>
      <c r="AU146" s="441">
        <v>0</v>
      </c>
      <c r="AV146" s="507">
        <v>0</v>
      </c>
      <c r="AW146" s="440">
        <v>4</v>
      </c>
      <c r="AX146" s="441">
        <v>0</v>
      </c>
      <c r="AY146" s="441">
        <v>0</v>
      </c>
      <c r="AZ146" s="441">
        <v>0</v>
      </c>
      <c r="BA146" s="440">
        <v>4</v>
      </c>
      <c r="BB146" s="441">
        <v>0</v>
      </c>
      <c r="BC146" s="441">
        <v>0</v>
      </c>
      <c r="BD146" s="541">
        <v>0</v>
      </c>
      <c r="BE146" s="261">
        <v>4</v>
      </c>
      <c r="BF146" s="742">
        <f t="shared" ref="BF146:BF152" si="116">M146+Q146+U146+Y146+AC146+AG146+AK146+AO146+AS146+AW146+BA146+BE146</f>
        <v>24</v>
      </c>
      <c r="BG146" s="209">
        <f>BF146/F146</f>
        <v>24</v>
      </c>
    </row>
    <row r="147" spans="1:59" s="1" customFormat="1" ht="18.75" customHeight="1" x14ac:dyDescent="0.25">
      <c r="A147" s="548"/>
      <c r="B147" s="596"/>
      <c r="C147" s="596"/>
      <c r="D147" s="597"/>
      <c r="E147" s="558"/>
      <c r="F147" s="549">
        <v>2</v>
      </c>
      <c r="G147" s="625" t="s">
        <v>43</v>
      </c>
      <c r="H147" s="150" t="s">
        <v>44</v>
      </c>
      <c r="I147" s="558" t="s">
        <v>224</v>
      </c>
      <c r="J147" s="23">
        <v>0</v>
      </c>
      <c r="K147" s="547">
        <v>0</v>
      </c>
      <c r="L147" s="59">
        <v>0</v>
      </c>
      <c r="M147" s="60">
        <f t="shared" ref="M147:M152" si="117">SUM(J147:L147)</f>
        <v>0</v>
      </c>
      <c r="N147" s="547">
        <v>0</v>
      </c>
      <c r="O147" s="547">
        <v>0</v>
      </c>
      <c r="P147" s="26">
        <v>0</v>
      </c>
      <c r="Q147" s="60">
        <f>SUM(N147:P147)</f>
        <v>0</v>
      </c>
      <c r="R147" s="547">
        <v>0</v>
      </c>
      <c r="S147" s="26">
        <v>0</v>
      </c>
      <c r="T147" s="26">
        <v>0</v>
      </c>
      <c r="U147" s="60">
        <f>SUM(R147:T147)</f>
        <v>0</v>
      </c>
      <c r="V147" s="23">
        <v>0</v>
      </c>
      <c r="W147" s="26">
        <v>0</v>
      </c>
      <c r="X147" s="26">
        <v>0</v>
      </c>
      <c r="Y147" s="60">
        <v>0</v>
      </c>
      <c r="Z147" s="307">
        <v>0</v>
      </c>
      <c r="AA147" s="26">
        <v>0</v>
      </c>
      <c r="AB147" s="26">
        <v>0</v>
      </c>
      <c r="AC147" s="60">
        <f>SUM(Z147:AB147)</f>
        <v>0</v>
      </c>
      <c r="AD147" s="307">
        <v>0</v>
      </c>
      <c r="AE147" s="26">
        <v>0</v>
      </c>
      <c r="AF147" s="26">
        <v>0</v>
      </c>
      <c r="AG147" s="60">
        <f>SUM(AD147:AF147)</f>
        <v>0</v>
      </c>
      <c r="AH147" s="307">
        <v>0</v>
      </c>
      <c r="AI147" s="307">
        <v>0</v>
      </c>
      <c r="AJ147" s="26">
        <v>0</v>
      </c>
      <c r="AK147" s="60">
        <v>0</v>
      </c>
      <c r="AL147" s="23">
        <v>0</v>
      </c>
      <c r="AM147" s="307">
        <v>0</v>
      </c>
      <c r="AN147" s="307">
        <v>0</v>
      </c>
      <c r="AO147" s="60">
        <f>SUM(AL147:AN147)</f>
        <v>0</v>
      </c>
      <c r="AP147" s="307">
        <v>0</v>
      </c>
      <c r="AQ147" s="307">
        <v>0</v>
      </c>
      <c r="AR147" s="307">
        <v>0</v>
      </c>
      <c r="AS147" s="264">
        <v>0</v>
      </c>
      <c r="AT147" s="521">
        <v>0</v>
      </c>
      <c r="AU147" s="521">
        <v>0</v>
      </c>
      <c r="AV147" s="389">
        <v>0</v>
      </c>
      <c r="AW147" s="436">
        <v>0</v>
      </c>
      <c r="AX147" s="521">
        <v>0</v>
      </c>
      <c r="AY147" s="521">
        <v>0</v>
      </c>
      <c r="AZ147" s="522">
        <v>0</v>
      </c>
      <c r="BA147" s="436">
        <f>SUM(AX147:AZ147)</f>
        <v>0</v>
      </c>
      <c r="BB147" s="521">
        <v>0</v>
      </c>
      <c r="BC147" s="543">
        <v>0</v>
      </c>
      <c r="BD147" s="429">
        <v>0</v>
      </c>
      <c r="BE147" s="749">
        <f>SUM(BB147:BD147)</f>
        <v>0</v>
      </c>
      <c r="BF147" s="750">
        <f t="shared" si="116"/>
        <v>0</v>
      </c>
      <c r="BG147" s="598">
        <f>BF152/F147</f>
        <v>7</v>
      </c>
    </row>
    <row r="148" spans="1:59" s="1" customFormat="1" ht="18" customHeight="1" x14ac:dyDescent="0.25">
      <c r="A148" s="548"/>
      <c r="B148" s="596"/>
      <c r="C148" s="596"/>
      <c r="D148" s="597"/>
      <c r="E148" s="558"/>
      <c r="F148" s="550"/>
      <c r="G148" s="625"/>
      <c r="H148" s="133" t="s">
        <v>45</v>
      </c>
      <c r="I148" s="558"/>
      <c r="J148" s="17">
        <v>0</v>
      </c>
      <c r="K148" s="293">
        <v>0</v>
      </c>
      <c r="L148" s="50">
        <v>0</v>
      </c>
      <c r="M148" s="51">
        <f t="shared" si="117"/>
        <v>0</v>
      </c>
      <c r="N148" s="293">
        <v>0</v>
      </c>
      <c r="O148" s="293">
        <v>0</v>
      </c>
      <c r="P148" s="7">
        <v>0</v>
      </c>
      <c r="Q148" s="51">
        <f>SUM(N148:P148)</f>
        <v>0</v>
      </c>
      <c r="R148" s="293">
        <v>0</v>
      </c>
      <c r="S148" s="7">
        <v>0</v>
      </c>
      <c r="T148" s="7">
        <v>0</v>
      </c>
      <c r="U148" s="51">
        <f>SUM(R148:T148)</f>
        <v>0</v>
      </c>
      <c r="V148" s="17">
        <v>0</v>
      </c>
      <c r="W148" s="7">
        <v>0</v>
      </c>
      <c r="X148" s="7">
        <v>0</v>
      </c>
      <c r="Y148" s="51">
        <v>0</v>
      </c>
      <c r="Z148" s="293">
        <v>0</v>
      </c>
      <c r="AA148" s="7">
        <v>0</v>
      </c>
      <c r="AB148" s="7">
        <v>0</v>
      </c>
      <c r="AC148" s="51">
        <f>SUM(Z148:AB148)</f>
        <v>0</v>
      </c>
      <c r="AD148" s="293">
        <v>0</v>
      </c>
      <c r="AE148" s="7">
        <v>0</v>
      </c>
      <c r="AF148" s="7">
        <v>0</v>
      </c>
      <c r="AG148" s="51">
        <f>SUM(AD148:AF148)</f>
        <v>0</v>
      </c>
      <c r="AH148" s="293">
        <v>0</v>
      </c>
      <c r="AI148" s="293">
        <v>0</v>
      </c>
      <c r="AJ148" s="7">
        <v>0</v>
      </c>
      <c r="AK148" s="51">
        <v>0</v>
      </c>
      <c r="AL148" s="17">
        <v>0</v>
      </c>
      <c r="AM148" s="293">
        <v>0</v>
      </c>
      <c r="AN148" s="293">
        <v>0</v>
      </c>
      <c r="AO148" s="51">
        <v>0</v>
      </c>
      <c r="AP148" s="293">
        <v>0</v>
      </c>
      <c r="AQ148" s="293">
        <v>0</v>
      </c>
      <c r="AR148" s="293">
        <v>0</v>
      </c>
      <c r="AS148" s="51">
        <v>0</v>
      </c>
      <c r="AT148" s="25">
        <v>0</v>
      </c>
      <c r="AU148" s="26">
        <v>0</v>
      </c>
      <c r="AV148" s="308">
        <v>0</v>
      </c>
      <c r="AW148" s="420">
        <v>0</v>
      </c>
      <c r="AX148" s="519">
        <v>0</v>
      </c>
      <c r="AY148" s="519">
        <v>0</v>
      </c>
      <c r="AZ148" s="429">
        <v>0</v>
      </c>
      <c r="BA148" s="436">
        <f t="shared" ref="BA148:BA151" si="118">SUM(AX148:AZ148)</f>
        <v>0</v>
      </c>
      <c r="BB148" s="519">
        <v>0</v>
      </c>
      <c r="BC148" s="539">
        <v>0</v>
      </c>
      <c r="BD148" s="429">
        <v>0</v>
      </c>
      <c r="BE148" s="749">
        <f t="shared" ref="BE148:BE151" si="119">SUM(BB148:BD148)</f>
        <v>0</v>
      </c>
      <c r="BF148" s="750">
        <f t="shared" si="116"/>
        <v>0</v>
      </c>
      <c r="BG148" s="592"/>
    </row>
    <row r="149" spans="1:59" s="1" customFormat="1" ht="15" customHeight="1" x14ac:dyDescent="0.25">
      <c r="A149" s="548"/>
      <c r="B149" s="596"/>
      <c r="C149" s="596"/>
      <c r="D149" s="597"/>
      <c r="E149" s="558"/>
      <c r="F149" s="550"/>
      <c r="G149" s="625"/>
      <c r="H149" s="297" t="s">
        <v>46</v>
      </c>
      <c r="I149" s="558"/>
      <c r="J149" s="17">
        <v>0</v>
      </c>
      <c r="K149" s="293">
        <v>0</v>
      </c>
      <c r="L149" s="50">
        <v>0</v>
      </c>
      <c r="M149" s="51">
        <f t="shared" si="117"/>
        <v>0</v>
      </c>
      <c r="N149" s="293">
        <v>1</v>
      </c>
      <c r="O149" s="293">
        <v>0</v>
      </c>
      <c r="P149" s="7">
        <v>0</v>
      </c>
      <c r="Q149" s="51">
        <f>SUM(N149:P149)</f>
        <v>1</v>
      </c>
      <c r="R149" s="293">
        <v>0</v>
      </c>
      <c r="S149" s="7">
        <v>0</v>
      </c>
      <c r="T149" s="7">
        <v>0</v>
      </c>
      <c r="U149" s="51">
        <f>SUM(R149:T149)</f>
        <v>0</v>
      </c>
      <c r="V149" s="17">
        <v>0</v>
      </c>
      <c r="W149" s="7">
        <v>0</v>
      </c>
      <c r="X149" s="7">
        <v>0</v>
      </c>
      <c r="Y149" s="51">
        <v>0</v>
      </c>
      <c r="Z149" s="293">
        <v>0</v>
      </c>
      <c r="AA149" s="7">
        <v>0</v>
      </c>
      <c r="AB149" s="7">
        <v>0</v>
      </c>
      <c r="AC149" s="51">
        <f>SUM(Z149:AB149)</f>
        <v>0</v>
      </c>
      <c r="AD149" s="293">
        <v>0</v>
      </c>
      <c r="AE149" s="7">
        <v>0</v>
      </c>
      <c r="AF149" s="7">
        <v>0</v>
      </c>
      <c r="AG149" s="51">
        <f>SUM(AD149:AF149)</f>
        <v>0</v>
      </c>
      <c r="AH149" s="293">
        <v>0</v>
      </c>
      <c r="AI149" s="293">
        <v>0</v>
      </c>
      <c r="AJ149" s="7">
        <v>0</v>
      </c>
      <c r="AK149" s="51">
        <v>0</v>
      </c>
      <c r="AL149" s="17">
        <v>0</v>
      </c>
      <c r="AM149" s="293">
        <v>0</v>
      </c>
      <c r="AN149" s="293">
        <v>0</v>
      </c>
      <c r="AO149" s="51">
        <v>0</v>
      </c>
      <c r="AP149" s="293">
        <v>0</v>
      </c>
      <c r="AQ149" s="293">
        <v>0</v>
      </c>
      <c r="AR149" s="293">
        <v>0</v>
      </c>
      <c r="AS149" s="51">
        <v>0</v>
      </c>
      <c r="AT149" s="28">
        <v>1</v>
      </c>
      <c r="AU149" s="7">
        <v>0</v>
      </c>
      <c r="AV149" s="308">
        <v>0</v>
      </c>
      <c r="AW149" s="420">
        <v>1</v>
      </c>
      <c r="AX149" s="519">
        <v>2</v>
      </c>
      <c r="AY149" s="519">
        <v>0</v>
      </c>
      <c r="AZ149" s="429">
        <v>0</v>
      </c>
      <c r="BA149" s="436">
        <f t="shared" si="118"/>
        <v>2</v>
      </c>
      <c r="BB149" s="519">
        <v>0</v>
      </c>
      <c r="BC149" s="539">
        <v>0</v>
      </c>
      <c r="BD149" s="429">
        <v>0</v>
      </c>
      <c r="BE149" s="749">
        <f t="shared" si="119"/>
        <v>0</v>
      </c>
      <c r="BF149" s="750">
        <f t="shared" si="116"/>
        <v>4</v>
      </c>
      <c r="BG149" s="592"/>
    </row>
    <row r="150" spans="1:59" s="1" customFormat="1" ht="15" customHeight="1" x14ac:dyDescent="0.25">
      <c r="A150" s="548"/>
      <c r="B150" s="596"/>
      <c r="C150" s="596"/>
      <c r="D150" s="597"/>
      <c r="E150" s="558"/>
      <c r="F150" s="550"/>
      <c r="G150" s="625"/>
      <c r="H150" s="297" t="s">
        <v>47</v>
      </c>
      <c r="I150" s="558"/>
      <c r="J150" s="17">
        <v>1</v>
      </c>
      <c r="K150" s="293">
        <v>0</v>
      </c>
      <c r="L150" s="50">
        <v>0</v>
      </c>
      <c r="M150" s="51">
        <f t="shared" si="117"/>
        <v>1</v>
      </c>
      <c r="N150" s="293">
        <v>0</v>
      </c>
      <c r="O150" s="293">
        <v>0</v>
      </c>
      <c r="P150" s="7">
        <v>0</v>
      </c>
      <c r="Q150" s="51">
        <f>SUM(N150:P150)</f>
        <v>0</v>
      </c>
      <c r="R150" s="293">
        <v>2</v>
      </c>
      <c r="S150" s="7">
        <v>0</v>
      </c>
      <c r="T150" s="7">
        <v>0</v>
      </c>
      <c r="U150" s="51">
        <f>SUM(R150:T150)</f>
        <v>2</v>
      </c>
      <c r="V150" s="17">
        <v>0</v>
      </c>
      <c r="W150" s="7">
        <v>0</v>
      </c>
      <c r="X150" s="7">
        <v>0</v>
      </c>
      <c r="Y150" s="51">
        <v>0</v>
      </c>
      <c r="Z150" s="293">
        <v>0</v>
      </c>
      <c r="AA150" s="7">
        <v>0</v>
      </c>
      <c r="AB150" s="7">
        <v>0</v>
      </c>
      <c r="AC150" s="51">
        <f>SUM(Z150:AB150)</f>
        <v>0</v>
      </c>
      <c r="AD150" s="293">
        <v>1</v>
      </c>
      <c r="AE150" s="7">
        <v>0</v>
      </c>
      <c r="AF150" s="7">
        <v>0</v>
      </c>
      <c r="AG150" s="51">
        <f>SUM(AD150:AF150)</f>
        <v>1</v>
      </c>
      <c r="AH150" s="293">
        <v>0</v>
      </c>
      <c r="AI150" s="293">
        <v>0</v>
      </c>
      <c r="AJ150" s="7">
        <v>0</v>
      </c>
      <c r="AK150" s="51">
        <v>0</v>
      </c>
      <c r="AL150" s="17">
        <v>2</v>
      </c>
      <c r="AM150" s="293">
        <v>0</v>
      </c>
      <c r="AN150" s="293">
        <v>0</v>
      </c>
      <c r="AO150" s="51">
        <f>SUM(AL150:AN150)</f>
        <v>2</v>
      </c>
      <c r="AP150" s="293">
        <v>0</v>
      </c>
      <c r="AQ150" s="293">
        <v>0</v>
      </c>
      <c r="AR150" s="293">
        <v>0</v>
      </c>
      <c r="AS150" s="51">
        <v>0</v>
      </c>
      <c r="AT150" s="28">
        <v>1</v>
      </c>
      <c r="AU150" s="7">
        <v>0</v>
      </c>
      <c r="AV150" s="308">
        <v>0</v>
      </c>
      <c r="AW150" s="420">
        <v>1</v>
      </c>
      <c r="AX150" s="519">
        <v>1</v>
      </c>
      <c r="AY150" s="519">
        <v>0</v>
      </c>
      <c r="AZ150" s="429">
        <v>0</v>
      </c>
      <c r="BA150" s="436">
        <f t="shared" si="118"/>
        <v>1</v>
      </c>
      <c r="BB150" s="519">
        <v>2</v>
      </c>
      <c r="BC150" s="539">
        <v>0</v>
      </c>
      <c r="BD150" s="429">
        <v>0</v>
      </c>
      <c r="BE150" s="749">
        <f t="shared" si="119"/>
        <v>2</v>
      </c>
      <c r="BF150" s="750">
        <f t="shared" si="116"/>
        <v>10</v>
      </c>
      <c r="BG150" s="592"/>
    </row>
    <row r="151" spans="1:59" s="1" customFormat="1" ht="15.75" customHeight="1" thickBot="1" x14ac:dyDescent="0.3">
      <c r="A151" s="548"/>
      <c r="B151" s="596"/>
      <c r="C151" s="596"/>
      <c r="D151" s="597"/>
      <c r="E151" s="558"/>
      <c r="F151" s="550"/>
      <c r="G151" s="625"/>
      <c r="H151" s="300" t="s">
        <v>48</v>
      </c>
      <c r="I151" s="558"/>
      <c r="J151" s="32">
        <v>0</v>
      </c>
      <c r="K151" s="375">
        <v>0</v>
      </c>
      <c r="L151" s="55">
        <v>0</v>
      </c>
      <c r="M151" s="56">
        <f t="shared" si="117"/>
        <v>0</v>
      </c>
      <c r="N151" s="375">
        <v>0</v>
      </c>
      <c r="O151" s="375">
        <v>0</v>
      </c>
      <c r="P151" s="35">
        <v>0</v>
      </c>
      <c r="Q151" s="56">
        <f>SUM(N151:P151)</f>
        <v>0</v>
      </c>
      <c r="R151" s="375">
        <v>0</v>
      </c>
      <c r="S151" s="35">
        <v>0</v>
      </c>
      <c r="T151" s="35">
        <v>0</v>
      </c>
      <c r="U151" s="56">
        <f>SUM(R151:T151)</f>
        <v>0</v>
      </c>
      <c r="V151" s="32">
        <v>0</v>
      </c>
      <c r="W151" s="35">
        <v>0</v>
      </c>
      <c r="X151" s="35">
        <v>0</v>
      </c>
      <c r="Y151" s="56">
        <v>0</v>
      </c>
      <c r="Z151" s="375">
        <v>0</v>
      </c>
      <c r="AA151" s="35">
        <v>0</v>
      </c>
      <c r="AB151" s="35">
        <v>0</v>
      </c>
      <c r="AC151" s="56">
        <f>SUM(Z151:AB151)</f>
        <v>0</v>
      </c>
      <c r="AD151" s="375">
        <v>0</v>
      </c>
      <c r="AE151" s="35">
        <v>0</v>
      </c>
      <c r="AF151" s="35">
        <v>0</v>
      </c>
      <c r="AG151" s="56">
        <f>SUM(AD151:AF151)</f>
        <v>0</v>
      </c>
      <c r="AH151" s="375">
        <v>0</v>
      </c>
      <c r="AI151" s="375">
        <v>0</v>
      </c>
      <c r="AJ151" s="35">
        <v>0</v>
      </c>
      <c r="AK151" s="56">
        <v>0</v>
      </c>
      <c r="AL151" s="32">
        <v>0</v>
      </c>
      <c r="AM151" s="375">
        <v>0</v>
      </c>
      <c r="AN151" s="375">
        <v>0</v>
      </c>
      <c r="AO151" s="56">
        <f>SUM(AL151:AN151)</f>
        <v>0</v>
      </c>
      <c r="AP151" s="375">
        <v>0</v>
      </c>
      <c r="AQ151" s="375">
        <v>0</v>
      </c>
      <c r="AR151" s="375">
        <v>0</v>
      </c>
      <c r="AS151" s="56">
        <v>0</v>
      </c>
      <c r="AT151" s="34">
        <v>0</v>
      </c>
      <c r="AU151" s="35">
        <v>0</v>
      </c>
      <c r="AV151" s="310">
        <v>0</v>
      </c>
      <c r="AW151" s="433">
        <v>0</v>
      </c>
      <c r="AX151" s="525">
        <v>0</v>
      </c>
      <c r="AY151" s="525">
        <v>0</v>
      </c>
      <c r="AZ151" s="434">
        <v>0</v>
      </c>
      <c r="BA151" s="436">
        <f t="shared" si="118"/>
        <v>0</v>
      </c>
      <c r="BB151" s="525">
        <v>0</v>
      </c>
      <c r="BC151" s="542">
        <v>0</v>
      </c>
      <c r="BD151" s="434">
        <v>0</v>
      </c>
      <c r="BE151" s="749">
        <f t="shared" si="119"/>
        <v>0</v>
      </c>
      <c r="BF151" s="751">
        <f t="shared" si="116"/>
        <v>0</v>
      </c>
      <c r="BG151" s="592"/>
    </row>
    <row r="152" spans="1:59" s="1" customFormat="1" ht="15.75" customHeight="1" thickBot="1" x14ac:dyDescent="0.3">
      <c r="A152" s="548"/>
      <c r="B152" s="596"/>
      <c r="C152" s="596"/>
      <c r="D152" s="597"/>
      <c r="E152" s="562"/>
      <c r="F152" s="551"/>
      <c r="G152" s="556" t="s">
        <v>49</v>
      </c>
      <c r="H152" s="557"/>
      <c r="I152" s="562"/>
      <c r="J152" s="396">
        <f>SUM(J147:J151)</f>
        <v>1</v>
      </c>
      <c r="K152" s="251">
        <f t="shared" ref="K152:U152" si="120">SUM(K147:K151)</f>
        <v>0</v>
      </c>
      <c r="L152" s="176">
        <f t="shared" si="120"/>
        <v>0</v>
      </c>
      <c r="M152" s="178">
        <f t="shared" si="117"/>
        <v>1</v>
      </c>
      <c r="N152" s="251">
        <f t="shared" si="120"/>
        <v>1</v>
      </c>
      <c r="O152" s="251">
        <f t="shared" si="120"/>
        <v>0</v>
      </c>
      <c r="P152" s="175">
        <f t="shared" si="120"/>
        <v>0</v>
      </c>
      <c r="Q152" s="178">
        <f t="shared" si="120"/>
        <v>1</v>
      </c>
      <c r="R152" s="509">
        <f t="shared" si="120"/>
        <v>2</v>
      </c>
      <c r="S152" s="175">
        <f t="shared" si="120"/>
        <v>0</v>
      </c>
      <c r="T152" s="175">
        <f t="shared" si="120"/>
        <v>0</v>
      </c>
      <c r="U152" s="178">
        <f t="shared" si="120"/>
        <v>2</v>
      </c>
      <c r="V152" s="510">
        <v>0</v>
      </c>
      <c r="W152" s="175">
        <v>0</v>
      </c>
      <c r="X152" s="175">
        <v>0</v>
      </c>
      <c r="Y152" s="178">
        <v>0</v>
      </c>
      <c r="Z152" s="509">
        <v>0</v>
      </c>
      <c r="AA152" s="115">
        <f t="shared" ref="AA152:AG152" si="121">SUM(AA147:AA151)</f>
        <v>0</v>
      </c>
      <c r="AB152" s="115">
        <f t="shared" si="121"/>
        <v>0</v>
      </c>
      <c r="AC152" s="178">
        <f t="shared" si="121"/>
        <v>0</v>
      </c>
      <c r="AD152" s="115">
        <f t="shared" si="121"/>
        <v>1</v>
      </c>
      <c r="AE152" s="115">
        <f t="shared" si="121"/>
        <v>0</v>
      </c>
      <c r="AF152" s="115">
        <f t="shared" si="121"/>
        <v>0</v>
      </c>
      <c r="AG152" s="178">
        <f t="shared" si="121"/>
        <v>1</v>
      </c>
      <c r="AH152" s="509">
        <v>0</v>
      </c>
      <c r="AI152" s="509">
        <v>0</v>
      </c>
      <c r="AJ152" s="175">
        <v>0</v>
      </c>
      <c r="AK152" s="178">
        <v>0</v>
      </c>
      <c r="AL152" s="115">
        <f>SUM(AL147:AL151)</f>
        <v>2</v>
      </c>
      <c r="AM152" s="115">
        <f>SUM(AM147:AM151)</f>
        <v>0</v>
      </c>
      <c r="AN152" s="115">
        <f>SUM(AN147:AN151)</f>
        <v>0</v>
      </c>
      <c r="AO152" s="178">
        <f>SUM(AO147:AO151)</f>
        <v>2</v>
      </c>
      <c r="AP152" s="509">
        <v>0</v>
      </c>
      <c r="AQ152" s="509">
        <v>0</v>
      </c>
      <c r="AR152" s="251">
        <v>0</v>
      </c>
      <c r="AS152" s="178">
        <v>0</v>
      </c>
      <c r="AT152" s="175">
        <f t="shared" ref="AT152:BF152" si="122">SUM(AT147:AT151)</f>
        <v>2</v>
      </c>
      <c r="AU152" s="175">
        <f t="shared" si="122"/>
        <v>0</v>
      </c>
      <c r="AV152" s="175">
        <f t="shared" si="122"/>
        <v>0</v>
      </c>
      <c r="AW152" s="117">
        <f t="shared" si="122"/>
        <v>2</v>
      </c>
      <c r="AX152" s="175">
        <f t="shared" si="122"/>
        <v>3</v>
      </c>
      <c r="AY152" s="175">
        <f t="shared" si="122"/>
        <v>0</v>
      </c>
      <c r="AZ152" s="175">
        <f t="shared" si="122"/>
        <v>0</v>
      </c>
      <c r="BA152" s="117">
        <f t="shared" si="122"/>
        <v>3</v>
      </c>
      <c r="BB152" s="175">
        <f t="shared" si="122"/>
        <v>2</v>
      </c>
      <c r="BC152" s="176">
        <f t="shared" si="122"/>
        <v>0</v>
      </c>
      <c r="BD152" s="446">
        <f t="shared" si="122"/>
        <v>0</v>
      </c>
      <c r="BE152" s="752">
        <f t="shared" si="122"/>
        <v>2</v>
      </c>
      <c r="BF152" s="751">
        <f t="shared" si="116"/>
        <v>14</v>
      </c>
      <c r="BG152" s="593"/>
    </row>
    <row r="153" spans="1:59" ht="81.75" hidden="1" customHeight="1" x14ac:dyDescent="0.25">
      <c r="A153" s="67" t="s">
        <v>78</v>
      </c>
      <c r="B153" s="596"/>
      <c r="C153" s="596"/>
      <c r="D153" s="596"/>
      <c r="E153" s="26" t="s">
        <v>79</v>
      </c>
      <c r="F153" s="59"/>
      <c r="G153" s="59" t="s">
        <v>41</v>
      </c>
      <c r="H153" s="26" t="s">
        <v>41</v>
      </c>
      <c r="I153" s="25" t="s">
        <v>80</v>
      </c>
      <c r="J153" s="63">
        <v>0</v>
      </c>
      <c r="K153" s="24">
        <v>0</v>
      </c>
      <c r="L153" s="59">
        <v>0</v>
      </c>
      <c r="M153" s="60">
        <v>0</v>
      </c>
      <c r="N153" s="63">
        <v>0</v>
      </c>
      <c r="O153" s="24">
        <v>0</v>
      </c>
      <c r="P153" s="26">
        <v>0</v>
      </c>
      <c r="Q153" s="60">
        <v>0</v>
      </c>
      <c r="R153" s="294">
        <v>0</v>
      </c>
      <c r="S153" s="26">
        <v>0</v>
      </c>
      <c r="T153" s="26">
        <v>0</v>
      </c>
      <c r="U153" s="60">
        <v>0</v>
      </c>
      <c r="V153" s="68">
        <v>0</v>
      </c>
      <c r="W153" s="52">
        <v>0</v>
      </c>
      <c r="X153" s="52">
        <v>0</v>
      </c>
      <c r="Y153" s="60">
        <v>0</v>
      </c>
      <c r="Z153" s="69">
        <v>0</v>
      </c>
      <c r="AA153" s="52">
        <v>0</v>
      </c>
      <c r="AB153" s="52">
        <v>0</v>
      </c>
      <c r="AC153" s="60">
        <v>0</v>
      </c>
      <c r="AD153" s="69">
        <v>0</v>
      </c>
      <c r="AE153" s="52">
        <v>0</v>
      </c>
      <c r="AF153" s="52">
        <v>0</v>
      </c>
      <c r="AG153" s="60">
        <v>0</v>
      </c>
      <c r="AH153" s="69">
        <v>0</v>
      </c>
      <c r="AI153" s="69">
        <v>0</v>
      </c>
      <c r="AJ153" s="52">
        <v>0</v>
      </c>
      <c r="AK153" s="60">
        <v>0</v>
      </c>
      <c r="AL153" s="68">
        <v>0</v>
      </c>
      <c r="AM153" s="69">
        <v>0</v>
      </c>
      <c r="AN153" s="52">
        <v>0</v>
      </c>
      <c r="AO153" s="60">
        <v>0</v>
      </c>
      <c r="AP153" s="69">
        <v>0</v>
      </c>
      <c r="AQ153" s="69">
        <v>0</v>
      </c>
      <c r="AR153" s="52">
        <v>0</v>
      </c>
      <c r="AS153" s="60">
        <v>0</v>
      </c>
      <c r="AT153" s="70"/>
      <c r="AU153" s="71"/>
      <c r="AV153" s="52"/>
      <c r="AW153" s="60"/>
      <c r="AX153" s="72"/>
      <c r="AY153" s="52"/>
      <c r="AZ153" s="52"/>
      <c r="BA153" s="60"/>
      <c r="BB153" s="53"/>
      <c r="BC153" s="52"/>
      <c r="BD153" s="52"/>
      <c r="BE153" s="60"/>
      <c r="BF153" s="30">
        <f>M153+Q153+U153+Y153+AC153+AG153+AK153+AO153+AS153+AW153+BA153+BE153</f>
        <v>0</v>
      </c>
      <c r="BG153" s="73" t="e">
        <f>BF153/F153</f>
        <v>#DIV/0!</v>
      </c>
    </row>
  </sheetData>
  <mergeCells count="147">
    <mergeCell ref="I100:I110"/>
    <mergeCell ref="I88:I98"/>
    <mergeCell ref="I76:I86"/>
    <mergeCell ref="I64:I74"/>
    <mergeCell ref="I52:I62"/>
    <mergeCell ref="I39:I49"/>
    <mergeCell ref="E132:E152"/>
    <mergeCell ref="G140:G144"/>
    <mergeCell ref="I140:I145"/>
    <mergeCell ref="G152:H152"/>
    <mergeCell ref="G147:G151"/>
    <mergeCell ref="I147:I152"/>
    <mergeCell ref="I15:I25"/>
    <mergeCell ref="I27:I37"/>
    <mergeCell ref="G105:H105"/>
    <mergeCell ref="G100:G104"/>
    <mergeCell ref="G117:H117"/>
    <mergeCell ref="G112:G116"/>
    <mergeCell ref="I112:I117"/>
    <mergeCell ref="G124:H124"/>
    <mergeCell ref="G119:G123"/>
    <mergeCell ref="I119:I124"/>
    <mergeCell ref="G69:H69"/>
    <mergeCell ref="G64:G68"/>
    <mergeCell ref="G81:H81"/>
    <mergeCell ref="G76:G80"/>
    <mergeCell ref="G93:H93"/>
    <mergeCell ref="G88:G92"/>
    <mergeCell ref="G20:H20"/>
    <mergeCell ref="G15:G19"/>
    <mergeCell ref="G32:H32"/>
    <mergeCell ref="G27:G31"/>
    <mergeCell ref="G44:H44"/>
    <mergeCell ref="G39:G43"/>
    <mergeCell ref="BF10:BF13"/>
    <mergeCell ref="BG10:BG13"/>
    <mergeCell ref="A11:A13"/>
    <mergeCell ref="B11:B13"/>
    <mergeCell ref="C11:C13"/>
    <mergeCell ref="D11:D13"/>
    <mergeCell ref="E11:E13"/>
    <mergeCell ref="A1:BF1"/>
    <mergeCell ref="A2:BF2"/>
    <mergeCell ref="A3:BF3"/>
    <mergeCell ref="A6:D6"/>
    <mergeCell ref="B7:C7"/>
    <mergeCell ref="B8:C8"/>
    <mergeCell ref="F11:F13"/>
    <mergeCell ref="G11:G13"/>
    <mergeCell ref="H11:H13"/>
    <mergeCell ref="I11:I13"/>
    <mergeCell ref="J11:M11"/>
    <mergeCell ref="N11:Q11"/>
    <mergeCell ref="AP9:BB9"/>
    <mergeCell ref="A10:I10"/>
    <mergeCell ref="J10:BE10"/>
    <mergeCell ref="J12:M12"/>
    <mergeCell ref="N12:Q12"/>
    <mergeCell ref="R12:U12"/>
    <mergeCell ref="V12:Y12"/>
    <mergeCell ref="Z12:AC12"/>
    <mergeCell ref="AD12:AG12"/>
    <mergeCell ref="R11:U11"/>
    <mergeCell ref="V11:Y11"/>
    <mergeCell ref="Z11:AC11"/>
    <mergeCell ref="AD11:AG11"/>
    <mergeCell ref="AH12:AK12"/>
    <mergeCell ref="AH11:AK11"/>
    <mergeCell ref="AL12:AO12"/>
    <mergeCell ref="AP12:AS12"/>
    <mergeCell ref="AT12:AW12"/>
    <mergeCell ref="AX12:BA12"/>
    <mergeCell ref="BB12:BE12"/>
    <mergeCell ref="AP11:AS11"/>
    <mergeCell ref="AT11:AW11"/>
    <mergeCell ref="AX11:BA11"/>
    <mergeCell ref="BB11:BE11"/>
    <mergeCell ref="AL11:AO11"/>
    <mergeCell ref="BG15:BG25"/>
    <mergeCell ref="G21:G23"/>
    <mergeCell ref="G24:G25"/>
    <mergeCell ref="A14:A50"/>
    <mergeCell ref="B14:B153"/>
    <mergeCell ref="C14:C153"/>
    <mergeCell ref="D14:D153"/>
    <mergeCell ref="E14:E25"/>
    <mergeCell ref="F15:F25"/>
    <mergeCell ref="E26:E37"/>
    <mergeCell ref="F27:F37"/>
    <mergeCell ref="E39:E49"/>
    <mergeCell ref="F39:F49"/>
    <mergeCell ref="BG39:BG49"/>
    <mergeCell ref="G45:G47"/>
    <mergeCell ref="G48:G49"/>
    <mergeCell ref="BG27:BG37"/>
    <mergeCell ref="G33:G35"/>
    <mergeCell ref="G36:G37"/>
    <mergeCell ref="E63:E74"/>
    <mergeCell ref="F64:F74"/>
    <mergeCell ref="G70:G72"/>
    <mergeCell ref="G73:G74"/>
    <mergeCell ref="E51:E62"/>
    <mergeCell ref="F52:F62"/>
    <mergeCell ref="BG52:BG62"/>
    <mergeCell ref="G58:G60"/>
    <mergeCell ref="G61:G62"/>
    <mergeCell ref="G57:H57"/>
    <mergeCell ref="G52:G56"/>
    <mergeCell ref="A51:A74"/>
    <mergeCell ref="BG88:BG98"/>
    <mergeCell ref="G94:G96"/>
    <mergeCell ref="G97:G98"/>
    <mergeCell ref="BG76:BG86"/>
    <mergeCell ref="G82:G84"/>
    <mergeCell ref="G85:G86"/>
    <mergeCell ref="A75:A110"/>
    <mergeCell ref="E75:E86"/>
    <mergeCell ref="F76:F86"/>
    <mergeCell ref="E87:E98"/>
    <mergeCell ref="F88:F98"/>
    <mergeCell ref="E99:E110"/>
    <mergeCell ref="F100:F110"/>
    <mergeCell ref="BG100:BG110"/>
    <mergeCell ref="G106:G108"/>
    <mergeCell ref="G109:G110"/>
    <mergeCell ref="BG64:BG74"/>
    <mergeCell ref="A111:A152"/>
    <mergeCell ref="E111:E131"/>
    <mergeCell ref="F112:F117"/>
    <mergeCell ref="BG112:BG117"/>
    <mergeCell ref="F119:F124"/>
    <mergeCell ref="F133:F138"/>
    <mergeCell ref="BG133:BG138"/>
    <mergeCell ref="BG119:BG124"/>
    <mergeCell ref="F126:F131"/>
    <mergeCell ref="BG126:BG131"/>
    <mergeCell ref="F147:F152"/>
    <mergeCell ref="BG147:BG152"/>
    <mergeCell ref="F140:F145"/>
    <mergeCell ref="BG140:BG145"/>
    <mergeCell ref="G138:H138"/>
    <mergeCell ref="G133:G137"/>
    <mergeCell ref="G131:H131"/>
    <mergeCell ref="G126:G130"/>
    <mergeCell ref="I126:I131"/>
    <mergeCell ref="I133:I138"/>
    <mergeCell ref="G145:H145"/>
  </mergeCells>
  <printOptions horizontalCentered="1"/>
  <pageMargins left="0.39370078740157477" right="0.31535433070866142" top="0.64960629921259838" bottom="0.8468503937007873" header="0.3543307086614173" footer="0.55157480314960616"/>
  <pageSetup paperSize="8" scale="60" fitToWidth="0" fitToHeight="0" pageOrder="overThenDown" orientation="portrait" verticalDpi="0" r:id="rId1"/>
  <headerFooter alignWithMargins="0"/>
  <ignoredErrors>
    <ignoredError sqref="J152:L152 N152:P152 J145:L145 BB20:BD20 AX20:AZ20 J20 J32:L32 N32:P32 S32:T32 R32 U29 V32:X32 Z32:AB32 AD32:AF32 AH32:AJ32 AL32:AN32 AP32:AR32 AT32:AV32 BB32:BD32 AX32:AZ32 J44:L44 N44:P44 V44:X44 Z44:AB44 AD44:AF44 AH44:AJ44 AL44:AN44 AP44:AR44 AT44:AV44 AX44:AZ44 BB44:BD44 BA39:BA43 J57:L57 N57:P57 T57 R57:S57 V57:X57 Z57:AB57 AD57:AF57 AH57:AJ57 AL57:AN57 AP57:AR57 AT57:AV57 AX57:AZ57 BB57:BD57 BE27:BE31 BA58:BA62 J69 N69:P69 R69:T69 V69:X69 Z69:AB69 AD69:AF69 AL69:AN69 AT69:AV69 AX69:AZ69 BB69:BD69 AW70:AW74 J81:L81 N81:P81 R81:T81 V81:X81 Z81:AB81 AD81:AF81 AH81:AJ81 AK78:AK80 AL81:AN81 AX81:AZ81 AT81:AV81 AP81:AR81 BB81:BD81 BE76:BE80 J93:L93 N93:P93 R93:T93 Z93:AB93 AD93:AF93 AH93:AJ93 AL93:AN93 AK87 AT93:AV93 AX93:AZ93 BB93:BD93 BA94:BA98 J105:L105 N105:P105 R105:T105" formulaRange="1"/>
    <ignoredError sqref="M152 AW20 AS20 M32 Y32 AW32 BA32 M44 U44 Q44 Y44 AC44 AK44 AO44 AS44 AW44 BE44 BA44 BF50 M57 U57 Q57 Y57 AC57 AG57 AK57 AO57 AS57 AW57 BA57 BE57 M69 Q69 U69 AC69 AK69 AO69 AS69 AW69 BA69 BE69 M81 Q81 U81 Y81 AC81 AS81 AO81 BE81 BA81 AG81 AW81 M93 Q93 AC93 AG93 AK93 BA93 BE93 M105 Q105" formula="1"/>
    <ignoredError sqref="BA20 AT20:AV20 AP20:AR20 Q32 R44:T44 BE39:BE43 L69 AH69:AJ69 AP69:AR69 AK81 AW82:AW86" formula="1"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50"/>
  <sheetViews>
    <sheetView topLeftCell="E10" zoomScaleNormal="100" workbookViewId="0">
      <selection activeCell="H18" sqref="H18"/>
    </sheetView>
  </sheetViews>
  <sheetFormatPr baseColWidth="10" defaultRowHeight="15" customHeight="1" x14ac:dyDescent="0.25"/>
  <cols>
    <col min="1" max="4" width="14.140625" style="1" hidden="1" customWidth="1"/>
    <col min="5" max="5" width="33.5703125" style="1" customWidth="1"/>
    <col min="6" max="6" width="14.140625" style="1" customWidth="1"/>
    <col min="7" max="7" width="21.5703125" style="4" customWidth="1"/>
    <col min="8" max="8" width="25.140625" style="1" customWidth="1"/>
    <col min="9" max="9" width="35.42578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257" width="14.140625" style="1" customWidth="1"/>
    <col min="258" max="1024" width="14.140625" customWidth="1"/>
  </cols>
  <sheetData>
    <row r="1" spans="1:60" ht="26.25" customHeight="1" x14ac:dyDescent="0.25">
      <c r="A1" s="608" t="s">
        <v>81</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60" ht="26.25"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60" ht="26.25"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60" ht="18.75" customHeight="1" x14ac:dyDescent="0.25">
      <c r="A4" s="2"/>
      <c r="B4" s="2"/>
      <c r="C4" s="2"/>
      <c r="D4" s="2"/>
      <c r="E4" s="2"/>
      <c r="F4" s="2"/>
      <c r="G4" s="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0" ht="15.75" customHeight="1" x14ac:dyDescent="0.25"/>
    <row r="6" spans="1:60" ht="15" customHeight="1" x14ac:dyDescent="0.25">
      <c r="A6" s="602" t="s">
        <v>3</v>
      </c>
      <c r="B6" s="602"/>
      <c r="C6" s="602"/>
      <c r="D6" s="602"/>
      <c r="E6" s="5"/>
      <c r="G6" s="3"/>
    </row>
    <row r="7" spans="1:60" ht="15" customHeight="1" x14ac:dyDescent="0.25">
      <c r="A7" s="6" t="s">
        <v>4</v>
      </c>
      <c r="B7" s="596" t="s">
        <v>5</v>
      </c>
      <c r="C7" s="596"/>
      <c r="D7" s="6" t="s">
        <v>6</v>
      </c>
      <c r="E7" s="5"/>
      <c r="G7" s="3"/>
    </row>
    <row r="8" spans="1:60" ht="27.75" customHeight="1" x14ac:dyDescent="0.25">
      <c r="A8" s="7" t="s">
        <v>7</v>
      </c>
      <c r="B8" s="609" t="s">
        <v>8</v>
      </c>
      <c r="C8" s="609"/>
      <c r="D8" s="7" t="s">
        <v>82</v>
      </c>
    </row>
    <row r="9" spans="1:60" ht="15.75" customHeight="1" x14ac:dyDescent="0.25">
      <c r="AP9" s="649"/>
      <c r="AQ9" s="649"/>
      <c r="AR9" s="649"/>
      <c r="AS9" s="649"/>
      <c r="AT9" s="649"/>
      <c r="AU9" s="649"/>
      <c r="AV9" s="649"/>
      <c r="AW9" s="649"/>
      <c r="AX9" s="649"/>
      <c r="AY9" s="649"/>
      <c r="AZ9" s="649"/>
      <c r="BA9" s="649"/>
      <c r="BB9" s="649"/>
    </row>
    <row r="10" spans="1:60" ht="31.5" customHeight="1" thickBot="1" x14ac:dyDescent="0.3">
      <c r="A10" s="618" t="s">
        <v>10</v>
      </c>
      <c r="B10" s="618"/>
      <c r="C10" s="618"/>
      <c r="D10" s="618"/>
      <c r="E10" s="618"/>
      <c r="F10" s="619"/>
      <c r="G10" s="619"/>
      <c r="H10" s="619"/>
      <c r="I10" s="619"/>
      <c r="J10" s="650">
        <v>2021</v>
      </c>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0"/>
      <c r="AZ10" s="650"/>
      <c r="BA10" s="650"/>
      <c r="BB10" s="650"/>
      <c r="BC10" s="650"/>
      <c r="BD10" s="650"/>
      <c r="BE10" s="650"/>
      <c r="BF10" s="602" t="s">
        <v>11</v>
      </c>
      <c r="BG10" s="602" t="s">
        <v>12</v>
      </c>
    </row>
    <row r="11" spans="1:60" ht="15.75" customHeight="1" x14ac:dyDescent="0.25">
      <c r="A11" s="563" t="s">
        <v>13</v>
      </c>
      <c r="B11" s="563" t="s">
        <v>14</v>
      </c>
      <c r="C11" s="563" t="s">
        <v>15</v>
      </c>
      <c r="D11" s="563" t="s">
        <v>16</v>
      </c>
      <c r="E11" s="604" t="s">
        <v>17</v>
      </c>
      <c r="F11" s="652" t="s">
        <v>83</v>
      </c>
      <c r="G11" s="655" t="s">
        <v>18</v>
      </c>
      <c r="H11" s="605" t="s">
        <v>19</v>
      </c>
      <c r="I11" s="613" t="s">
        <v>20</v>
      </c>
      <c r="J11" s="616" t="s">
        <v>21</v>
      </c>
      <c r="K11" s="563"/>
      <c r="L11" s="563"/>
      <c r="M11" s="563"/>
      <c r="N11" s="604" t="s">
        <v>22</v>
      </c>
      <c r="O11" s="604"/>
      <c r="P11" s="604"/>
      <c r="Q11" s="604"/>
      <c r="R11" s="616" t="s">
        <v>23</v>
      </c>
      <c r="S11" s="616"/>
      <c r="T11" s="616"/>
      <c r="U11" s="616"/>
      <c r="V11" s="604" t="s">
        <v>24</v>
      </c>
      <c r="W11" s="604"/>
      <c r="X11" s="604"/>
      <c r="Y11" s="604"/>
      <c r="Z11" s="616" t="s">
        <v>25</v>
      </c>
      <c r="AA11" s="616"/>
      <c r="AB11" s="616"/>
      <c r="AC11" s="616"/>
      <c r="AD11" s="604" t="s">
        <v>26</v>
      </c>
      <c r="AE11" s="604"/>
      <c r="AF11" s="604"/>
      <c r="AG11" s="604"/>
      <c r="AH11" s="616" t="s">
        <v>27</v>
      </c>
      <c r="AI11" s="616"/>
      <c r="AJ11" s="616"/>
      <c r="AK11" s="616"/>
      <c r="AL11" s="563" t="s">
        <v>28</v>
      </c>
      <c r="AM11" s="563"/>
      <c r="AN11" s="563"/>
      <c r="AO11" s="563"/>
      <c r="AP11" s="563" t="s">
        <v>29</v>
      </c>
      <c r="AQ11" s="563"/>
      <c r="AR11" s="563"/>
      <c r="AS11" s="563"/>
      <c r="AT11" s="563" t="s">
        <v>30</v>
      </c>
      <c r="AU11" s="563"/>
      <c r="AV11" s="563"/>
      <c r="AW11" s="563"/>
      <c r="AX11" s="563" t="s">
        <v>31</v>
      </c>
      <c r="AY11" s="563"/>
      <c r="AZ11" s="563"/>
      <c r="BA11" s="563"/>
      <c r="BB11" s="563" t="s">
        <v>32</v>
      </c>
      <c r="BC11" s="563"/>
      <c r="BD11" s="563"/>
      <c r="BE11" s="563"/>
      <c r="BF11" s="602"/>
      <c r="BG11" s="602"/>
    </row>
    <row r="12" spans="1:60" ht="15.75" customHeight="1" x14ac:dyDescent="0.25">
      <c r="A12" s="563"/>
      <c r="B12" s="563"/>
      <c r="C12" s="563"/>
      <c r="D12" s="563"/>
      <c r="E12" s="604"/>
      <c r="F12" s="653"/>
      <c r="G12" s="604"/>
      <c r="H12" s="606"/>
      <c r="I12" s="614"/>
      <c r="J12" s="621"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00"/>
      <c r="BF12" s="602"/>
      <c r="BG12" s="602"/>
    </row>
    <row r="13" spans="1:60" ht="15.75" customHeight="1" thickBot="1" x14ac:dyDescent="0.3">
      <c r="A13" s="563"/>
      <c r="B13" s="563"/>
      <c r="C13" s="563"/>
      <c r="D13" s="563"/>
      <c r="E13" s="651"/>
      <c r="F13" s="654"/>
      <c r="G13" s="656"/>
      <c r="H13" s="607"/>
      <c r="I13" s="615"/>
      <c r="J13" s="91" t="s">
        <v>34</v>
      </c>
      <c r="K13" s="8" t="s">
        <v>35</v>
      </c>
      <c r="L13" s="76" t="s">
        <v>36</v>
      </c>
      <c r="M13" s="77" t="s">
        <v>37</v>
      </c>
      <c r="N13" s="75" t="s">
        <v>34</v>
      </c>
      <c r="O13" s="8" t="s">
        <v>35</v>
      </c>
      <c r="P13" s="76" t="s">
        <v>36</v>
      </c>
      <c r="Q13" s="9" t="s">
        <v>37</v>
      </c>
      <c r="R13" s="75" t="s">
        <v>34</v>
      </c>
      <c r="S13" s="8" t="s">
        <v>35</v>
      </c>
      <c r="T13" s="76" t="s">
        <v>36</v>
      </c>
      <c r="U13" s="9" t="s">
        <v>37</v>
      </c>
      <c r="V13" s="75" t="s">
        <v>34</v>
      </c>
      <c r="W13" s="8" t="s">
        <v>35</v>
      </c>
      <c r="X13" s="76" t="s">
        <v>36</v>
      </c>
      <c r="Y13" s="9" t="s">
        <v>37</v>
      </c>
      <c r="Z13" s="75" t="s">
        <v>34</v>
      </c>
      <c r="AA13" s="8" t="s">
        <v>35</v>
      </c>
      <c r="AB13" s="76" t="s">
        <v>36</v>
      </c>
      <c r="AC13" s="9" t="s">
        <v>37</v>
      </c>
      <c r="AD13" s="75" t="s">
        <v>34</v>
      </c>
      <c r="AE13" s="8" t="s">
        <v>35</v>
      </c>
      <c r="AF13" s="76" t="s">
        <v>36</v>
      </c>
      <c r="AG13" s="9" t="s">
        <v>37</v>
      </c>
      <c r="AH13" s="75" t="s">
        <v>34</v>
      </c>
      <c r="AI13" s="8" t="s">
        <v>35</v>
      </c>
      <c r="AJ13" s="76" t="s">
        <v>36</v>
      </c>
      <c r="AK13" s="9" t="s">
        <v>37</v>
      </c>
      <c r="AL13" s="75" t="s">
        <v>34</v>
      </c>
      <c r="AM13" s="8" t="s">
        <v>35</v>
      </c>
      <c r="AN13" s="76" t="s">
        <v>36</v>
      </c>
      <c r="AO13" s="9" t="s">
        <v>37</v>
      </c>
      <c r="AP13" s="75" t="s">
        <v>34</v>
      </c>
      <c r="AQ13" s="8" t="s">
        <v>35</v>
      </c>
      <c r="AR13" s="76" t="s">
        <v>36</v>
      </c>
      <c r="AS13" s="9" t="s">
        <v>37</v>
      </c>
      <c r="AT13" s="75" t="s">
        <v>34</v>
      </c>
      <c r="AU13" s="8" t="s">
        <v>35</v>
      </c>
      <c r="AV13" s="76" t="s">
        <v>36</v>
      </c>
      <c r="AW13" s="9" t="s">
        <v>37</v>
      </c>
      <c r="AX13" s="75" t="s">
        <v>34</v>
      </c>
      <c r="AY13" s="8" t="s">
        <v>35</v>
      </c>
      <c r="AZ13" s="76" t="s">
        <v>36</v>
      </c>
      <c r="BA13" s="9" t="s">
        <v>37</v>
      </c>
      <c r="BB13" s="75" t="s">
        <v>34</v>
      </c>
      <c r="BC13" s="8" t="s">
        <v>35</v>
      </c>
      <c r="BD13" s="76" t="s">
        <v>36</v>
      </c>
      <c r="BE13" s="9" t="s">
        <v>37</v>
      </c>
      <c r="BF13" s="603"/>
      <c r="BG13" s="603"/>
    </row>
    <row r="14" spans="1:60" ht="22.5" customHeight="1" thickBot="1" x14ac:dyDescent="0.3">
      <c r="A14" s="595" t="s">
        <v>38</v>
      </c>
      <c r="B14" s="596">
        <v>13644</v>
      </c>
      <c r="C14" s="596" t="s">
        <v>39</v>
      </c>
      <c r="D14" s="597" t="s">
        <v>40</v>
      </c>
      <c r="E14" s="633" t="s">
        <v>84</v>
      </c>
      <c r="F14" s="214">
        <v>5</v>
      </c>
      <c r="G14" s="144" t="s">
        <v>41</v>
      </c>
      <c r="H14" s="134" t="s">
        <v>41</v>
      </c>
      <c r="I14" s="322" t="s">
        <v>85</v>
      </c>
      <c r="J14" s="114">
        <v>0</v>
      </c>
      <c r="K14" s="115">
        <v>0</v>
      </c>
      <c r="L14" s="116">
        <v>0</v>
      </c>
      <c r="M14" s="117">
        <v>0</v>
      </c>
      <c r="N14" s="115">
        <v>0</v>
      </c>
      <c r="O14" s="115">
        <v>0</v>
      </c>
      <c r="P14" s="115">
        <v>0</v>
      </c>
      <c r="Q14" s="117">
        <v>0</v>
      </c>
      <c r="R14" s="115">
        <v>0</v>
      </c>
      <c r="S14" s="115">
        <v>0</v>
      </c>
      <c r="T14" s="115">
        <v>0</v>
      </c>
      <c r="U14" s="117">
        <v>0</v>
      </c>
      <c r="V14" s="115">
        <v>0</v>
      </c>
      <c r="W14" s="115">
        <v>0</v>
      </c>
      <c r="X14" s="115">
        <v>0</v>
      </c>
      <c r="Y14" s="117">
        <v>0</v>
      </c>
      <c r="Z14" s="118">
        <v>0</v>
      </c>
      <c r="AA14" s="115">
        <v>0</v>
      </c>
      <c r="AB14" s="115">
        <v>0</v>
      </c>
      <c r="AC14" s="117">
        <v>0</v>
      </c>
      <c r="AD14" s="119">
        <v>0</v>
      </c>
      <c r="AE14" s="119">
        <v>0</v>
      </c>
      <c r="AF14" s="119">
        <v>0</v>
      </c>
      <c r="AG14" s="117">
        <v>0</v>
      </c>
      <c r="AH14" s="122">
        <v>0</v>
      </c>
      <c r="AI14" s="119">
        <v>0</v>
      </c>
      <c r="AJ14" s="119">
        <v>0</v>
      </c>
      <c r="AK14" s="117">
        <v>2</v>
      </c>
      <c r="AL14" s="175">
        <v>0</v>
      </c>
      <c r="AM14" s="175">
        <v>0</v>
      </c>
      <c r="AN14" s="175">
        <v>0</v>
      </c>
      <c r="AO14" s="117">
        <v>5</v>
      </c>
      <c r="AP14" s="174">
        <v>0</v>
      </c>
      <c r="AQ14" s="175">
        <v>0</v>
      </c>
      <c r="AR14" s="175">
        <v>0</v>
      </c>
      <c r="AS14" s="117">
        <v>5</v>
      </c>
      <c r="AT14" s="115">
        <v>0</v>
      </c>
      <c r="AU14" s="115">
        <v>0</v>
      </c>
      <c r="AV14" s="115">
        <v>0</v>
      </c>
      <c r="AW14" s="117">
        <v>4</v>
      </c>
      <c r="AX14" s="115">
        <v>0</v>
      </c>
      <c r="AY14" s="115">
        <v>0</v>
      </c>
      <c r="AZ14" s="115">
        <v>0</v>
      </c>
      <c r="BA14" s="117">
        <v>4</v>
      </c>
      <c r="BB14" s="174">
        <v>0</v>
      </c>
      <c r="BC14" s="175">
        <v>0</v>
      </c>
      <c r="BD14" s="175">
        <v>0</v>
      </c>
      <c r="BE14" s="117">
        <v>0</v>
      </c>
      <c r="BF14" s="344">
        <f t="shared" ref="BF14:BF19" si="0">SUM(M14+Q14+U14+Y14+AC14+AG14+AK14+AO14+AS14+AW14+BA14+BE14)</f>
        <v>20</v>
      </c>
      <c r="BG14" s="147">
        <f>BF14/F14</f>
        <v>4</v>
      </c>
      <c r="BH14" s="18"/>
    </row>
    <row r="15" spans="1:60" ht="15" customHeight="1" x14ac:dyDescent="0.25">
      <c r="A15" s="595"/>
      <c r="B15" s="596"/>
      <c r="C15" s="596"/>
      <c r="D15" s="597"/>
      <c r="E15" s="634"/>
      <c r="F15" s="636">
        <v>70</v>
      </c>
      <c r="G15" s="552" t="s">
        <v>43</v>
      </c>
      <c r="H15" s="323" t="s">
        <v>44</v>
      </c>
      <c r="I15" s="552" t="s">
        <v>86</v>
      </c>
      <c r="J15" s="21">
        <v>0</v>
      </c>
      <c r="K15" s="22">
        <v>0</v>
      </c>
      <c r="L15" s="39">
        <v>0</v>
      </c>
      <c r="M15" s="40">
        <f>SUM(J15:L15)</f>
        <v>0</v>
      </c>
      <c r="N15" s="22">
        <v>0</v>
      </c>
      <c r="O15" s="22">
        <v>0</v>
      </c>
      <c r="P15" s="22">
        <v>0</v>
      </c>
      <c r="Q15" s="40">
        <f>SUM(N15:P15)</f>
        <v>0</v>
      </c>
      <c r="R15" s="22">
        <v>0</v>
      </c>
      <c r="S15" s="22">
        <v>0</v>
      </c>
      <c r="T15" s="22">
        <v>0</v>
      </c>
      <c r="U15" s="40">
        <f>SUM(R15:T15)</f>
        <v>0</v>
      </c>
      <c r="V15" s="22">
        <v>0</v>
      </c>
      <c r="W15" s="22">
        <v>0</v>
      </c>
      <c r="X15" s="22">
        <v>0</v>
      </c>
      <c r="Y15" s="40">
        <v>0</v>
      </c>
      <c r="Z15" s="21">
        <v>0</v>
      </c>
      <c r="AA15" s="22">
        <v>0</v>
      </c>
      <c r="AB15" s="22">
        <v>0</v>
      </c>
      <c r="AC15" s="40">
        <v>0</v>
      </c>
      <c r="AD15" s="82">
        <v>0</v>
      </c>
      <c r="AE15" s="82">
        <v>0</v>
      </c>
      <c r="AF15" s="82">
        <v>0</v>
      </c>
      <c r="AG15" s="40">
        <f>SUM(AD15:AF15)</f>
        <v>0</v>
      </c>
      <c r="AH15" s="82">
        <v>0</v>
      </c>
      <c r="AI15" s="82">
        <v>0</v>
      </c>
      <c r="AJ15" s="82">
        <v>0</v>
      </c>
      <c r="AK15" s="40">
        <f>SUM(AH15:AJ15)</f>
        <v>0</v>
      </c>
      <c r="AL15" s="26">
        <v>0</v>
      </c>
      <c r="AM15" s="26">
        <v>0</v>
      </c>
      <c r="AN15" s="26">
        <v>0</v>
      </c>
      <c r="AO15" s="40">
        <f>SUM(AL15:AN15)</f>
        <v>0</v>
      </c>
      <c r="AP15" s="26">
        <v>0</v>
      </c>
      <c r="AQ15" s="26">
        <v>0</v>
      </c>
      <c r="AR15" s="26">
        <v>0</v>
      </c>
      <c r="AS15" s="40">
        <f>SUM(AP15:AR15)</f>
        <v>0</v>
      </c>
      <c r="AT15" s="22">
        <v>0</v>
      </c>
      <c r="AU15" s="26">
        <v>0</v>
      </c>
      <c r="AV15" s="22">
        <v>0</v>
      </c>
      <c r="AW15" s="40">
        <f>SUM(AT15:AV15)</f>
        <v>0</v>
      </c>
      <c r="AX15" s="22">
        <v>0</v>
      </c>
      <c r="AY15" s="22">
        <v>0</v>
      </c>
      <c r="AZ15" s="22">
        <v>0</v>
      </c>
      <c r="BA15" s="40">
        <f>SUM(AX15:AZ15)</f>
        <v>0</v>
      </c>
      <c r="BB15" s="25">
        <v>0</v>
      </c>
      <c r="BC15" s="26">
        <v>0</v>
      </c>
      <c r="BD15" s="26">
        <v>0</v>
      </c>
      <c r="BE15" s="40">
        <f t="shared" ref="BE15:BE22" si="1">SUM(BB15:BD15)</f>
        <v>0</v>
      </c>
      <c r="BF15" s="66">
        <f t="shared" si="0"/>
        <v>0</v>
      </c>
      <c r="BG15" s="628">
        <f>BF20/F15</f>
        <v>3.657142857142857</v>
      </c>
      <c r="BH15" s="18"/>
    </row>
    <row r="16" spans="1:60" ht="18" customHeight="1" x14ac:dyDescent="0.25">
      <c r="A16" s="595"/>
      <c r="B16" s="596"/>
      <c r="C16" s="596"/>
      <c r="D16" s="597"/>
      <c r="E16" s="634"/>
      <c r="F16" s="637"/>
      <c r="G16" s="550"/>
      <c r="H16" s="127" t="s">
        <v>45</v>
      </c>
      <c r="I16" s="550"/>
      <c r="J16" s="15">
        <v>0</v>
      </c>
      <c r="K16" s="16">
        <v>0</v>
      </c>
      <c r="L16" s="19">
        <v>0</v>
      </c>
      <c r="M16" s="20">
        <f>SUM(J16:L16)</f>
        <v>0</v>
      </c>
      <c r="N16" s="16">
        <v>0</v>
      </c>
      <c r="O16" s="16">
        <v>0</v>
      </c>
      <c r="P16" s="16">
        <v>0</v>
      </c>
      <c r="Q16" s="20">
        <f>SUM(N16:P16)</f>
        <v>0</v>
      </c>
      <c r="R16" s="16">
        <v>0</v>
      </c>
      <c r="S16" s="16">
        <v>0</v>
      </c>
      <c r="T16" s="16">
        <v>0</v>
      </c>
      <c r="U16" s="20">
        <f>SUM(R16:T16)</f>
        <v>0</v>
      </c>
      <c r="V16" s="16">
        <v>0</v>
      </c>
      <c r="W16" s="16">
        <v>0</v>
      </c>
      <c r="X16" s="16">
        <v>0</v>
      </c>
      <c r="Y16" s="20">
        <v>0</v>
      </c>
      <c r="Z16" s="15">
        <v>0</v>
      </c>
      <c r="AA16" s="16">
        <v>0</v>
      </c>
      <c r="AB16" s="16">
        <v>0</v>
      </c>
      <c r="AC16" s="20">
        <v>0</v>
      </c>
      <c r="AD16" s="78">
        <v>0</v>
      </c>
      <c r="AE16" s="78">
        <v>0</v>
      </c>
      <c r="AF16" s="78">
        <v>0</v>
      </c>
      <c r="AG16" s="20">
        <f>SUM(AD16:AF16)</f>
        <v>0</v>
      </c>
      <c r="AH16" s="78">
        <v>0</v>
      </c>
      <c r="AI16" s="78">
        <v>0</v>
      </c>
      <c r="AJ16" s="78">
        <v>0</v>
      </c>
      <c r="AK16" s="20">
        <f>SUM(AH16:AJ16)</f>
        <v>0</v>
      </c>
      <c r="AL16" s="7">
        <v>0</v>
      </c>
      <c r="AM16" s="7">
        <v>0</v>
      </c>
      <c r="AN16" s="7">
        <v>0</v>
      </c>
      <c r="AO16" s="20">
        <f>SUM(AL16:AN16)</f>
        <v>0</v>
      </c>
      <c r="AP16" s="7">
        <v>0</v>
      </c>
      <c r="AQ16" s="7">
        <v>0</v>
      </c>
      <c r="AR16" s="7">
        <v>0</v>
      </c>
      <c r="AS16" s="20">
        <f>SUM(AP16:AR16)</f>
        <v>0</v>
      </c>
      <c r="AT16" s="7">
        <v>0</v>
      </c>
      <c r="AU16" s="16">
        <v>0</v>
      </c>
      <c r="AV16" s="16">
        <v>0</v>
      </c>
      <c r="AW16" s="20">
        <f>SUM(AT16:AV16)</f>
        <v>0</v>
      </c>
      <c r="AX16" s="16">
        <v>0</v>
      </c>
      <c r="AY16" s="16">
        <v>0</v>
      </c>
      <c r="AZ16" s="16">
        <v>0</v>
      </c>
      <c r="BA16" s="20">
        <f>SUM(AX16:AZ16)</f>
        <v>0</v>
      </c>
      <c r="BB16" s="28">
        <v>0</v>
      </c>
      <c r="BC16" s="7">
        <v>0</v>
      </c>
      <c r="BD16" s="7">
        <v>0</v>
      </c>
      <c r="BE16" s="20">
        <f t="shared" si="1"/>
        <v>0</v>
      </c>
      <c r="BF16" s="66">
        <f t="shared" si="0"/>
        <v>0</v>
      </c>
      <c r="BG16" s="629"/>
      <c r="BH16" s="18"/>
    </row>
    <row r="17" spans="1:60" ht="15.75" customHeight="1" x14ac:dyDescent="0.25">
      <c r="A17" s="595"/>
      <c r="B17" s="596"/>
      <c r="C17" s="596"/>
      <c r="D17" s="597"/>
      <c r="E17" s="634"/>
      <c r="F17" s="637"/>
      <c r="G17" s="550"/>
      <c r="H17" s="189" t="s">
        <v>46</v>
      </c>
      <c r="I17" s="550"/>
      <c r="J17" s="15">
        <v>0</v>
      </c>
      <c r="K17" s="16">
        <v>0</v>
      </c>
      <c r="L17" s="19">
        <v>0</v>
      </c>
      <c r="M17" s="20">
        <f>SUM(J17:L17)</f>
        <v>0</v>
      </c>
      <c r="N17" s="16">
        <v>0</v>
      </c>
      <c r="O17" s="16">
        <v>0</v>
      </c>
      <c r="P17" s="16">
        <v>0</v>
      </c>
      <c r="Q17" s="20">
        <f>SUM(N17:P17)</f>
        <v>0</v>
      </c>
      <c r="R17" s="16">
        <v>0</v>
      </c>
      <c r="S17" s="16">
        <v>0</v>
      </c>
      <c r="T17" s="16">
        <v>0</v>
      </c>
      <c r="U17" s="20">
        <f>SUM(R17:T17)</f>
        <v>0</v>
      </c>
      <c r="V17" s="16">
        <v>0</v>
      </c>
      <c r="W17" s="16">
        <v>0</v>
      </c>
      <c r="X17" s="16">
        <v>0</v>
      </c>
      <c r="Y17" s="20">
        <v>0</v>
      </c>
      <c r="Z17" s="15">
        <v>0</v>
      </c>
      <c r="AA17" s="16">
        <v>0</v>
      </c>
      <c r="AB17" s="16">
        <v>0</v>
      </c>
      <c r="AC17" s="20">
        <v>0</v>
      </c>
      <c r="AD17" s="78">
        <v>0</v>
      </c>
      <c r="AE17" s="78">
        <v>0</v>
      </c>
      <c r="AF17" s="78">
        <v>0</v>
      </c>
      <c r="AG17" s="20">
        <f>SUM(AD17:AF17)</f>
        <v>0</v>
      </c>
      <c r="AH17" s="78">
        <v>1</v>
      </c>
      <c r="AI17" s="78">
        <v>0</v>
      </c>
      <c r="AJ17" s="78">
        <v>0</v>
      </c>
      <c r="AK17" s="20">
        <f>SUM(AH17:AJ17)</f>
        <v>1</v>
      </c>
      <c r="AL17" s="7">
        <v>2</v>
      </c>
      <c r="AM17" s="7">
        <v>0</v>
      </c>
      <c r="AN17" s="7">
        <v>0</v>
      </c>
      <c r="AO17" s="20">
        <f>SUM(AL17:AN17)</f>
        <v>2</v>
      </c>
      <c r="AP17" s="7">
        <v>2</v>
      </c>
      <c r="AQ17" s="7">
        <v>0</v>
      </c>
      <c r="AR17" s="7">
        <v>0</v>
      </c>
      <c r="AS17" s="20">
        <f>SUM(AP17:AR17)</f>
        <v>2</v>
      </c>
      <c r="AT17" s="7">
        <v>2</v>
      </c>
      <c r="AU17" s="16">
        <v>0</v>
      </c>
      <c r="AV17" s="7">
        <v>0</v>
      </c>
      <c r="AW17" s="20">
        <f>SUM(AT17:AV17)</f>
        <v>2</v>
      </c>
      <c r="AX17" s="16">
        <v>2</v>
      </c>
      <c r="AY17" s="16">
        <v>0</v>
      </c>
      <c r="AZ17" s="16">
        <v>0</v>
      </c>
      <c r="BA17" s="20">
        <f>SUM(AX17:AZ17)</f>
        <v>2</v>
      </c>
      <c r="BB17" s="28">
        <v>0</v>
      </c>
      <c r="BC17" s="7">
        <v>0</v>
      </c>
      <c r="BD17" s="7">
        <v>0</v>
      </c>
      <c r="BE17" s="20">
        <f t="shared" si="1"/>
        <v>0</v>
      </c>
      <c r="BF17" s="66">
        <f t="shared" si="0"/>
        <v>9</v>
      </c>
      <c r="BG17" s="629"/>
      <c r="BH17" s="18"/>
    </row>
    <row r="18" spans="1:60" ht="15.75" customHeight="1" x14ac:dyDescent="0.25">
      <c r="A18" s="595"/>
      <c r="B18" s="596"/>
      <c r="C18" s="596"/>
      <c r="D18" s="597"/>
      <c r="E18" s="634"/>
      <c r="F18" s="637"/>
      <c r="G18" s="550"/>
      <c r="H18" s="189" t="s">
        <v>47</v>
      </c>
      <c r="I18" s="550"/>
      <c r="J18" s="15">
        <v>0</v>
      </c>
      <c r="K18" s="16">
        <v>0</v>
      </c>
      <c r="L18" s="19">
        <v>0</v>
      </c>
      <c r="M18" s="20">
        <f>SUM(J18:L18)</f>
        <v>0</v>
      </c>
      <c r="N18" s="16">
        <v>0</v>
      </c>
      <c r="O18" s="16">
        <v>0</v>
      </c>
      <c r="P18" s="16">
        <v>0</v>
      </c>
      <c r="Q18" s="20">
        <f>SUM(N18:P18)</f>
        <v>0</v>
      </c>
      <c r="R18" s="16">
        <v>0</v>
      </c>
      <c r="S18" s="16">
        <v>0</v>
      </c>
      <c r="T18" s="16">
        <v>0</v>
      </c>
      <c r="U18" s="20">
        <f>SUM(R18:T18)</f>
        <v>0</v>
      </c>
      <c r="V18" s="16">
        <v>0</v>
      </c>
      <c r="W18" s="16">
        <v>0</v>
      </c>
      <c r="X18" s="16">
        <v>0</v>
      </c>
      <c r="Y18" s="20">
        <v>0</v>
      </c>
      <c r="Z18" s="15">
        <v>0</v>
      </c>
      <c r="AA18" s="16">
        <v>0</v>
      </c>
      <c r="AB18" s="16">
        <v>0</v>
      </c>
      <c r="AC18" s="20">
        <v>0</v>
      </c>
      <c r="AD18" s="78">
        <v>0</v>
      </c>
      <c r="AE18" s="78">
        <v>0</v>
      </c>
      <c r="AF18" s="78">
        <v>0</v>
      </c>
      <c r="AG18" s="20">
        <f>SUM(AD18:AF18)</f>
        <v>0</v>
      </c>
      <c r="AH18" s="78">
        <v>49</v>
      </c>
      <c r="AI18" s="78">
        <v>7</v>
      </c>
      <c r="AJ18" s="78">
        <v>0</v>
      </c>
      <c r="AK18" s="20">
        <f>SUM(AH18:AJ18)</f>
        <v>56</v>
      </c>
      <c r="AL18" s="7">
        <v>48</v>
      </c>
      <c r="AM18" s="7">
        <v>9</v>
      </c>
      <c r="AN18" s="7">
        <v>0</v>
      </c>
      <c r="AO18" s="20">
        <f>SUM(AL18:AN18)</f>
        <v>57</v>
      </c>
      <c r="AP18" s="7">
        <v>47</v>
      </c>
      <c r="AQ18" s="7">
        <v>6</v>
      </c>
      <c r="AR18" s="7">
        <v>0</v>
      </c>
      <c r="AS18" s="20">
        <f>SUM(AP18:AR18)</f>
        <v>53</v>
      </c>
      <c r="AT18" s="7">
        <v>36</v>
      </c>
      <c r="AU18" s="16">
        <v>0</v>
      </c>
      <c r="AV18" s="16">
        <v>0</v>
      </c>
      <c r="AW18" s="20">
        <f>SUM(AT18:AV18)</f>
        <v>36</v>
      </c>
      <c r="AX18" s="16">
        <v>36</v>
      </c>
      <c r="AY18" s="16">
        <v>0</v>
      </c>
      <c r="AZ18" s="16">
        <v>0</v>
      </c>
      <c r="BA18" s="20">
        <f>SUM(AX18:AZ18)</f>
        <v>36</v>
      </c>
      <c r="BB18" s="28">
        <v>0</v>
      </c>
      <c r="BC18" s="7">
        <v>0</v>
      </c>
      <c r="BD18" s="7">
        <v>0</v>
      </c>
      <c r="BE18" s="20">
        <f t="shared" si="1"/>
        <v>0</v>
      </c>
      <c r="BF18" s="66">
        <f t="shared" si="0"/>
        <v>238</v>
      </c>
      <c r="BG18" s="629"/>
      <c r="BH18" s="18"/>
    </row>
    <row r="19" spans="1:60" ht="15.75" customHeight="1" thickBot="1" x14ac:dyDescent="0.3">
      <c r="A19" s="595"/>
      <c r="B19" s="596"/>
      <c r="C19" s="596"/>
      <c r="D19" s="597"/>
      <c r="E19" s="634"/>
      <c r="F19" s="637"/>
      <c r="G19" s="550"/>
      <c r="H19" s="187" t="s">
        <v>48</v>
      </c>
      <c r="I19" s="551"/>
      <c r="J19" s="31">
        <v>0</v>
      </c>
      <c r="K19" s="13">
        <v>0</v>
      </c>
      <c r="L19" s="12">
        <v>0</v>
      </c>
      <c r="M19" s="14">
        <f>SUM(J19:L19)</f>
        <v>0</v>
      </c>
      <c r="N19" s="13">
        <v>0</v>
      </c>
      <c r="O19" s="13">
        <v>0</v>
      </c>
      <c r="P19" s="13">
        <v>0</v>
      </c>
      <c r="Q19" s="14">
        <f>SUM(N19:P19)</f>
        <v>0</v>
      </c>
      <c r="R19" s="13">
        <v>0</v>
      </c>
      <c r="S19" s="13">
        <v>0</v>
      </c>
      <c r="T19" s="13">
        <v>0</v>
      </c>
      <c r="U19" s="14">
        <f>SUM(R19:T19)</f>
        <v>0</v>
      </c>
      <c r="V19" s="13">
        <v>0</v>
      </c>
      <c r="W19" s="13">
        <v>0</v>
      </c>
      <c r="X19" s="13">
        <v>0</v>
      </c>
      <c r="Y19" s="14">
        <v>0</v>
      </c>
      <c r="Z19" s="31">
        <v>0</v>
      </c>
      <c r="AA19" s="13">
        <v>0</v>
      </c>
      <c r="AB19" s="13">
        <v>0</v>
      </c>
      <c r="AC19" s="14">
        <v>0</v>
      </c>
      <c r="AD19" s="80">
        <v>0</v>
      </c>
      <c r="AE19" s="80">
        <v>0</v>
      </c>
      <c r="AF19" s="80">
        <v>0</v>
      </c>
      <c r="AG19" s="14">
        <f>SUM(AD19:AF19)</f>
        <v>0</v>
      </c>
      <c r="AH19" s="80">
        <v>0</v>
      </c>
      <c r="AI19" s="80">
        <v>2</v>
      </c>
      <c r="AJ19" s="80">
        <v>0</v>
      </c>
      <c r="AK19" s="14">
        <f>SUM(AH19:AJ19)</f>
        <v>2</v>
      </c>
      <c r="AL19" s="35">
        <v>1</v>
      </c>
      <c r="AM19" s="35">
        <v>2</v>
      </c>
      <c r="AN19" s="35">
        <v>0</v>
      </c>
      <c r="AO19" s="14">
        <f>SUM(AL19:AN19)</f>
        <v>3</v>
      </c>
      <c r="AP19" s="35">
        <v>1</v>
      </c>
      <c r="AQ19" s="35">
        <v>2</v>
      </c>
      <c r="AR19" s="35">
        <v>0</v>
      </c>
      <c r="AS19" s="14">
        <f>SUM(AP19:AR19)</f>
        <v>3</v>
      </c>
      <c r="AT19" s="35">
        <v>1</v>
      </c>
      <c r="AU19" s="35">
        <v>0</v>
      </c>
      <c r="AV19" s="13">
        <v>0</v>
      </c>
      <c r="AW19" s="14">
        <f>SUM(AT19:AV19)</f>
        <v>1</v>
      </c>
      <c r="AX19" s="13">
        <v>0</v>
      </c>
      <c r="AY19" s="13">
        <v>0</v>
      </c>
      <c r="AZ19" s="13">
        <v>0</v>
      </c>
      <c r="BA19" s="14">
        <f>SUM(AX19:AZ19)</f>
        <v>0</v>
      </c>
      <c r="BB19" s="34">
        <v>0</v>
      </c>
      <c r="BC19" s="35">
        <v>0</v>
      </c>
      <c r="BD19" s="35">
        <v>0</v>
      </c>
      <c r="BE19" s="14">
        <f t="shared" si="1"/>
        <v>0</v>
      </c>
      <c r="BF19" s="317">
        <f t="shared" si="0"/>
        <v>9</v>
      </c>
      <c r="BG19" s="629"/>
      <c r="BH19" s="18"/>
    </row>
    <row r="20" spans="1:60" ht="15.75" customHeight="1" thickBot="1" x14ac:dyDescent="0.3">
      <c r="A20" s="595"/>
      <c r="B20" s="596"/>
      <c r="C20" s="596"/>
      <c r="D20" s="597"/>
      <c r="E20" s="634"/>
      <c r="F20" s="637"/>
      <c r="G20" s="551"/>
      <c r="H20" s="645" t="s">
        <v>49</v>
      </c>
      <c r="I20" s="640"/>
      <c r="J20" s="118">
        <f t="shared" ref="J20:U20" si="2">SUM(J15:J19)</f>
        <v>0</v>
      </c>
      <c r="K20" s="115">
        <f t="shared" si="2"/>
        <v>0</v>
      </c>
      <c r="L20" s="116">
        <f t="shared" si="2"/>
        <v>0</v>
      </c>
      <c r="M20" s="117">
        <f t="shared" si="2"/>
        <v>0</v>
      </c>
      <c r="N20" s="115">
        <f t="shared" si="2"/>
        <v>0</v>
      </c>
      <c r="O20" s="115">
        <f t="shared" si="2"/>
        <v>0</v>
      </c>
      <c r="P20" s="115">
        <f t="shared" si="2"/>
        <v>0</v>
      </c>
      <c r="Q20" s="117">
        <f t="shared" si="2"/>
        <v>0</v>
      </c>
      <c r="R20" s="115">
        <f t="shared" si="2"/>
        <v>0</v>
      </c>
      <c r="S20" s="115">
        <f t="shared" si="2"/>
        <v>0</v>
      </c>
      <c r="T20" s="115">
        <f t="shared" si="2"/>
        <v>0</v>
      </c>
      <c r="U20" s="117">
        <f t="shared" si="2"/>
        <v>0</v>
      </c>
      <c r="V20" s="115">
        <v>0</v>
      </c>
      <c r="W20" s="115">
        <v>0</v>
      </c>
      <c r="X20" s="115">
        <v>0</v>
      </c>
      <c r="Y20" s="117">
        <v>0</v>
      </c>
      <c r="Z20" s="118">
        <v>0</v>
      </c>
      <c r="AA20" s="115">
        <v>0</v>
      </c>
      <c r="AB20" s="115">
        <v>0</v>
      </c>
      <c r="AC20" s="117">
        <v>0</v>
      </c>
      <c r="AD20" s="175">
        <f t="shared" ref="AD20:BA20" si="3">SUM(AD15:AD19)</f>
        <v>0</v>
      </c>
      <c r="AE20" s="175">
        <f t="shared" si="3"/>
        <v>0</v>
      </c>
      <c r="AF20" s="175">
        <f t="shared" si="3"/>
        <v>0</v>
      </c>
      <c r="AG20" s="117">
        <f t="shared" si="3"/>
        <v>0</v>
      </c>
      <c r="AH20" s="175">
        <f t="shared" si="3"/>
        <v>50</v>
      </c>
      <c r="AI20" s="175">
        <f t="shared" si="3"/>
        <v>9</v>
      </c>
      <c r="AJ20" s="175">
        <f t="shared" si="3"/>
        <v>0</v>
      </c>
      <c r="AK20" s="117">
        <f t="shared" si="3"/>
        <v>59</v>
      </c>
      <c r="AL20" s="175">
        <f t="shared" si="3"/>
        <v>51</v>
      </c>
      <c r="AM20" s="175">
        <f t="shared" si="3"/>
        <v>11</v>
      </c>
      <c r="AN20" s="175">
        <f t="shared" si="3"/>
        <v>0</v>
      </c>
      <c r="AO20" s="117">
        <f t="shared" si="3"/>
        <v>62</v>
      </c>
      <c r="AP20" s="175">
        <f t="shared" si="3"/>
        <v>50</v>
      </c>
      <c r="AQ20" s="175">
        <f t="shared" si="3"/>
        <v>8</v>
      </c>
      <c r="AR20" s="175">
        <f t="shared" si="3"/>
        <v>0</v>
      </c>
      <c r="AS20" s="117">
        <f t="shared" si="3"/>
        <v>58</v>
      </c>
      <c r="AT20" s="175">
        <f t="shared" si="3"/>
        <v>39</v>
      </c>
      <c r="AU20" s="175">
        <f t="shared" si="3"/>
        <v>0</v>
      </c>
      <c r="AV20" s="175">
        <f t="shared" si="3"/>
        <v>0</v>
      </c>
      <c r="AW20" s="117">
        <f t="shared" si="3"/>
        <v>39</v>
      </c>
      <c r="AX20" s="175">
        <f t="shared" si="3"/>
        <v>38</v>
      </c>
      <c r="AY20" s="175">
        <f t="shared" si="3"/>
        <v>0</v>
      </c>
      <c r="AZ20" s="175">
        <f t="shared" si="3"/>
        <v>0</v>
      </c>
      <c r="BA20" s="117">
        <f t="shared" si="3"/>
        <v>38</v>
      </c>
      <c r="BB20" s="174">
        <v>0</v>
      </c>
      <c r="BC20" s="175">
        <v>0</v>
      </c>
      <c r="BD20" s="175">
        <v>0</v>
      </c>
      <c r="BE20" s="121">
        <f t="shared" si="1"/>
        <v>0</v>
      </c>
      <c r="BF20" s="345">
        <f>SUM(M20+Q20+U20+Y20+AC20+AG20+AK20+AO20+AS20+AW20+BA20+BE20)</f>
        <v>256</v>
      </c>
      <c r="BG20" s="629"/>
      <c r="BH20" s="18"/>
    </row>
    <row r="21" spans="1:60" ht="22.5" customHeight="1" x14ac:dyDescent="0.25">
      <c r="A21" s="595"/>
      <c r="B21" s="596"/>
      <c r="C21" s="596"/>
      <c r="D21" s="597"/>
      <c r="E21" s="634"/>
      <c r="F21" s="637"/>
      <c r="G21" s="552" t="s">
        <v>54</v>
      </c>
      <c r="H21" s="198" t="s">
        <v>55</v>
      </c>
      <c r="I21" s="552" t="s">
        <v>87</v>
      </c>
      <c r="J21" s="21">
        <v>0</v>
      </c>
      <c r="K21" s="22">
        <v>0</v>
      </c>
      <c r="L21" s="39">
        <v>0</v>
      </c>
      <c r="M21" s="40">
        <f>SUM(J21:L21)</f>
        <v>0</v>
      </c>
      <c r="N21" s="22">
        <v>0</v>
      </c>
      <c r="O21" s="22">
        <v>0</v>
      </c>
      <c r="P21" s="22">
        <v>0</v>
      </c>
      <c r="Q21" s="40">
        <f>SUM(N21:P21)</f>
        <v>0</v>
      </c>
      <c r="R21" s="22">
        <v>0</v>
      </c>
      <c r="S21" s="22">
        <v>0</v>
      </c>
      <c r="T21" s="22">
        <v>0</v>
      </c>
      <c r="U21" s="40">
        <f>SUM(R21:T21)</f>
        <v>0</v>
      </c>
      <c r="V21" s="22">
        <v>0</v>
      </c>
      <c r="W21" s="22">
        <v>0</v>
      </c>
      <c r="X21" s="22">
        <v>0</v>
      </c>
      <c r="Y21" s="40">
        <v>0</v>
      </c>
      <c r="Z21" s="21">
        <v>0</v>
      </c>
      <c r="AA21" s="22">
        <v>0</v>
      </c>
      <c r="AB21" s="22">
        <v>0</v>
      </c>
      <c r="AC21" s="40">
        <v>0</v>
      </c>
      <c r="AD21" s="82">
        <v>0</v>
      </c>
      <c r="AE21" s="82">
        <v>0</v>
      </c>
      <c r="AF21" s="82">
        <v>0</v>
      </c>
      <c r="AG21" s="40">
        <v>0</v>
      </c>
      <c r="AH21" s="82">
        <v>0</v>
      </c>
      <c r="AI21" s="82">
        <v>0</v>
      </c>
      <c r="AJ21" s="82">
        <v>0</v>
      </c>
      <c r="AK21" s="42">
        <f>SUM(AH21:AJ21)</f>
        <v>0</v>
      </c>
      <c r="AL21" s="26">
        <v>0</v>
      </c>
      <c r="AM21" s="26">
        <v>0</v>
      </c>
      <c r="AN21" s="26">
        <v>0</v>
      </c>
      <c r="AO21" s="42">
        <f>SUM(AL21:AN21)</f>
        <v>0</v>
      </c>
      <c r="AP21" s="26">
        <v>0</v>
      </c>
      <c r="AQ21" s="26">
        <v>0</v>
      </c>
      <c r="AR21" s="26">
        <v>0</v>
      </c>
      <c r="AS21" s="42">
        <f>SUM(AP21:AR21)</f>
        <v>0</v>
      </c>
      <c r="AT21" s="22">
        <v>0</v>
      </c>
      <c r="AU21" s="22">
        <v>0</v>
      </c>
      <c r="AV21" s="26">
        <f>SUM(AV16:AV20)</f>
        <v>0</v>
      </c>
      <c r="AW21" s="42">
        <f>SUM(AT21:AV21)</f>
        <v>0</v>
      </c>
      <c r="AX21" s="26">
        <f>SUM(AX16:AX20)</f>
        <v>76</v>
      </c>
      <c r="AY21" s="26">
        <f>SUM(AY16:AY20)</f>
        <v>0</v>
      </c>
      <c r="AZ21" s="26">
        <f>SUM(AZ16:AZ20)</f>
        <v>0</v>
      </c>
      <c r="BA21" s="42">
        <f>SUM(AX21:AZ21)</f>
        <v>76</v>
      </c>
      <c r="BB21" s="25">
        <v>0</v>
      </c>
      <c r="BC21" s="26">
        <v>0</v>
      </c>
      <c r="BD21" s="26">
        <v>0</v>
      </c>
      <c r="BE21" s="42">
        <f t="shared" si="1"/>
        <v>0</v>
      </c>
      <c r="BF21" s="346">
        <f t="shared" ref="BF21:BF29" si="4">SUM(M21+Q21+U21+Y21+AC21+AG21+AK21+AO21+AS21+AW21+BA21+BE21)</f>
        <v>76</v>
      </c>
      <c r="BG21" s="629"/>
      <c r="BH21" s="18"/>
    </row>
    <row r="22" spans="1:60" ht="22.5" customHeight="1" thickBot="1" x14ac:dyDescent="0.3">
      <c r="A22" s="595"/>
      <c r="B22" s="596"/>
      <c r="C22" s="596"/>
      <c r="D22" s="597"/>
      <c r="E22" s="635"/>
      <c r="F22" s="638"/>
      <c r="G22" s="553"/>
      <c r="H22" s="191" t="s">
        <v>57</v>
      </c>
      <c r="I22" s="553"/>
      <c r="J22" s="31">
        <v>0</v>
      </c>
      <c r="K22" s="13">
        <v>0</v>
      </c>
      <c r="L22" s="12">
        <v>0</v>
      </c>
      <c r="M22" s="14">
        <f>SUM(J22:L22)</f>
        <v>0</v>
      </c>
      <c r="N22" s="13">
        <v>0</v>
      </c>
      <c r="O22" s="13">
        <v>0</v>
      </c>
      <c r="P22" s="13">
        <v>0</v>
      </c>
      <c r="Q22" s="14">
        <f>SUM(N22:P22)</f>
        <v>0</v>
      </c>
      <c r="R22" s="13">
        <v>0</v>
      </c>
      <c r="S22" s="13">
        <v>0</v>
      </c>
      <c r="T22" s="13">
        <v>0</v>
      </c>
      <c r="U22" s="14">
        <f>SUM(R22:T22)</f>
        <v>0</v>
      </c>
      <c r="V22" s="13">
        <v>0</v>
      </c>
      <c r="W22" s="13">
        <v>0</v>
      </c>
      <c r="X22" s="13">
        <v>0</v>
      </c>
      <c r="Y22" s="14">
        <v>0</v>
      </c>
      <c r="Z22" s="31">
        <v>0</v>
      </c>
      <c r="AA22" s="13">
        <v>0</v>
      </c>
      <c r="AB22" s="13">
        <v>0</v>
      </c>
      <c r="AC22" s="14">
        <v>0</v>
      </c>
      <c r="AD22" s="80">
        <v>0</v>
      </c>
      <c r="AE22" s="80">
        <v>0</v>
      </c>
      <c r="AF22" s="80">
        <v>0</v>
      </c>
      <c r="AG22" s="14">
        <v>0</v>
      </c>
      <c r="AH22" s="80">
        <v>7</v>
      </c>
      <c r="AI22" s="80">
        <v>0</v>
      </c>
      <c r="AJ22" s="80">
        <v>0</v>
      </c>
      <c r="AK22" s="14">
        <f>SUM(AH22:AJ22)</f>
        <v>7</v>
      </c>
      <c r="AL22" s="35">
        <v>6</v>
      </c>
      <c r="AM22" s="35">
        <v>0</v>
      </c>
      <c r="AN22" s="35">
        <v>0</v>
      </c>
      <c r="AO22" s="14">
        <f>SUM(AL22:AN22)</f>
        <v>6</v>
      </c>
      <c r="AP22" s="35">
        <v>6</v>
      </c>
      <c r="AQ22" s="35">
        <v>0</v>
      </c>
      <c r="AR22" s="35">
        <v>0</v>
      </c>
      <c r="AS22" s="14">
        <f>SUM(AP22:AR22)</f>
        <v>6</v>
      </c>
      <c r="AT22" s="13">
        <v>2</v>
      </c>
      <c r="AU22" s="13">
        <v>0</v>
      </c>
      <c r="AV22" s="35">
        <f>SUM(AV17:AV21)</f>
        <v>0</v>
      </c>
      <c r="AW22" s="14">
        <f>SUM(AT22:AV22)</f>
        <v>2</v>
      </c>
      <c r="AX22" s="34">
        <v>2</v>
      </c>
      <c r="AY22" s="35">
        <v>0</v>
      </c>
      <c r="AZ22" s="35">
        <v>0</v>
      </c>
      <c r="BA22" s="14">
        <f>SUM(AX22:AZ22)</f>
        <v>2</v>
      </c>
      <c r="BB22" s="34">
        <v>0</v>
      </c>
      <c r="BC22" s="35">
        <v>0</v>
      </c>
      <c r="BD22" s="35">
        <v>0</v>
      </c>
      <c r="BE22" s="14">
        <f t="shared" si="1"/>
        <v>0</v>
      </c>
      <c r="BF22" s="347">
        <f t="shared" si="4"/>
        <v>23</v>
      </c>
      <c r="BG22" s="630"/>
      <c r="BH22" s="18"/>
    </row>
    <row r="23" spans="1:60" ht="22.5" customHeight="1" thickBot="1" x14ac:dyDescent="0.3">
      <c r="A23" s="81"/>
      <c r="B23" s="596"/>
      <c r="C23" s="596"/>
      <c r="D23" s="597"/>
      <c r="E23" s="646" t="s">
        <v>88</v>
      </c>
      <c r="F23" s="326">
        <v>120</v>
      </c>
      <c r="G23" s="144" t="s">
        <v>41</v>
      </c>
      <c r="H23" s="324" t="s">
        <v>41</v>
      </c>
      <c r="I23" s="322" t="s">
        <v>89</v>
      </c>
      <c r="J23" s="118">
        <v>0</v>
      </c>
      <c r="K23" s="115">
        <v>0</v>
      </c>
      <c r="L23" s="116">
        <v>0</v>
      </c>
      <c r="M23" s="117">
        <v>19</v>
      </c>
      <c r="N23" s="115">
        <v>0</v>
      </c>
      <c r="O23" s="115">
        <v>0</v>
      </c>
      <c r="P23" s="115">
        <v>0</v>
      </c>
      <c r="Q23" s="117">
        <v>13</v>
      </c>
      <c r="R23" s="115">
        <v>0</v>
      </c>
      <c r="S23" s="115">
        <v>0</v>
      </c>
      <c r="T23" s="115">
        <v>0</v>
      </c>
      <c r="U23" s="117">
        <v>5</v>
      </c>
      <c r="V23" s="115">
        <v>0</v>
      </c>
      <c r="W23" s="115">
        <v>0</v>
      </c>
      <c r="X23" s="115">
        <v>0</v>
      </c>
      <c r="Y23" s="117">
        <v>3</v>
      </c>
      <c r="Z23" s="115">
        <v>0</v>
      </c>
      <c r="AA23" s="115">
        <v>0</v>
      </c>
      <c r="AB23" s="115">
        <v>0</v>
      </c>
      <c r="AC23" s="117">
        <v>7</v>
      </c>
      <c r="AD23" s="115">
        <v>0</v>
      </c>
      <c r="AE23" s="115">
        <v>0</v>
      </c>
      <c r="AF23" s="115">
        <v>0</v>
      </c>
      <c r="AG23" s="117">
        <v>1</v>
      </c>
      <c r="AH23" s="115">
        <v>0</v>
      </c>
      <c r="AI23" s="115">
        <v>0</v>
      </c>
      <c r="AJ23" s="115">
        <v>0</v>
      </c>
      <c r="AK23" s="117">
        <v>29</v>
      </c>
      <c r="AL23" s="115">
        <v>0</v>
      </c>
      <c r="AM23" s="115">
        <v>0</v>
      </c>
      <c r="AN23" s="115">
        <v>0</v>
      </c>
      <c r="AO23" s="117">
        <v>5</v>
      </c>
      <c r="AP23" s="115">
        <v>0</v>
      </c>
      <c r="AQ23" s="115">
        <v>0</v>
      </c>
      <c r="AR23" s="115">
        <v>0</v>
      </c>
      <c r="AS23" s="178">
        <v>4</v>
      </c>
      <c r="AT23" s="115">
        <v>0</v>
      </c>
      <c r="AU23" s="115">
        <v>0</v>
      </c>
      <c r="AV23" s="115">
        <v>0</v>
      </c>
      <c r="AW23" s="178">
        <v>3</v>
      </c>
      <c r="AX23" s="115">
        <v>0</v>
      </c>
      <c r="AY23" s="115">
        <v>0</v>
      </c>
      <c r="AZ23" s="115">
        <v>0</v>
      </c>
      <c r="BA23" s="178">
        <v>15</v>
      </c>
      <c r="BB23" s="115">
        <v>0</v>
      </c>
      <c r="BC23" s="115">
        <v>0</v>
      </c>
      <c r="BD23" s="115">
        <v>0</v>
      </c>
      <c r="BE23" s="178">
        <v>7</v>
      </c>
      <c r="BF23" s="344">
        <f t="shared" si="4"/>
        <v>111</v>
      </c>
      <c r="BG23" s="147">
        <f>BF23/F23</f>
        <v>0.92500000000000004</v>
      </c>
      <c r="BH23" s="18"/>
    </row>
    <row r="24" spans="1:60" ht="15.75" customHeight="1" x14ac:dyDescent="0.25">
      <c r="A24" s="595" t="s">
        <v>69</v>
      </c>
      <c r="B24" s="596"/>
      <c r="C24" s="596"/>
      <c r="D24" s="597"/>
      <c r="E24" s="647"/>
      <c r="F24" s="636">
        <v>90</v>
      </c>
      <c r="G24" s="552" t="s">
        <v>43</v>
      </c>
      <c r="H24" s="323" t="s">
        <v>44</v>
      </c>
      <c r="I24" s="583" t="s">
        <v>90</v>
      </c>
      <c r="J24" s="21">
        <v>0</v>
      </c>
      <c r="K24" s="22">
        <v>0</v>
      </c>
      <c r="L24" s="39">
        <v>0</v>
      </c>
      <c r="M24" s="40">
        <f t="shared" ref="M24:M31" si="5">SUM(J24:L24)</f>
        <v>0</v>
      </c>
      <c r="N24" s="22">
        <v>0</v>
      </c>
      <c r="O24" s="22">
        <v>0</v>
      </c>
      <c r="P24" s="22">
        <v>0</v>
      </c>
      <c r="Q24" s="40">
        <f>SUM(N24:P24)</f>
        <v>0</v>
      </c>
      <c r="R24" s="22">
        <v>0</v>
      </c>
      <c r="S24" s="22">
        <v>0</v>
      </c>
      <c r="T24" s="22">
        <v>0</v>
      </c>
      <c r="U24" s="40">
        <f>SUM(R24:T24)</f>
        <v>0</v>
      </c>
      <c r="V24" s="22">
        <v>0</v>
      </c>
      <c r="W24" s="22">
        <v>0</v>
      </c>
      <c r="X24" s="22">
        <v>0</v>
      </c>
      <c r="Y24" s="40">
        <f>SUM(V24:X24)</f>
        <v>0</v>
      </c>
      <c r="Z24" s="21">
        <v>0</v>
      </c>
      <c r="AA24" s="22">
        <v>0</v>
      </c>
      <c r="AB24" s="22">
        <v>0</v>
      </c>
      <c r="AC24" s="40">
        <f>SUM(Z24:AB24)</f>
        <v>0</v>
      </c>
      <c r="AD24" s="82">
        <v>0</v>
      </c>
      <c r="AE24" s="82">
        <v>0</v>
      </c>
      <c r="AF24" s="82">
        <v>0</v>
      </c>
      <c r="AG24" s="40">
        <f>SUM(AD24:AF24)</f>
        <v>0</v>
      </c>
      <c r="AH24" s="82">
        <v>0</v>
      </c>
      <c r="AI24" s="82">
        <v>0</v>
      </c>
      <c r="AJ24" s="82">
        <v>0</v>
      </c>
      <c r="AK24" s="40">
        <f>SUM(AH24:AJ24)</f>
        <v>0</v>
      </c>
      <c r="AL24" s="26">
        <v>0</v>
      </c>
      <c r="AM24" s="26">
        <v>0</v>
      </c>
      <c r="AN24" s="26">
        <v>0</v>
      </c>
      <c r="AO24" s="40">
        <f>SUM(AL24:AN24)</f>
        <v>0</v>
      </c>
      <c r="AP24" s="26">
        <v>0</v>
      </c>
      <c r="AQ24" s="26">
        <v>0</v>
      </c>
      <c r="AR24" s="26">
        <v>0</v>
      </c>
      <c r="AS24" s="40">
        <f>SUM(AP24:AR24)</f>
        <v>0</v>
      </c>
      <c r="AT24" s="22">
        <v>0</v>
      </c>
      <c r="AU24" s="22">
        <v>0</v>
      </c>
      <c r="AV24" s="22">
        <v>0</v>
      </c>
      <c r="AW24" s="40">
        <f>SUM(AT24:AV24)</f>
        <v>0</v>
      </c>
      <c r="AX24" s="25">
        <v>0</v>
      </c>
      <c r="AY24" s="26">
        <v>0</v>
      </c>
      <c r="AZ24" s="26">
        <v>0</v>
      </c>
      <c r="BA24" s="40">
        <f t="shared" ref="BA24:BA31" si="6">SUM(AX24:AZ24)</f>
        <v>0</v>
      </c>
      <c r="BB24" s="26">
        <v>0</v>
      </c>
      <c r="BC24" s="26">
        <v>0</v>
      </c>
      <c r="BD24" s="26">
        <v>0</v>
      </c>
      <c r="BE24" s="40">
        <f>SUM(BB24:BD24)</f>
        <v>0</v>
      </c>
      <c r="BF24" s="346">
        <f t="shared" si="4"/>
        <v>0</v>
      </c>
      <c r="BG24" s="628">
        <f>BF29/F24</f>
        <v>10.822222222222223</v>
      </c>
      <c r="BH24" s="18"/>
    </row>
    <row r="25" spans="1:60" ht="18" customHeight="1" x14ac:dyDescent="0.25">
      <c r="A25" s="595"/>
      <c r="B25" s="596"/>
      <c r="C25" s="596"/>
      <c r="D25" s="597"/>
      <c r="E25" s="647"/>
      <c r="F25" s="637"/>
      <c r="G25" s="550"/>
      <c r="H25" s="127" t="s">
        <v>45</v>
      </c>
      <c r="I25" s="577"/>
      <c r="J25" s="28">
        <v>0</v>
      </c>
      <c r="K25" s="7">
        <v>0</v>
      </c>
      <c r="L25" s="50">
        <v>0</v>
      </c>
      <c r="M25" s="51">
        <f t="shared" si="5"/>
        <v>0</v>
      </c>
      <c r="N25" s="7">
        <v>0</v>
      </c>
      <c r="O25" s="7">
        <v>0</v>
      </c>
      <c r="P25" s="7">
        <v>0</v>
      </c>
      <c r="Q25" s="51">
        <f>SUM(N25:P25)</f>
        <v>0</v>
      </c>
      <c r="R25" s="7">
        <v>0</v>
      </c>
      <c r="S25" s="7">
        <v>0</v>
      </c>
      <c r="T25" s="7">
        <v>0</v>
      </c>
      <c r="U25" s="51">
        <f>SUM(R25:T25)</f>
        <v>0</v>
      </c>
      <c r="V25" s="7">
        <v>0</v>
      </c>
      <c r="W25" s="7">
        <v>0</v>
      </c>
      <c r="X25" s="7">
        <v>0</v>
      </c>
      <c r="Y25" s="51">
        <f>SUM(V25:X25)</f>
        <v>0</v>
      </c>
      <c r="Z25" s="28">
        <v>0</v>
      </c>
      <c r="AA25" s="7">
        <v>0</v>
      </c>
      <c r="AB25" s="7">
        <v>0</v>
      </c>
      <c r="AC25" s="51">
        <f>SUM(Z25:AB25)</f>
        <v>0</v>
      </c>
      <c r="AD25" s="7">
        <v>0</v>
      </c>
      <c r="AE25" s="7">
        <v>0</v>
      </c>
      <c r="AF25" s="7">
        <v>0</v>
      </c>
      <c r="AG25" s="51">
        <f>SUM(AD25:AF25)</f>
        <v>0</v>
      </c>
      <c r="AH25" s="7">
        <v>0</v>
      </c>
      <c r="AI25" s="7">
        <v>0</v>
      </c>
      <c r="AJ25" s="7">
        <v>0</v>
      </c>
      <c r="AK25" s="51">
        <f>SUM(AH25:AJ25)</f>
        <v>0</v>
      </c>
      <c r="AL25" s="7">
        <v>0</v>
      </c>
      <c r="AM25" s="7">
        <v>0</v>
      </c>
      <c r="AN25" s="7">
        <v>0</v>
      </c>
      <c r="AO25" s="51">
        <f>SUM(AL25:AN25)</f>
        <v>0</v>
      </c>
      <c r="AP25" s="7">
        <v>0</v>
      </c>
      <c r="AQ25" s="7">
        <v>0</v>
      </c>
      <c r="AR25" s="7">
        <v>0</v>
      </c>
      <c r="AS25" s="51">
        <f>SUM(AP25:AR25)</f>
        <v>0</v>
      </c>
      <c r="AT25" s="7">
        <v>0</v>
      </c>
      <c r="AU25" s="7">
        <v>0</v>
      </c>
      <c r="AV25" s="7">
        <v>0</v>
      </c>
      <c r="AW25" s="51">
        <f>SUM(AT25:AV25)</f>
        <v>0</v>
      </c>
      <c r="AX25" s="28">
        <v>0</v>
      </c>
      <c r="AY25" s="7">
        <v>0</v>
      </c>
      <c r="AZ25" s="7">
        <v>0</v>
      </c>
      <c r="BA25" s="51">
        <f t="shared" si="6"/>
        <v>0</v>
      </c>
      <c r="BB25" s="7">
        <v>0</v>
      </c>
      <c r="BC25" s="7">
        <v>0</v>
      </c>
      <c r="BD25" s="7">
        <v>0</v>
      </c>
      <c r="BE25" s="51">
        <f>SUM(BB25:BD25)</f>
        <v>0</v>
      </c>
      <c r="BF25" s="316">
        <f t="shared" si="4"/>
        <v>0</v>
      </c>
      <c r="BG25" s="629"/>
    </row>
    <row r="26" spans="1:60" ht="15" customHeight="1" x14ac:dyDescent="0.25">
      <c r="A26" s="595"/>
      <c r="B26" s="596"/>
      <c r="C26" s="596"/>
      <c r="D26" s="597"/>
      <c r="E26" s="647"/>
      <c r="F26" s="637"/>
      <c r="G26" s="550"/>
      <c r="H26" s="189" t="s">
        <v>46</v>
      </c>
      <c r="I26" s="577"/>
      <c r="J26" s="28">
        <v>34</v>
      </c>
      <c r="K26" s="7">
        <v>24</v>
      </c>
      <c r="L26" s="50">
        <v>1</v>
      </c>
      <c r="M26" s="51">
        <f t="shared" si="5"/>
        <v>59</v>
      </c>
      <c r="N26" s="7">
        <v>23</v>
      </c>
      <c r="O26" s="7">
        <v>6</v>
      </c>
      <c r="P26" s="7">
        <v>0</v>
      </c>
      <c r="Q26" s="51">
        <f>SUM(N26:P26)</f>
        <v>29</v>
      </c>
      <c r="R26" s="7">
        <v>49</v>
      </c>
      <c r="S26" s="7">
        <v>24</v>
      </c>
      <c r="T26" s="7">
        <v>0</v>
      </c>
      <c r="U26" s="51">
        <f>SUM(R26:T26)</f>
        <v>73</v>
      </c>
      <c r="V26" s="7">
        <v>83</v>
      </c>
      <c r="W26" s="7">
        <v>36</v>
      </c>
      <c r="X26" s="7">
        <v>0</v>
      </c>
      <c r="Y26" s="51">
        <f>SUM(V26:X26)</f>
        <v>119</v>
      </c>
      <c r="Z26" s="28">
        <v>5</v>
      </c>
      <c r="AA26" s="7">
        <v>1</v>
      </c>
      <c r="AB26" s="7">
        <v>0</v>
      </c>
      <c r="AC26" s="51">
        <f>SUM(Z26:AB26)</f>
        <v>6</v>
      </c>
      <c r="AD26" s="7">
        <v>4</v>
      </c>
      <c r="AE26" s="7">
        <v>1</v>
      </c>
      <c r="AF26" s="7">
        <v>0</v>
      </c>
      <c r="AG26" s="51">
        <f>SUM(AD26:AF26)</f>
        <v>5</v>
      </c>
      <c r="AH26" s="7">
        <v>10</v>
      </c>
      <c r="AI26" s="7">
        <v>5</v>
      </c>
      <c r="AJ26" s="7">
        <v>0</v>
      </c>
      <c r="AK26" s="51">
        <f>SUM(AH26:AJ26)</f>
        <v>15</v>
      </c>
      <c r="AL26" s="7">
        <v>4</v>
      </c>
      <c r="AM26" s="7">
        <v>0</v>
      </c>
      <c r="AN26" s="7">
        <v>0</v>
      </c>
      <c r="AO26" s="51">
        <f>SUM(AL26:AN26)</f>
        <v>4</v>
      </c>
      <c r="AP26" s="7">
        <v>14</v>
      </c>
      <c r="AQ26" s="7">
        <v>0</v>
      </c>
      <c r="AR26" s="7">
        <v>0</v>
      </c>
      <c r="AS26" s="51">
        <f>SUM(AP26:AR26)</f>
        <v>14</v>
      </c>
      <c r="AT26" s="7">
        <v>4</v>
      </c>
      <c r="AU26" s="7">
        <v>3</v>
      </c>
      <c r="AV26" s="7">
        <v>0</v>
      </c>
      <c r="AW26" s="51">
        <f>SUM(AT26:AV26)</f>
        <v>7</v>
      </c>
      <c r="AX26" s="28">
        <v>5</v>
      </c>
      <c r="AY26" s="7">
        <v>9</v>
      </c>
      <c r="AZ26" s="7">
        <v>0</v>
      </c>
      <c r="BA26" s="51">
        <f t="shared" si="6"/>
        <v>14</v>
      </c>
      <c r="BB26" s="7">
        <v>6</v>
      </c>
      <c r="BC26" s="7">
        <v>1</v>
      </c>
      <c r="BD26" s="7">
        <v>0</v>
      </c>
      <c r="BE26" s="51">
        <f>SUM(BB26:BD26)</f>
        <v>7</v>
      </c>
      <c r="BF26" s="316">
        <f t="shared" si="4"/>
        <v>352</v>
      </c>
      <c r="BG26" s="629"/>
    </row>
    <row r="27" spans="1:60" ht="15" customHeight="1" x14ac:dyDescent="0.25">
      <c r="A27" s="595"/>
      <c r="B27" s="596"/>
      <c r="C27" s="596"/>
      <c r="D27" s="597"/>
      <c r="E27" s="647"/>
      <c r="F27" s="637"/>
      <c r="G27" s="550"/>
      <c r="H27" s="189" t="s">
        <v>47</v>
      </c>
      <c r="I27" s="577"/>
      <c r="J27" s="28">
        <v>0</v>
      </c>
      <c r="K27" s="7">
        <v>0</v>
      </c>
      <c r="L27" s="50">
        <v>0</v>
      </c>
      <c r="M27" s="51">
        <f t="shared" si="5"/>
        <v>0</v>
      </c>
      <c r="N27" s="7">
        <v>0</v>
      </c>
      <c r="O27" s="7">
        <v>0</v>
      </c>
      <c r="P27" s="7">
        <v>0</v>
      </c>
      <c r="Q27" s="51">
        <f>SUM(N27:P27)</f>
        <v>0</v>
      </c>
      <c r="R27" s="7">
        <v>0</v>
      </c>
      <c r="S27" s="7">
        <v>0</v>
      </c>
      <c r="T27" s="7">
        <v>0</v>
      </c>
      <c r="U27" s="51">
        <f>SUM(R27:T27)</f>
        <v>0</v>
      </c>
      <c r="V27" s="7">
        <v>0</v>
      </c>
      <c r="W27" s="7">
        <v>0</v>
      </c>
      <c r="X27" s="7">
        <v>0</v>
      </c>
      <c r="Y27" s="51">
        <f>SUM(V27:X27)</f>
        <v>0</v>
      </c>
      <c r="Z27" s="28">
        <v>79</v>
      </c>
      <c r="AA27" s="7">
        <v>40</v>
      </c>
      <c r="AB27" s="7">
        <v>0</v>
      </c>
      <c r="AC27" s="51">
        <f>SUM(Z27:AB27)</f>
        <v>119</v>
      </c>
      <c r="AD27" s="7">
        <v>25</v>
      </c>
      <c r="AE27" s="7">
        <v>13</v>
      </c>
      <c r="AF27" s="7">
        <v>0</v>
      </c>
      <c r="AG27" s="51">
        <f>SUM(AD27:AF27)</f>
        <v>38</v>
      </c>
      <c r="AH27" s="7">
        <v>87</v>
      </c>
      <c r="AI27" s="7">
        <v>51</v>
      </c>
      <c r="AJ27" s="7">
        <v>0</v>
      </c>
      <c r="AK27" s="51">
        <f>SUM(AH27:AJ27)</f>
        <v>138</v>
      </c>
      <c r="AL27" s="7">
        <v>25</v>
      </c>
      <c r="AM27" s="7">
        <v>20</v>
      </c>
      <c r="AN27" s="7">
        <v>0</v>
      </c>
      <c r="AO27" s="51">
        <f>SUM(AL27:AN27)</f>
        <v>45</v>
      </c>
      <c r="AP27" s="7">
        <v>34</v>
      </c>
      <c r="AQ27" s="7">
        <v>12</v>
      </c>
      <c r="AR27" s="7">
        <v>0</v>
      </c>
      <c r="AS27" s="51">
        <f>SUM(AP27:AR27)</f>
        <v>46</v>
      </c>
      <c r="AT27" s="7">
        <v>15</v>
      </c>
      <c r="AU27" s="7">
        <v>37</v>
      </c>
      <c r="AV27" s="7">
        <v>0</v>
      </c>
      <c r="AW27" s="51">
        <f>SUM(AT27:AV27)</f>
        <v>52</v>
      </c>
      <c r="AX27" s="28">
        <v>50</v>
      </c>
      <c r="AY27" s="7">
        <v>64</v>
      </c>
      <c r="AZ27" s="7">
        <v>0</v>
      </c>
      <c r="BA27" s="51">
        <f t="shared" si="6"/>
        <v>114</v>
      </c>
      <c r="BB27" s="7">
        <v>51</v>
      </c>
      <c r="BC27" s="7">
        <v>17</v>
      </c>
      <c r="BD27" s="7">
        <v>0</v>
      </c>
      <c r="BE27" s="51">
        <f>SUM(BB27:BD27)</f>
        <v>68</v>
      </c>
      <c r="BF27" s="316">
        <f t="shared" si="4"/>
        <v>620</v>
      </c>
      <c r="BG27" s="629"/>
    </row>
    <row r="28" spans="1:60" ht="15.75" customHeight="1" thickBot="1" x14ac:dyDescent="0.3">
      <c r="A28" s="595"/>
      <c r="B28" s="596"/>
      <c r="C28" s="596"/>
      <c r="D28" s="597"/>
      <c r="E28" s="647"/>
      <c r="F28" s="637"/>
      <c r="G28" s="550"/>
      <c r="H28" s="194" t="s">
        <v>48</v>
      </c>
      <c r="I28" s="578"/>
      <c r="J28" s="34">
        <v>0</v>
      </c>
      <c r="K28" s="35">
        <v>0</v>
      </c>
      <c r="L28" s="55">
        <v>0</v>
      </c>
      <c r="M28" s="56">
        <f t="shared" si="5"/>
        <v>0</v>
      </c>
      <c r="N28" s="35">
        <v>0</v>
      </c>
      <c r="O28" s="35">
        <v>0</v>
      </c>
      <c r="P28" s="35">
        <v>0</v>
      </c>
      <c r="Q28" s="56">
        <f>SUM(N28:P28)</f>
        <v>0</v>
      </c>
      <c r="R28" s="35">
        <v>0</v>
      </c>
      <c r="S28" s="35">
        <v>0</v>
      </c>
      <c r="T28" s="35">
        <v>0</v>
      </c>
      <c r="U28" s="56">
        <f>SUM(R28:T28)</f>
        <v>0</v>
      </c>
      <c r="V28" s="35">
        <v>0</v>
      </c>
      <c r="W28" s="35">
        <v>0</v>
      </c>
      <c r="X28" s="35">
        <v>0</v>
      </c>
      <c r="Y28" s="56">
        <f>SUM(V28:X28)</f>
        <v>0</v>
      </c>
      <c r="Z28" s="34">
        <v>0</v>
      </c>
      <c r="AA28" s="35">
        <v>0</v>
      </c>
      <c r="AB28" s="35">
        <v>0</v>
      </c>
      <c r="AC28" s="56">
        <f>SUM(Z28:AB28)</f>
        <v>0</v>
      </c>
      <c r="AD28" s="35">
        <v>0</v>
      </c>
      <c r="AE28" s="35">
        <v>1</v>
      </c>
      <c r="AF28" s="35">
        <v>0</v>
      </c>
      <c r="AG28" s="56">
        <f>SUM(AD28:AF28)</f>
        <v>1</v>
      </c>
      <c r="AH28" s="35">
        <v>0</v>
      </c>
      <c r="AI28" s="35">
        <v>0</v>
      </c>
      <c r="AJ28" s="35">
        <v>0</v>
      </c>
      <c r="AK28" s="56">
        <f>SUM(AH28:AJ28)</f>
        <v>0</v>
      </c>
      <c r="AL28" s="35">
        <v>0</v>
      </c>
      <c r="AM28" s="35">
        <v>1</v>
      </c>
      <c r="AN28" s="35">
        <v>0</v>
      </c>
      <c r="AO28" s="56">
        <f>SUM(AL28:AN28)</f>
        <v>1</v>
      </c>
      <c r="AP28" s="35">
        <v>0</v>
      </c>
      <c r="AQ28" s="35">
        <v>0</v>
      </c>
      <c r="AR28" s="35">
        <v>0</v>
      </c>
      <c r="AS28" s="56">
        <f>SUM(AP28:AR28)</f>
        <v>0</v>
      </c>
      <c r="AT28" s="35">
        <v>0</v>
      </c>
      <c r="AU28" s="35">
        <v>0</v>
      </c>
      <c r="AV28" s="35">
        <v>0</v>
      </c>
      <c r="AW28" s="56">
        <f>SUM(AT28:AV28)</f>
        <v>0</v>
      </c>
      <c r="AX28" s="34">
        <v>0</v>
      </c>
      <c r="AY28" s="35">
        <v>0</v>
      </c>
      <c r="AZ28" s="35">
        <v>0</v>
      </c>
      <c r="BA28" s="56">
        <f t="shared" si="6"/>
        <v>0</v>
      </c>
      <c r="BB28" s="35">
        <v>0</v>
      </c>
      <c r="BC28" s="35">
        <v>0</v>
      </c>
      <c r="BD28" s="35">
        <v>0</v>
      </c>
      <c r="BE28" s="56">
        <f>SUM(BB28:BD28)</f>
        <v>0</v>
      </c>
      <c r="BF28" s="347">
        <f t="shared" si="4"/>
        <v>2</v>
      </c>
      <c r="BG28" s="629"/>
    </row>
    <row r="29" spans="1:60" ht="15.75" customHeight="1" thickBot="1" x14ac:dyDescent="0.3">
      <c r="A29" s="595"/>
      <c r="B29" s="596"/>
      <c r="C29" s="596"/>
      <c r="D29" s="597"/>
      <c r="E29" s="647"/>
      <c r="F29" s="637"/>
      <c r="G29" s="553"/>
      <c r="H29" s="644" t="s">
        <v>49</v>
      </c>
      <c r="I29" s="632"/>
      <c r="J29" s="315">
        <f t="shared" ref="J29:AO29" si="7">SUM(J24:J28)</f>
        <v>34</v>
      </c>
      <c r="K29" s="119">
        <f t="shared" si="7"/>
        <v>24</v>
      </c>
      <c r="L29" s="120">
        <f t="shared" si="7"/>
        <v>1</v>
      </c>
      <c r="M29" s="121">
        <f t="shared" si="5"/>
        <v>59</v>
      </c>
      <c r="N29" s="119">
        <f t="shared" si="7"/>
        <v>23</v>
      </c>
      <c r="O29" s="119">
        <f t="shared" si="7"/>
        <v>6</v>
      </c>
      <c r="P29" s="119">
        <f t="shared" si="7"/>
        <v>0</v>
      </c>
      <c r="Q29" s="121">
        <f t="shared" si="7"/>
        <v>29</v>
      </c>
      <c r="R29" s="119">
        <f t="shared" si="7"/>
        <v>49</v>
      </c>
      <c r="S29" s="119">
        <f t="shared" si="7"/>
        <v>24</v>
      </c>
      <c r="T29" s="119">
        <f t="shared" si="7"/>
        <v>0</v>
      </c>
      <c r="U29" s="121">
        <f t="shared" si="7"/>
        <v>73</v>
      </c>
      <c r="V29" s="119">
        <f t="shared" si="7"/>
        <v>83</v>
      </c>
      <c r="W29" s="119">
        <f t="shared" si="7"/>
        <v>36</v>
      </c>
      <c r="X29" s="119">
        <f t="shared" si="7"/>
        <v>0</v>
      </c>
      <c r="Y29" s="121">
        <f t="shared" si="7"/>
        <v>119</v>
      </c>
      <c r="Z29" s="119">
        <f t="shared" si="7"/>
        <v>84</v>
      </c>
      <c r="AA29" s="119">
        <f t="shared" si="7"/>
        <v>41</v>
      </c>
      <c r="AB29" s="119">
        <f t="shared" si="7"/>
        <v>0</v>
      </c>
      <c r="AC29" s="121">
        <f t="shared" si="7"/>
        <v>125</v>
      </c>
      <c r="AD29" s="175">
        <f t="shared" si="7"/>
        <v>29</v>
      </c>
      <c r="AE29" s="175">
        <f t="shared" si="7"/>
        <v>15</v>
      </c>
      <c r="AF29" s="175">
        <f t="shared" si="7"/>
        <v>0</v>
      </c>
      <c r="AG29" s="121">
        <f t="shared" si="7"/>
        <v>44</v>
      </c>
      <c r="AH29" s="175">
        <f t="shared" si="7"/>
        <v>97</v>
      </c>
      <c r="AI29" s="175">
        <f t="shared" si="7"/>
        <v>56</v>
      </c>
      <c r="AJ29" s="175">
        <f t="shared" si="7"/>
        <v>0</v>
      </c>
      <c r="AK29" s="121">
        <f t="shared" si="7"/>
        <v>153</v>
      </c>
      <c r="AL29" s="175">
        <f t="shared" si="7"/>
        <v>29</v>
      </c>
      <c r="AM29" s="175">
        <f t="shared" si="7"/>
        <v>21</v>
      </c>
      <c r="AN29" s="175">
        <f t="shared" si="7"/>
        <v>0</v>
      </c>
      <c r="AO29" s="121">
        <f t="shared" si="7"/>
        <v>50</v>
      </c>
      <c r="AP29" s="175">
        <f t="shared" ref="AP29:BE29" si="8">SUM(AP24:AP28)</f>
        <v>48</v>
      </c>
      <c r="AQ29" s="175">
        <f t="shared" si="8"/>
        <v>12</v>
      </c>
      <c r="AR29" s="175">
        <f t="shared" si="8"/>
        <v>0</v>
      </c>
      <c r="AS29" s="121">
        <f t="shared" si="8"/>
        <v>60</v>
      </c>
      <c r="AT29" s="175">
        <f t="shared" si="8"/>
        <v>19</v>
      </c>
      <c r="AU29" s="175">
        <f t="shared" si="8"/>
        <v>40</v>
      </c>
      <c r="AV29" s="175">
        <f t="shared" si="8"/>
        <v>0</v>
      </c>
      <c r="AW29" s="121">
        <f t="shared" si="8"/>
        <v>59</v>
      </c>
      <c r="AX29" s="175">
        <f t="shared" si="8"/>
        <v>55</v>
      </c>
      <c r="AY29" s="175">
        <f t="shared" si="8"/>
        <v>73</v>
      </c>
      <c r="AZ29" s="175">
        <f t="shared" si="8"/>
        <v>0</v>
      </c>
      <c r="BA29" s="178">
        <f t="shared" si="6"/>
        <v>128</v>
      </c>
      <c r="BB29" s="175">
        <f t="shared" si="8"/>
        <v>57</v>
      </c>
      <c r="BC29" s="175">
        <f t="shared" si="8"/>
        <v>18</v>
      </c>
      <c r="BD29" s="175">
        <f t="shared" si="8"/>
        <v>0</v>
      </c>
      <c r="BE29" s="121">
        <f t="shared" si="8"/>
        <v>75</v>
      </c>
      <c r="BF29" s="314">
        <f t="shared" si="4"/>
        <v>974</v>
      </c>
      <c r="BG29" s="629"/>
    </row>
    <row r="30" spans="1:60" ht="19.5" customHeight="1" x14ac:dyDescent="0.25">
      <c r="A30" s="595"/>
      <c r="B30" s="596"/>
      <c r="C30" s="596"/>
      <c r="D30" s="597"/>
      <c r="E30" s="647"/>
      <c r="F30" s="637"/>
      <c r="G30" s="552" t="s">
        <v>54</v>
      </c>
      <c r="H30" s="205" t="s">
        <v>55</v>
      </c>
      <c r="I30" s="552" t="s">
        <v>91</v>
      </c>
      <c r="J30" s="25">
        <v>0</v>
      </c>
      <c r="K30" s="26">
        <v>0</v>
      </c>
      <c r="L30" s="59">
        <v>0</v>
      </c>
      <c r="M30" s="60">
        <f t="shared" si="5"/>
        <v>0</v>
      </c>
      <c r="N30" s="26">
        <v>0</v>
      </c>
      <c r="O30" s="26">
        <v>0</v>
      </c>
      <c r="P30" s="26">
        <v>0</v>
      </c>
      <c r="Q30" s="60">
        <f>SUM(N30:P30)</f>
        <v>0</v>
      </c>
      <c r="R30" s="26">
        <v>0</v>
      </c>
      <c r="S30" s="26">
        <v>0</v>
      </c>
      <c r="T30" s="26">
        <v>0</v>
      </c>
      <c r="U30" s="60">
        <f>SUM(R30:T30)</f>
        <v>0</v>
      </c>
      <c r="V30" s="26">
        <v>0</v>
      </c>
      <c r="W30" s="26">
        <v>0</v>
      </c>
      <c r="X30" s="26">
        <v>0</v>
      </c>
      <c r="Y30" s="60">
        <v>0</v>
      </c>
      <c r="Z30" s="25">
        <v>0</v>
      </c>
      <c r="AA30" s="26">
        <v>0</v>
      </c>
      <c r="AB30" s="26">
        <v>0</v>
      </c>
      <c r="AC30" s="60">
        <v>0</v>
      </c>
      <c r="AD30" s="26">
        <v>0</v>
      </c>
      <c r="AE30" s="26">
        <v>0</v>
      </c>
      <c r="AF30" s="26">
        <v>0</v>
      </c>
      <c r="AG30" s="60">
        <v>0</v>
      </c>
      <c r="AH30" s="26">
        <v>7</v>
      </c>
      <c r="AI30" s="26">
        <v>1</v>
      </c>
      <c r="AJ30" s="26">
        <v>0</v>
      </c>
      <c r="AK30" s="60">
        <v>8</v>
      </c>
      <c r="AL30" s="26">
        <v>0</v>
      </c>
      <c r="AM30" s="26">
        <v>0</v>
      </c>
      <c r="AN30" s="26">
        <v>0</v>
      </c>
      <c r="AO30" s="60">
        <v>0</v>
      </c>
      <c r="AP30" s="26">
        <v>0</v>
      </c>
      <c r="AQ30" s="26">
        <v>1</v>
      </c>
      <c r="AR30" s="26">
        <v>0</v>
      </c>
      <c r="AS30" s="42">
        <f>SUM(AP30:AR30)</f>
        <v>1</v>
      </c>
      <c r="AT30" s="26">
        <v>0</v>
      </c>
      <c r="AU30" s="26">
        <v>0</v>
      </c>
      <c r="AV30" s="26">
        <v>0</v>
      </c>
      <c r="AW30" s="42">
        <f>SUM(AT30:AV30)</f>
        <v>0</v>
      </c>
      <c r="AX30" s="25">
        <v>0</v>
      </c>
      <c r="AY30" s="26">
        <v>1</v>
      </c>
      <c r="AZ30" s="26">
        <v>0</v>
      </c>
      <c r="BA30" s="42">
        <f t="shared" si="6"/>
        <v>1</v>
      </c>
      <c r="BB30" s="26">
        <v>0</v>
      </c>
      <c r="BC30" s="26">
        <v>1</v>
      </c>
      <c r="BD30" s="26">
        <v>0</v>
      </c>
      <c r="BE30" s="42">
        <f>SUM(BB30:BD30)</f>
        <v>1</v>
      </c>
      <c r="BF30" s="346">
        <f t="shared" ref="BF30:BF38" si="9">SUM(M30+Q30+U30+Y30+AC30+AG30+AK30+AO30+AS30+AW30+BA30+BE30)</f>
        <v>11</v>
      </c>
      <c r="BG30" s="629"/>
    </row>
    <row r="31" spans="1:60" ht="18.75" customHeight="1" thickBot="1" x14ac:dyDescent="0.3">
      <c r="A31" s="595"/>
      <c r="B31" s="596"/>
      <c r="C31" s="596"/>
      <c r="D31" s="597"/>
      <c r="E31" s="648"/>
      <c r="F31" s="638"/>
      <c r="G31" s="551"/>
      <c r="H31" s="203" t="s">
        <v>57</v>
      </c>
      <c r="I31" s="551"/>
      <c r="J31" s="34">
        <v>0</v>
      </c>
      <c r="K31" s="35">
        <v>0</v>
      </c>
      <c r="L31" s="55">
        <v>0</v>
      </c>
      <c r="M31" s="56">
        <f t="shared" si="5"/>
        <v>0</v>
      </c>
      <c r="N31" s="35">
        <v>0</v>
      </c>
      <c r="O31" s="35">
        <v>0</v>
      </c>
      <c r="P31" s="35">
        <v>0</v>
      </c>
      <c r="Q31" s="56">
        <f>SUM(N31:P31)</f>
        <v>0</v>
      </c>
      <c r="R31" s="35">
        <v>0</v>
      </c>
      <c r="S31" s="35">
        <v>0</v>
      </c>
      <c r="T31" s="35">
        <v>0</v>
      </c>
      <c r="U31" s="56">
        <f>SUM(R31:T31)</f>
        <v>0</v>
      </c>
      <c r="V31" s="35">
        <v>0</v>
      </c>
      <c r="W31" s="35">
        <v>0</v>
      </c>
      <c r="X31" s="35">
        <v>0</v>
      </c>
      <c r="Y31" s="56">
        <v>0</v>
      </c>
      <c r="Z31" s="34">
        <v>0</v>
      </c>
      <c r="AA31" s="35">
        <v>0</v>
      </c>
      <c r="AB31" s="35">
        <v>0</v>
      </c>
      <c r="AC31" s="56">
        <v>0</v>
      </c>
      <c r="AD31" s="35">
        <v>0</v>
      </c>
      <c r="AE31" s="35">
        <v>0</v>
      </c>
      <c r="AF31" s="35">
        <v>0</v>
      </c>
      <c r="AG31" s="56">
        <v>0</v>
      </c>
      <c r="AH31" s="35">
        <v>8</v>
      </c>
      <c r="AI31" s="35">
        <v>10</v>
      </c>
      <c r="AJ31" s="35">
        <v>0</v>
      </c>
      <c r="AK31" s="56">
        <v>18</v>
      </c>
      <c r="AL31" s="35">
        <v>2</v>
      </c>
      <c r="AM31" s="35">
        <v>1</v>
      </c>
      <c r="AN31" s="35">
        <v>0</v>
      </c>
      <c r="AO31" s="56">
        <v>3</v>
      </c>
      <c r="AP31" s="35">
        <v>5</v>
      </c>
      <c r="AQ31" s="35">
        <v>2</v>
      </c>
      <c r="AR31" s="35">
        <v>0</v>
      </c>
      <c r="AS31" s="14">
        <f>SUM(AP31:AR31)</f>
        <v>7</v>
      </c>
      <c r="AT31" s="35">
        <v>1</v>
      </c>
      <c r="AU31" s="35">
        <v>0</v>
      </c>
      <c r="AV31" s="35">
        <v>0</v>
      </c>
      <c r="AW31" s="14">
        <f>SUM(AT31:AV31)</f>
        <v>1</v>
      </c>
      <c r="AX31" s="34">
        <v>5</v>
      </c>
      <c r="AY31" s="35">
        <v>7</v>
      </c>
      <c r="AZ31" s="35">
        <v>0</v>
      </c>
      <c r="BA31" s="14">
        <f t="shared" si="6"/>
        <v>12</v>
      </c>
      <c r="BB31" s="35">
        <v>4</v>
      </c>
      <c r="BC31" s="35">
        <v>4</v>
      </c>
      <c r="BD31" s="35">
        <v>0</v>
      </c>
      <c r="BE31" s="14">
        <f>SUM(BB31:BD31)</f>
        <v>8</v>
      </c>
      <c r="BF31" s="347">
        <f t="shared" si="9"/>
        <v>49</v>
      </c>
      <c r="BG31" s="630"/>
    </row>
    <row r="32" spans="1:60" ht="54.75" customHeight="1" thickBot="1" x14ac:dyDescent="0.3">
      <c r="A32" s="595"/>
      <c r="B32" s="596"/>
      <c r="C32" s="596"/>
      <c r="D32" s="597"/>
      <c r="E32" s="337" t="s">
        <v>92</v>
      </c>
      <c r="F32" s="326">
        <v>1</v>
      </c>
      <c r="G32" s="144" t="s">
        <v>41</v>
      </c>
      <c r="H32" s="134" t="s">
        <v>41</v>
      </c>
      <c r="I32" s="134" t="s">
        <v>93</v>
      </c>
      <c r="J32" s="174">
        <v>0</v>
      </c>
      <c r="K32" s="175">
        <v>0</v>
      </c>
      <c r="L32" s="176">
        <v>0</v>
      </c>
      <c r="M32" s="178">
        <v>0</v>
      </c>
      <c r="N32" s="175">
        <v>0</v>
      </c>
      <c r="O32" s="175">
        <v>0</v>
      </c>
      <c r="P32" s="175">
        <v>0</v>
      </c>
      <c r="Q32" s="178">
        <v>0</v>
      </c>
      <c r="R32" s="175">
        <v>0</v>
      </c>
      <c r="S32" s="175">
        <v>0</v>
      </c>
      <c r="T32" s="175">
        <v>0</v>
      </c>
      <c r="U32" s="178">
        <v>0</v>
      </c>
      <c r="V32" s="175">
        <v>0</v>
      </c>
      <c r="W32" s="175">
        <v>0</v>
      </c>
      <c r="X32" s="175">
        <v>0</v>
      </c>
      <c r="Y32" s="178">
        <v>0</v>
      </c>
      <c r="Z32" s="174">
        <v>0</v>
      </c>
      <c r="AA32" s="175">
        <v>0</v>
      </c>
      <c r="AB32" s="175">
        <v>0</v>
      </c>
      <c r="AC32" s="178">
        <v>0</v>
      </c>
      <c r="AD32" s="175">
        <v>0</v>
      </c>
      <c r="AE32" s="175">
        <v>0</v>
      </c>
      <c r="AF32" s="175">
        <v>0</v>
      </c>
      <c r="AG32" s="178">
        <v>0</v>
      </c>
      <c r="AH32" s="175">
        <v>0</v>
      </c>
      <c r="AI32" s="175">
        <v>0</v>
      </c>
      <c r="AJ32" s="175">
        <v>0</v>
      </c>
      <c r="AK32" s="178">
        <v>0</v>
      </c>
      <c r="AL32" s="175">
        <v>0</v>
      </c>
      <c r="AM32" s="175">
        <v>0</v>
      </c>
      <c r="AN32" s="175">
        <v>0</v>
      </c>
      <c r="AO32" s="178">
        <v>0</v>
      </c>
      <c r="AP32" s="175">
        <v>0</v>
      </c>
      <c r="AQ32" s="175">
        <v>0</v>
      </c>
      <c r="AR32" s="175">
        <v>0</v>
      </c>
      <c r="AS32" s="178">
        <v>0</v>
      </c>
      <c r="AT32" s="175">
        <v>0</v>
      </c>
      <c r="AU32" s="175">
        <v>0</v>
      </c>
      <c r="AV32" s="175">
        <v>0</v>
      </c>
      <c r="AW32" s="178">
        <v>0</v>
      </c>
      <c r="AX32" s="174">
        <v>0</v>
      </c>
      <c r="AY32" s="175">
        <v>0</v>
      </c>
      <c r="AZ32" s="175">
        <v>0</v>
      </c>
      <c r="BA32" s="178">
        <v>0</v>
      </c>
      <c r="BB32" s="175">
        <v>0</v>
      </c>
      <c r="BC32" s="175">
        <v>0</v>
      </c>
      <c r="BD32" s="175">
        <v>0</v>
      </c>
      <c r="BE32" s="178">
        <v>0</v>
      </c>
      <c r="BF32" s="345">
        <f t="shared" si="9"/>
        <v>0</v>
      </c>
      <c r="BG32" s="147">
        <f>BF32/F32</f>
        <v>0</v>
      </c>
    </row>
    <row r="33" spans="1:59" ht="15" customHeight="1" x14ac:dyDescent="0.25">
      <c r="A33" s="595" t="s">
        <v>75</v>
      </c>
      <c r="B33" s="596"/>
      <c r="C33" s="596"/>
      <c r="D33" s="597"/>
      <c r="E33" s="633" t="s">
        <v>94</v>
      </c>
      <c r="F33" s="636">
        <v>15</v>
      </c>
      <c r="G33" s="549" t="s">
        <v>43</v>
      </c>
      <c r="H33" s="100" t="s">
        <v>44</v>
      </c>
      <c r="I33" s="549" t="s">
        <v>200</v>
      </c>
      <c r="J33" s="25">
        <v>0</v>
      </c>
      <c r="K33" s="26">
        <v>0</v>
      </c>
      <c r="L33" s="59">
        <v>0</v>
      </c>
      <c r="M33" s="60">
        <f>SUM(J33:L33)</f>
        <v>0</v>
      </c>
      <c r="N33" s="26">
        <v>0</v>
      </c>
      <c r="O33" s="26">
        <v>0</v>
      </c>
      <c r="P33" s="26">
        <v>0</v>
      </c>
      <c r="Q33" s="60">
        <f>SUM(N33:P33)</f>
        <v>0</v>
      </c>
      <c r="R33" s="26">
        <v>0</v>
      </c>
      <c r="S33" s="26">
        <v>0</v>
      </c>
      <c r="T33" s="26">
        <v>0</v>
      </c>
      <c r="U33" s="60">
        <f>SUM(R33:T33)</f>
        <v>0</v>
      </c>
      <c r="V33" s="24">
        <v>0</v>
      </c>
      <c r="W33" s="26">
        <v>0</v>
      </c>
      <c r="X33" s="26">
        <v>0</v>
      </c>
      <c r="Y33" s="60">
        <f>SUM(V33:X33)</f>
        <v>0</v>
      </c>
      <c r="Z33" s="25">
        <v>0</v>
      </c>
      <c r="AA33" s="26">
        <v>0</v>
      </c>
      <c r="AB33" s="26">
        <v>0</v>
      </c>
      <c r="AC33" s="60">
        <v>0</v>
      </c>
      <c r="AD33" s="26">
        <v>0</v>
      </c>
      <c r="AE33" s="26">
        <v>0</v>
      </c>
      <c r="AF33" s="26">
        <v>0</v>
      </c>
      <c r="AG33" s="60">
        <f>SUM(AD33:AF33)</f>
        <v>0</v>
      </c>
      <c r="AH33" s="26">
        <v>0</v>
      </c>
      <c r="AI33" s="26">
        <v>0</v>
      </c>
      <c r="AJ33" s="26">
        <v>0</v>
      </c>
      <c r="AK33" s="60">
        <f>SUM(AH33:AJ33)</f>
        <v>0</v>
      </c>
      <c r="AL33" s="26">
        <v>0</v>
      </c>
      <c r="AM33" s="26">
        <v>0</v>
      </c>
      <c r="AN33" s="26">
        <v>0</v>
      </c>
      <c r="AO33" s="60">
        <f>SUM(AL33:AN33)</f>
        <v>0</v>
      </c>
      <c r="AP33" s="26">
        <v>0</v>
      </c>
      <c r="AQ33" s="26">
        <v>0</v>
      </c>
      <c r="AR33" s="26">
        <v>0</v>
      </c>
      <c r="AS33" s="60">
        <f>SUM(AP33:AR33)</f>
        <v>0</v>
      </c>
      <c r="AT33" s="26">
        <v>0</v>
      </c>
      <c r="AU33" s="26">
        <v>0</v>
      </c>
      <c r="AV33" s="26">
        <v>0</v>
      </c>
      <c r="AW33" s="60">
        <f>SUM(AT33:AV33)</f>
        <v>0</v>
      </c>
      <c r="AX33" s="25">
        <v>0</v>
      </c>
      <c r="AY33" s="26">
        <v>0</v>
      </c>
      <c r="AZ33" s="26">
        <v>0</v>
      </c>
      <c r="BA33" s="60">
        <f>SUM(AX33:AZ33)</f>
        <v>0</v>
      </c>
      <c r="BB33" s="26">
        <v>0</v>
      </c>
      <c r="BC33" s="26">
        <v>0</v>
      </c>
      <c r="BD33" s="26">
        <v>0</v>
      </c>
      <c r="BE33" s="60">
        <f>SUM(BB33:BD33)</f>
        <v>0</v>
      </c>
      <c r="BF33" s="346">
        <f t="shared" si="9"/>
        <v>0</v>
      </c>
      <c r="BG33" s="628">
        <f>BF38/F33</f>
        <v>1.3333333333333333</v>
      </c>
    </row>
    <row r="34" spans="1:59" ht="18.75" customHeight="1" x14ac:dyDescent="0.25">
      <c r="A34" s="595"/>
      <c r="B34" s="596"/>
      <c r="C34" s="596"/>
      <c r="D34" s="597"/>
      <c r="E34" s="634"/>
      <c r="F34" s="637"/>
      <c r="G34" s="550"/>
      <c r="H34" s="47" t="s">
        <v>45</v>
      </c>
      <c r="I34" s="550"/>
      <c r="J34" s="28">
        <v>0</v>
      </c>
      <c r="K34" s="7">
        <v>0</v>
      </c>
      <c r="L34" s="50">
        <v>0</v>
      </c>
      <c r="M34" s="51">
        <f>SUM(J34:L34)</f>
        <v>0</v>
      </c>
      <c r="N34" s="7">
        <v>0</v>
      </c>
      <c r="O34" s="7">
        <v>0</v>
      </c>
      <c r="P34" s="7">
        <v>0</v>
      </c>
      <c r="Q34" s="51">
        <f>SUM(N34:P34)</f>
        <v>0</v>
      </c>
      <c r="R34" s="7">
        <v>0</v>
      </c>
      <c r="S34" s="7">
        <v>0</v>
      </c>
      <c r="T34" s="7">
        <v>0</v>
      </c>
      <c r="U34" s="51">
        <f>SUM(R34:T34)</f>
        <v>0</v>
      </c>
      <c r="V34" s="7">
        <v>0</v>
      </c>
      <c r="W34" s="7">
        <v>0</v>
      </c>
      <c r="X34" s="7">
        <v>0</v>
      </c>
      <c r="Y34" s="51">
        <f t="shared" ref="Y34:Y37" si="10">SUM(V34:X34)</f>
        <v>0</v>
      </c>
      <c r="Z34" s="28">
        <v>0</v>
      </c>
      <c r="AA34" s="7">
        <v>0</v>
      </c>
      <c r="AB34" s="7">
        <v>0</v>
      </c>
      <c r="AC34" s="51">
        <v>0</v>
      </c>
      <c r="AD34" s="7">
        <v>0</v>
      </c>
      <c r="AE34" s="7">
        <v>0</v>
      </c>
      <c r="AF34" s="7">
        <v>0</v>
      </c>
      <c r="AG34" s="51">
        <f>SUM(AD34:AF34)</f>
        <v>0</v>
      </c>
      <c r="AH34" s="7">
        <v>0</v>
      </c>
      <c r="AI34" s="7">
        <v>0</v>
      </c>
      <c r="AJ34" s="7">
        <v>0</v>
      </c>
      <c r="AK34" s="51">
        <f>SUM(AH34:AJ34)</f>
        <v>0</v>
      </c>
      <c r="AL34" s="7">
        <v>0</v>
      </c>
      <c r="AM34" s="7">
        <v>0</v>
      </c>
      <c r="AN34" s="7">
        <v>0</v>
      </c>
      <c r="AO34" s="51">
        <f>SUM(AL34:AN34)</f>
        <v>0</v>
      </c>
      <c r="AP34" s="7">
        <v>0</v>
      </c>
      <c r="AQ34" s="7">
        <v>0</v>
      </c>
      <c r="AR34" s="7">
        <v>0</v>
      </c>
      <c r="AS34" s="51">
        <f>SUM(AP34:AR34)</f>
        <v>0</v>
      </c>
      <c r="AT34" s="7">
        <v>0</v>
      </c>
      <c r="AU34" s="7">
        <v>0</v>
      </c>
      <c r="AV34" s="7">
        <v>0</v>
      </c>
      <c r="AW34" s="51">
        <f>SUM(AT34:AV34)</f>
        <v>0</v>
      </c>
      <c r="AX34" s="28">
        <v>0</v>
      </c>
      <c r="AY34" s="7">
        <v>0</v>
      </c>
      <c r="AZ34" s="7">
        <v>0</v>
      </c>
      <c r="BA34" s="51">
        <f>SUM(AX34:AZ34)</f>
        <v>0</v>
      </c>
      <c r="BB34" s="7">
        <v>0</v>
      </c>
      <c r="BC34" s="7">
        <v>0</v>
      </c>
      <c r="BD34" s="7">
        <v>0</v>
      </c>
      <c r="BE34" s="51">
        <f>SUM(BB34:BD34)</f>
        <v>0</v>
      </c>
      <c r="BF34" s="316">
        <f t="shared" si="9"/>
        <v>0</v>
      </c>
      <c r="BG34" s="629"/>
    </row>
    <row r="35" spans="1:59" ht="15" customHeight="1" x14ac:dyDescent="0.25">
      <c r="A35" s="595"/>
      <c r="B35" s="596"/>
      <c r="C35" s="596"/>
      <c r="D35" s="597"/>
      <c r="E35" s="634"/>
      <c r="F35" s="637"/>
      <c r="G35" s="550"/>
      <c r="H35" s="123" t="s">
        <v>46</v>
      </c>
      <c r="I35" s="550"/>
      <c r="J35" s="28">
        <v>8</v>
      </c>
      <c r="K35" s="7">
        <v>0</v>
      </c>
      <c r="L35" s="50">
        <v>0</v>
      </c>
      <c r="M35" s="51">
        <f>SUM(J35:L35)</f>
        <v>8</v>
      </c>
      <c r="N35" s="7">
        <v>0</v>
      </c>
      <c r="O35" s="7">
        <v>0</v>
      </c>
      <c r="P35" s="7">
        <v>0</v>
      </c>
      <c r="Q35" s="51">
        <f>SUM(N35:P35)</f>
        <v>0</v>
      </c>
      <c r="R35" s="7">
        <v>0</v>
      </c>
      <c r="S35" s="7">
        <v>0</v>
      </c>
      <c r="T35" s="7">
        <v>0</v>
      </c>
      <c r="U35" s="51">
        <f>SUM(R35:T35)</f>
        <v>0</v>
      </c>
      <c r="V35" s="7">
        <v>11</v>
      </c>
      <c r="W35" s="7">
        <v>1</v>
      </c>
      <c r="X35" s="7">
        <v>0</v>
      </c>
      <c r="Y35" s="51">
        <f t="shared" si="10"/>
        <v>12</v>
      </c>
      <c r="Z35" s="28">
        <v>0</v>
      </c>
      <c r="AA35" s="7">
        <v>0</v>
      </c>
      <c r="AB35" s="7">
        <v>0</v>
      </c>
      <c r="AC35" s="51">
        <v>0</v>
      </c>
      <c r="AD35" s="7">
        <v>0</v>
      </c>
      <c r="AE35" s="7">
        <v>0</v>
      </c>
      <c r="AF35" s="7">
        <v>0</v>
      </c>
      <c r="AG35" s="51">
        <f>SUM(AD35:AF35)</f>
        <v>0</v>
      </c>
      <c r="AH35" s="7">
        <v>0</v>
      </c>
      <c r="AI35" s="7">
        <v>0</v>
      </c>
      <c r="AJ35" s="7">
        <v>0</v>
      </c>
      <c r="AK35" s="51">
        <f>SUM(AH35:AJ35)</f>
        <v>0</v>
      </c>
      <c r="AL35" s="7">
        <v>0</v>
      </c>
      <c r="AM35" s="7">
        <v>0</v>
      </c>
      <c r="AN35" s="7">
        <v>0</v>
      </c>
      <c r="AO35" s="51">
        <f>SUM(AL35:AN35)</f>
        <v>0</v>
      </c>
      <c r="AP35" s="7">
        <v>0</v>
      </c>
      <c r="AQ35" s="7">
        <v>0</v>
      </c>
      <c r="AR35" s="7">
        <v>0</v>
      </c>
      <c r="AS35" s="51">
        <f>SUM(AP35:AR35)</f>
        <v>0</v>
      </c>
      <c r="AT35" s="7">
        <v>0</v>
      </c>
      <c r="AU35" s="7">
        <v>0</v>
      </c>
      <c r="AV35" s="7">
        <v>0</v>
      </c>
      <c r="AW35" s="51">
        <f>SUM(AT35:AV35)</f>
        <v>0</v>
      </c>
      <c r="AX35" s="28">
        <v>0</v>
      </c>
      <c r="AY35" s="7">
        <v>0</v>
      </c>
      <c r="AZ35" s="7">
        <v>0</v>
      </c>
      <c r="BA35" s="51">
        <f>SUM(AX35:AZ35)</f>
        <v>0</v>
      </c>
      <c r="BB35" s="7">
        <v>0</v>
      </c>
      <c r="BC35" s="7">
        <v>0</v>
      </c>
      <c r="BD35" s="7">
        <v>0</v>
      </c>
      <c r="BE35" s="51">
        <f>SUM(BB35:BD35)</f>
        <v>0</v>
      </c>
      <c r="BF35" s="316">
        <f t="shared" si="9"/>
        <v>20</v>
      </c>
      <c r="BG35" s="629"/>
    </row>
    <row r="36" spans="1:59" ht="15" customHeight="1" x14ac:dyDescent="0.25">
      <c r="A36" s="595"/>
      <c r="B36" s="596"/>
      <c r="C36" s="596"/>
      <c r="D36" s="597"/>
      <c r="E36" s="634"/>
      <c r="F36" s="637"/>
      <c r="G36" s="550"/>
      <c r="H36" s="123" t="s">
        <v>47</v>
      </c>
      <c r="I36" s="550"/>
      <c r="J36" s="28">
        <v>0</v>
      </c>
      <c r="K36" s="7">
        <v>0</v>
      </c>
      <c r="L36" s="50">
        <v>0</v>
      </c>
      <c r="M36" s="51">
        <f>SUM(J36:L36)</f>
        <v>0</v>
      </c>
      <c r="N36" s="7">
        <v>0</v>
      </c>
      <c r="O36" s="7">
        <v>0</v>
      </c>
      <c r="P36" s="7">
        <v>0</v>
      </c>
      <c r="Q36" s="51">
        <f>SUM(N36:P36)</f>
        <v>0</v>
      </c>
      <c r="R36" s="7">
        <v>0</v>
      </c>
      <c r="S36" s="7">
        <v>0</v>
      </c>
      <c r="T36" s="7">
        <v>0</v>
      </c>
      <c r="U36" s="51">
        <f>SUM(R36:T36)</f>
        <v>0</v>
      </c>
      <c r="V36" s="7">
        <v>0</v>
      </c>
      <c r="W36" s="7">
        <v>0</v>
      </c>
      <c r="X36" s="7">
        <v>0</v>
      </c>
      <c r="Y36" s="51">
        <f t="shared" si="10"/>
        <v>0</v>
      </c>
      <c r="Z36" s="28">
        <v>0</v>
      </c>
      <c r="AA36" s="7">
        <v>0</v>
      </c>
      <c r="AB36" s="7">
        <v>0</v>
      </c>
      <c r="AC36" s="51">
        <v>0</v>
      </c>
      <c r="AD36" s="7">
        <v>0</v>
      </c>
      <c r="AE36" s="7">
        <v>0</v>
      </c>
      <c r="AF36" s="7">
        <v>0</v>
      </c>
      <c r="AG36" s="51">
        <f>SUM(AD36:AF36)</f>
        <v>0</v>
      </c>
      <c r="AH36" s="7">
        <v>0</v>
      </c>
      <c r="AI36" s="7">
        <v>0</v>
      </c>
      <c r="AJ36" s="7">
        <v>0</v>
      </c>
      <c r="AK36" s="51">
        <f>SUM(AH36:AJ36)</f>
        <v>0</v>
      </c>
      <c r="AL36" s="7">
        <v>0</v>
      </c>
      <c r="AM36" s="7">
        <v>0</v>
      </c>
      <c r="AN36" s="7">
        <v>0</v>
      </c>
      <c r="AO36" s="51">
        <f>SUM(AL36:AN36)</f>
        <v>0</v>
      </c>
      <c r="AP36" s="7">
        <v>0</v>
      </c>
      <c r="AQ36" s="7">
        <v>0</v>
      </c>
      <c r="AR36" s="7">
        <v>0</v>
      </c>
      <c r="AS36" s="51">
        <f>SUM(AP36:AR36)</f>
        <v>0</v>
      </c>
      <c r="AT36" s="7">
        <v>0</v>
      </c>
      <c r="AU36" s="7">
        <v>0</v>
      </c>
      <c r="AV36" s="7">
        <v>0</v>
      </c>
      <c r="AW36" s="51">
        <f>SUM(AT36:AV36)</f>
        <v>0</v>
      </c>
      <c r="AX36" s="28">
        <v>0</v>
      </c>
      <c r="AY36" s="7">
        <v>0</v>
      </c>
      <c r="AZ36" s="7">
        <v>0</v>
      </c>
      <c r="BA36" s="51">
        <f>SUM(AX36:AZ36)</f>
        <v>0</v>
      </c>
      <c r="BB36" s="7">
        <v>0</v>
      </c>
      <c r="BC36" s="7">
        <v>0</v>
      </c>
      <c r="BD36" s="7">
        <v>0</v>
      </c>
      <c r="BE36" s="51">
        <f>SUM(BB36:BD36)</f>
        <v>0</v>
      </c>
      <c r="BF36" s="316">
        <f t="shared" si="9"/>
        <v>0</v>
      </c>
      <c r="BG36" s="629"/>
    </row>
    <row r="37" spans="1:59" ht="15.75" customHeight="1" thickBot="1" x14ac:dyDescent="0.3">
      <c r="A37" s="595"/>
      <c r="B37" s="596"/>
      <c r="C37" s="596"/>
      <c r="D37" s="597"/>
      <c r="E37" s="634"/>
      <c r="F37" s="637"/>
      <c r="G37" s="550"/>
      <c r="H37" s="123" t="s">
        <v>48</v>
      </c>
      <c r="I37" s="551"/>
      <c r="J37" s="34">
        <v>0</v>
      </c>
      <c r="K37" s="35">
        <v>0</v>
      </c>
      <c r="L37" s="55">
        <v>0</v>
      </c>
      <c r="M37" s="56">
        <f>SUM(J37:L37)</f>
        <v>0</v>
      </c>
      <c r="N37" s="35">
        <v>0</v>
      </c>
      <c r="O37" s="35">
        <v>0</v>
      </c>
      <c r="P37" s="35">
        <v>0</v>
      </c>
      <c r="Q37" s="56">
        <f>SUM(N37:P37)</f>
        <v>0</v>
      </c>
      <c r="R37" s="35">
        <v>0</v>
      </c>
      <c r="S37" s="35">
        <v>0</v>
      </c>
      <c r="T37" s="35">
        <v>0</v>
      </c>
      <c r="U37" s="56">
        <f>SUM(R37:T37)</f>
        <v>0</v>
      </c>
      <c r="V37" s="35">
        <v>0</v>
      </c>
      <c r="W37" s="35">
        <v>0</v>
      </c>
      <c r="X37" s="35">
        <v>0</v>
      </c>
      <c r="Y37" s="56">
        <f t="shared" si="10"/>
        <v>0</v>
      </c>
      <c r="Z37" s="34">
        <v>0</v>
      </c>
      <c r="AA37" s="35">
        <v>0</v>
      </c>
      <c r="AB37" s="35">
        <v>0</v>
      </c>
      <c r="AC37" s="56">
        <v>0</v>
      </c>
      <c r="AD37" s="35">
        <v>0</v>
      </c>
      <c r="AE37" s="35">
        <v>0</v>
      </c>
      <c r="AF37" s="35">
        <v>0</v>
      </c>
      <c r="AG37" s="56">
        <f>SUM(AD37:AF37)</f>
        <v>0</v>
      </c>
      <c r="AH37" s="35">
        <v>0</v>
      </c>
      <c r="AI37" s="35">
        <v>0</v>
      </c>
      <c r="AJ37" s="35">
        <v>0</v>
      </c>
      <c r="AK37" s="56">
        <f>SUM(AH37:AJ37)</f>
        <v>0</v>
      </c>
      <c r="AL37" s="35">
        <v>0</v>
      </c>
      <c r="AM37" s="35">
        <v>0</v>
      </c>
      <c r="AN37" s="35">
        <v>0</v>
      </c>
      <c r="AO37" s="56">
        <f>SUM(AL37:AN37)</f>
        <v>0</v>
      </c>
      <c r="AP37" s="35">
        <v>0</v>
      </c>
      <c r="AQ37" s="35">
        <v>0</v>
      </c>
      <c r="AR37" s="35">
        <v>0</v>
      </c>
      <c r="AS37" s="56">
        <f>SUM(AP37:AR37)</f>
        <v>0</v>
      </c>
      <c r="AT37" s="35">
        <v>0</v>
      </c>
      <c r="AU37" s="35">
        <v>0</v>
      </c>
      <c r="AV37" s="35">
        <v>0</v>
      </c>
      <c r="AW37" s="56">
        <f>SUM(AT37:AV37)</f>
        <v>0</v>
      </c>
      <c r="AX37" s="34">
        <v>0</v>
      </c>
      <c r="AY37" s="35">
        <v>0</v>
      </c>
      <c r="AZ37" s="35">
        <v>0</v>
      </c>
      <c r="BA37" s="56">
        <f>SUM(AX37:AZ37)</f>
        <v>0</v>
      </c>
      <c r="BB37" s="35">
        <v>0</v>
      </c>
      <c r="BC37" s="35">
        <v>0</v>
      </c>
      <c r="BD37" s="35">
        <v>0</v>
      </c>
      <c r="BE37" s="56">
        <f>SUM(BB37:BD37)</f>
        <v>0</v>
      </c>
      <c r="BF37" s="347">
        <f t="shared" si="9"/>
        <v>0</v>
      </c>
      <c r="BG37" s="629"/>
    </row>
    <row r="38" spans="1:59" ht="15.75" customHeight="1" thickBot="1" x14ac:dyDescent="0.3">
      <c r="A38" s="595"/>
      <c r="B38" s="596"/>
      <c r="C38" s="596"/>
      <c r="D38" s="597"/>
      <c r="E38" s="635"/>
      <c r="F38" s="638"/>
      <c r="G38" s="551"/>
      <c r="H38" s="639" t="s">
        <v>49</v>
      </c>
      <c r="I38" s="640"/>
      <c r="J38" s="152">
        <f t="shared" ref="J38:U38" si="11">SUM(J33:J37)</f>
        <v>8</v>
      </c>
      <c r="K38" s="153">
        <f t="shared" si="11"/>
        <v>0</v>
      </c>
      <c r="L38" s="154">
        <f>SUM(L33:L37)</f>
        <v>0</v>
      </c>
      <c r="M38" s="155">
        <f t="shared" si="11"/>
        <v>8</v>
      </c>
      <c r="N38" s="153">
        <f t="shared" si="11"/>
        <v>0</v>
      </c>
      <c r="O38" s="153">
        <f t="shared" si="11"/>
        <v>0</v>
      </c>
      <c r="P38" s="153">
        <f t="shared" si="11"/>
        <v>0</v>
      </c>
      <c r="Q38" s="155">
        <f t="shared" si="11"/>
        <v>0</v>
      </c>
      <c r="R38" s="153">
        <f t="shared" si="11"/>
        <v>0</v>
      </c>
      <c r="S38" s="153">
        <f t="shared" si="11"/>
        <v>0</v>
      </c>
      <c r="T38" s="153">
        <f t="shared" si="11"/>
        <v>0</v>
      </c>
      <c r="U38" s="155">
        <f t="shared" si="11"/>
        <v>0</v>
      </c>
      <c r="V38" s="153">
        <f>SUM(V33:V37)</f>
        <v>11</v>
      </c>
      <c r="W38" s="153">
        <f>SUM(W33:W37)</f>
        <v>1</v>
      </c>
      <c r="X38" s="153">
        <v>0</v>
      </c>
      <c r="Y38" s="155">
        <f>SUM(Y33:Y37)</f>
        <v>12</v>
      </c>
      <c r="Z38" s="152">
        <v>0</v>
      </c>
      <c r="AA38" s="153">
        <v>0</v>
      </c>
      <c r="AB38" s="153">
        <v>0</v>
      </c>
      <c r="AC38" s="155">
        <v>0</v>
      </c>
      <c r="AD38" s="153">
        <f>SUM(AD33:AD37)</f>
        <v>0</v>
      </c>
      <c r="AE38" s="153">
        <f t="shared" ref="AE38:BE38" si="12">SUM(AE33:AE37)</f>
        <v>0</v>
      </c>
      <c r="AF38" s="153">
        <f t="shared" si="12"/>
        <v>0</v>
      </c>
      <c r="AG38" s="155">
        <f t="shared" si="12"/>
        <v>0</v>
      </c>
      <c r="AH38" s="153">
        <f t="shared" si="12"/>
        <v>0</v>
      </c>
      <c r="AI38" s="153">
        <f t="shared" si="12"/>
        <v>0</v>
      </c>
      <c r="AJ38" s="153">
        <f t="shared" si="12"/>
        <v>0</v>
      </c>
      <c r="AK38" s="155">
        <f t="shared" si="12"/>
        <v>0</v>
      </c>
      <c r="AL38" s="153">
        <f t="shared" si="12"/>
        <v>0</v>
      </c>
      <c r="AM38" s="153">
        <f t="shared" si="12"/>
        <v>0</v>
      </c>
      <c r="AN38" s="153">
        <f t="shared" si="12"/>
        <v>0</v>
      </c>
      <c r="AO38" s="155">
        <f t="shared" si="12"/>
        <v>0</v>
      </c>
      <c r="AP38" s="153">
        <f t="shared" si="12"/>
        <v>0</v>
      </c>
      <c r="AQ38" s="153">
        <f t="shared" si="12"/>
        <v>0</v>
      </c>
      <c r="AR38" s="153">
        <f t="shared" si="12"/>
        <v>0</v>
      </c>
      <c r="AS38" s="155">
        <f t="shared" si="12"/>
        <v>0</v>
      </c>
      <c r="AT38" s="153">
        <f t="shared" si="12"/>
        <v>0</v>
      </c>
      <c r="AU38" s="153">
        <f t="shared" si="12"/>
        <v>0</v>
      </c>
      <c r="AV38" s="153">
        <f t="shared" si="12"/>
        <v>0</v>
      </c>
      <c r="AW38" s="155">
        <f t="shared" si="12"/>
        <v>0</v>
      </c>
      <c r="AX38" s="153">
        <f t="shared" si="12"/>
        <v>0</v>
      </c>
      <c r="AY38" s="153">
        <f t="shared" si="12"/>
        <v>0</v>
      </c>
      <c r="AZ38" s="153">
        <f t="shared" si="12"/>
        <v>0</v>
      </c>
      <c r="BA38" s="155">
        <f t="shared" si="12"/>
        <v>0</v>
      </c>
      <c r="BB38" s="153">
        <f t="shared" si="12"/>
        <v>0</v>
      </c>
      <c r="BC38" s="153">
        <f t="shared" si="12"/>
        <v>0</v>
      </c>
      <c r="BD38" s="153">
        <f t="shared" si="12"/>
        <v>0</v>
      </c>
      <c r="BE38" s="155">
        <f t="shared" si="12"/>
        <v>0</v>
      </c>
      <c r="BF38" s="348">
        <f t="shared" si="9"/>
        <v>20</v>
      </c>
      <c r="BG38" s="630"/>
    </row>
    <row r="39" spans="1:59" ht="29.25" customHeight="1" thickBot="1" x14ac:dyDescent="0.3">
      <c r="A39" s="595" t="s">
        <v>78</v>
      </c>
      <c r="B39" s="596"/>
      <c r="C39" s="596"/>
      <c r="D39" s="597"/>
      <c r="E39" s="633" t="s">
        <v>96</v>
      </c>
      <c r="F39" s="325">
        <v>100</v>
      </c>
      <c r="G39" s="144" t="s">
        <v>41</v>
      </c>
      <c r="H39" s="134" t="s">
        <v>41</v>
      </c>
      <c r="I39" s="322" t="s">
        <v>97</v>
      </c>
      <c r="J39" s="174">
        <v>0</v>
      </c>
      <c r="K39" s="175">
        <v>0</v>
      </c>
      <c r="L39" s="176">
        <v>0</v>
      </c>
      <c r="M39" s="178">
        <v>0</v>
      </c>
      <c r="N39" s="175">
        <v>0</v>
      </c>
      <c r="O39" s="175">
        <v>0</v>
      </c>
      <c r="P39" s="175">
        <v>0</v>
      </c>
      <c r="Q39" s="178">
        <v>20</v>
      </c>
      <c r="R39" s="175">
        <v>0</v>
      </c>
      <c r="S39" s="175">
        <v>0</v>
      </c>
      <c r="T39" s="175">
        <v>0</v>
      </c>
      <c r="U39" s="178">
        <v>44</v>
      </c>
      <c r="V39" s="175">
        <v>0</v>
      </c>
      <c r="W39" s="175">
        <v>0</v>
      </c>
      <c r="X39" s="175">
        <f t="shared" ref="X39" si="13">SUM(X33:X38)</f>
        <v>0</v>
      </c>
      <c r="Y39" s="178">
        <v>16</v>
      </c>
      <c r="Z39" s="174">
        <v>0</v>
      </c>
      <c r="AA39" s="175">
        <v>0</v>
      </c>
      <c r="AB39" s="175">
        <v>0</v>
      </c>
      <c r="AC39" s="178">
        <v>29</v>
      </c>
      <c r="AD39" s="328">
        <v>0</v>
      </c>
      <c r="AE39" s="328">
        <v>0</v>
      </c>
      <c r="AF39" s="328">
        <v>0</v>
      </c>
      <c r="AG39" s="178">
        <v>14</v>
      </c>
      <c r="AH39" s="175">
        <v>13</v>
      </c>
      <c r="AI39" s="175">
        <v>0</v>
      </c>
      <c r="AJ39" s="175">
        <v>0</v>
      </c>
      <c r="AK39" s="178">
        <v>13</v>
      </c>
      <c r="AL39" s="175">
        <v>0</v>
      </c>
      <c r="AM39" s="175">
        <v>0</v>
      </c>
      <c r="AN39" s="175">
        <v>0</v>
      </c>
      <c r="AO39" s="178">
        <v>19</v>
      </c>
      <c r="AP39" s="175">
        <v>0</v>
      </c>
      <c r="AQ39" s="175">
        <v>0</v>
      </c>
      <c r="AR39" s="175">
        <v>0</v>
      </c>
      <c r="AS39" s="178">
        <v>25</v>
      </c>
      <c r="AT39" s="175">
        <v>0</v>
      </c>
      <c r="AU39" s="175">
        <v>0</v>
      </c>
      <c r="AV39" s="175">
        <v>0</v>
      </c>
      <c r="AW39" s="178">
        <v>7</v>
      </c>
      <c r="AX39" s="174">
        <v>0</v>
      </c>
      <c r="AY39" s="175">
        <v>0</v>
      </c>
      <c r="AZ39" s="175">
        <v>0</v>
      </c>
      <c r="BA39" s="178">
        <v>16</v>
      </c>
      <c r="BB39" s="175">
        <v>0</v>
      </c>
      <c r="BC39" s="175">
        <v>0</v>
      </c>
      <c r="BD39" s="175">
        <v>0</v>
      </c>
      <c r="BE39" s="178">
        <v>15</v>
      </c>
      <c r="BF39" s="345">
        <f t="shared" ref="BF39:BF44" si="14">SUM(M39+Q39+U39+Y39+AC39+AG39+AK39+AO39+AS39+AW39+BA39+BE39)</f>
        <v>218</v>
      </c>
      <c r="BG39" s="147">
        <f>BF39/F39</f>
        <v>2.1800000000000002</v>
      </c>
    </row>
    <row r="40" spans="1:59" ht="15" customHeight="1" x14ac:dyDescent="0.25">
      <c r="A40" s="595"/>
      <c r="B40" s="596"/>
      <c r="C40" s="596"/>
      <c r="D40" s="597"/>
      <c r="E40" s="634"/>
      <c r="F40" s="641">
        <v>32</v>
      </c>
      <c r="G40" s="552" t="s">
        <v>43</v>
      </c>
      <c r="H40" s="100" t="s">
        <v>44</v>
      </c>
      <c r="I40" s="552" t="s">
        <v>98</v>
      </c>
      <c r="J40" s="25">
        <v>0</v>
      </c>
      <c r="K40" s="26">
        <v>0</v>
      </c>
      <c r="L40" s="59">
        <v>0</v>
      </c>
      <c r="M40" s="60">
        <f t="shared" ref="M40:M45" si="15">SUM(J40:L40)</f>
        <v>0</v>
      </c>
      <c r="N40" s="26">
        <v>0</v>
      </c>
      <c r="O40" s="26">
        <v>0</v>
      </c>
      <c r="P40" s="26">
        <v>0</v>
      </c>
      <c r="Q40" s="60">
        <f>SUM(N40:P40)</f>
        <v>0</v>
      </c>
      <c r="R40" s="26">
        <v>0</v>
      </c>
      <c r="S40" s="26">
        <v>0</v>
      </c>
      <c r="T40" s="26">
        <v>0</v>
      </c>
      <c r="U40" s="60">
        <f>SUM(R40:T40)</f>
        <v>0</v>
      </c>
      <c r="V40" s="26">
        <v>0</v>
      </c>
      <c r="W40" s="26">
        <v>0</v>
      </c>
      <c r="X40" s="26">
        <v>0</v>
      </c>
      <c r="Y40" s="60">
        <v>0</v>
      </c>
      <c r="Z40" s="25">
        <v>0</v>
      </c>
      <c r="AA40" s="26">
        <v>0</v>
      </c>
      <c r="AB40" s="26">
        <v>0</v>
      </c>
      <c r="AC40" s="60">
        <v>0</v>
      </c>
      <c r="AD40" s="99">
        <v>0</v>
      </c>
      <c r="AE40" s="99">
        <v>0</v>
      </c>
      <c r="AF40" s="99">
        <v>0</v>
      </c>
      <c r="AG40" s="60">
        <f>SUM(AD40:AF40)</f>
        <v>0</v>
      </c>
      <c r="AH40" s="26">
        <v>0</v>
      </c>
      <c r="AI40" s="26">
        <v>0</v>
      </c>
      <c r="AJ40" s="26">
        <v>0</v>
      </c>
      <c r="AK40" s="60">
        <f>SUM(AH40:AJ40)</f>
        <v>0</v>
      </c>
      <c r="AL40" s="26">
        <v>0</v>
      </c>
      <c r="AM40" s="26">
        <v>0</v>
      </c>
      <c r="AN40" s="26">
        <v>0</v>
      </c>
      <c r="AO40" s="60">
        <f>SUM(AL40:AN40)</f>
        <v>0</v>
      </c>
      <c r="AP40" s="26">
        <v>0</v>
      </c>
      <c r="AQ40" s="26">
        <v>0</v>
      </c>
      <c r="AR40" s="26">
        <v>0</v>
      </c>
      <c r="AS40" s="60">
        <f>SUM(AP40:AR40)</f>
        <v>0</v>
      </c>
      <c r="AT40" s="26">
        <v>0</v>
      </c>
      <c r="AU40" s="26">
        <v>0</v>
      </c>
      <c r="AV40" s="26">
        <v>0</v>
      </c>
      <c r="AW40" s="60">
        <v>0</v>
      </c>
      <c r="AX40" s="25">
        <v>0</v>
      </c>
      <c r="AY40" s="26">
        <v>0</v>
      </c>
      <c r="AZ40" s="26">
        <v>0</v>
      </c>
      <c r="BA40" s="60">
        <v>0</v>
      </c>
      <c r="BB40" s="26">
        <v>0</v>
      </c>
      <c r="BC40" s="26">
        <v>0</v>
      </c>
      <c r="BD40" s="26">
        <v>0</v>
      </c>
      <c r="BE40" s="60">
        <v>0</v>
      </c>
      <c r="BF40" s="66">
        <f t="shared" si="14"/>
        <v>0</v>
      </c>
      <c r="BG40" s="628">
        <f>BF45/F40</f>
        <v>1.96875</v>
      </c>
    </row>
    <row r="41" spans="1:59" ht="18" customHeight="1" x14ac:dyDescent="0.25">
      <c r="A41" s="595"/>
      <c r="B41" s="596"/>
      <c r="C41" s="596"/>
      <c r="D41" s="597"/>
      <c r="E41" s="634"/>
      <c r="F41" s="642"/>
      <c r="G41" s="550"/>
      <c r="H41" s="47" t="s">
        <v>45</v>
      </c>
      <c r="I41" s="550"/>
      <c r="J41" s="28">
        <v>0</v>
      </c>
      <c r="K41" s="7">
        <v>0</v>
      </c>
      <c r="L41" s="50">
        <v>0</v>
      </c>
      <c r="M41" s="51">
        <f t="shared" si="15"/>
        <v>0</v>
      </c>
      <c r="N41" s="7">
        <v>0</v>
      </c>
      <c r="O41" s="7">
        <v>0</v>
      </c>
      <c r="P41" s="7">
        <v>0</v>
      </c>
      <c r="Q41" s="51">
        <f>SUM(N41:P41)</f>
        <v>0</v>
      </c>
      <c r="R41" s="7">
        <v>0</v>
      </c>
      <c r="S41" s="7">
        <v>0</v>
      </c>
      <c r="T41" s="7">
        <v>0</v>
      </c>
      <c r="U41" s="51">
        <f>SUM(R41:T41)</f>
        <v>0</v>
      </c>
      <c r="V41" s="7">
        <v>0</v>
      </c>
      <c r="W41" s="7">
        <v>0</v>
      </c>
      <c r="X41" s="7">
        <v>0</v>
      </c>
      <c r="Y41" s="51">
        <v>0</v>
      </c>
      <c r="Z41" s="28">
        <v>0</v>
      </c>
      <c r="AA41" s="7">
        <v>0</v>
      </c>
      <c r="AB41" s="7">
        <v>0</v>
      </c>
      <c r="AC41" s="51">
        <v>0</v>
      </c>
      <c r="AD41" s="7">
        <v>1</v>
      </c>
      <c r="AE41" s="7">
        <v>0</v>
      </c>
      <c r="AF41" s="7">
        <v>0</v>
      </c>
      <c r="AG41" s="51">
        <f>SUM(AD41:AF41)</f>
        <v>1</v>
      </c>
      <c r="AH41" s="7">
        <v>0</v>
      </c>
      <c r="AI41" s="7">
        <v>0</v>
      </c>
      <c r="AJ41" s="7">
        <v>0</v>
      </c>
      <c r="AK41" s="51">
        <f>SUM(AH41:AJ41)</f>
        <v>0</v>
      </c>
      <c r="AL41" s="7">
        <v>0</v>
      </c>
      <c r="AM41" s="7">
        <v>0</v>
      </c>
      <c r="AN41" s="7">
        <v>0</v>
      </c>
      <c r="AO41" s="51">
        <f>SUM(AL41:AN41)</f>
        <v>0</v>
      </c>
      <c r="AP41" s="7">
        <v>0</v>
      </c>
      <c r="AQ41" s="7">
        <v>0</v>
      </c>
      <c r="AR41" s="7">
        <v>0</v>
      </c>
      <c r="AS41" s="51">
        <f>SUM(AP41:AR41)</f>
        <v>0</v>
      </c>
      <c r="AT41" s="7">
        <v>0</v>
      </c>
      <c r="AU41" s="7">
        <v>0</v>
      </c>
      <c r="AV41" s="7">
        <v>0</v>
      </c>
      <c r="AW41" s="51">
        <v>0</v>
      </c>
      <c r="AX41" s="28">
        <v>0</v>
      </c>
      <c r="AY41" s="7">
        <v>0</v>
      </c>
      <c r="AZ41" s="7">
        <v>0</v>
      </c>
      <c r="BA41" s="51">
        <v>0</v>
      </c>
      <c r="BB41" s="7">
        <v>0</v>
      </c>
      <c r="BC41" s="7">
        <v>0</v>
      </c>
      <c r="BD41" s="7">
        <v>0</v>
      </c>
      <c r="BE41" s="51">
        <v>0</v>
      </c>
      <c r="BF41" s="66">
        <f t="shared" si="14"/>
        <v>1</v>
      </c>
      <c r="BG41" s="629"/>
    </row>
    <row r="42" spans="1:59" ht="15" customHeight="1" x14ac:dyDescent="0.25">
      <c r="A42" s="595"/>
      <c r="B42" s="596"/>
      <c r="C42" s="596"/>
      <c r="D42" s="597"/>
      <c r="E42" s="634"/>
      <c r="F42" s="642"/>
      <c r="G42" s="550"/>
      <c r="H42" s="123" t="s">
        <v>46</v>
      </c>
      <c r="I42" s="550"/>
      <c r="J42" s="28">
        <v>0</v>
      </c>
      <c r="K42" s="7">
        <v>0</v>
      </c>
      <c r="L42" s="50">
        <v>0</v>
      </c>
      <c r="M42" s="51">
        <f t="shared" si="15"/>
        <v>0</v>
      </c>
      <c r="N42" s="7">
        <v>6</v>
      </c>
      <c r="O42" s="7">
        <v>1</v>
      </c>
      <c r="P42" s="7">
        <v>0</v>
      </c>
      <c r="Q42" s="51">
        <f>SUM(N42:P42)</f>
        <v>7</v>
      </c>
      <c r="R42" s="7">
        <v>6</v>
      </c>
      <c r="S42" s="7">
        <v>1</v>
      </c>
      <c r="T42" s="7">
        <v>0</v>
      </c>
      <c r="U42" s="51">
        <f>SUM(R42:T42)</f>
        <v>7</v>
      </c>
      <c r="V42" s="7">
        <v>6</v>
      </c>
      <c r="W42" s="7">
        <v>0</v>
      </c>
      <c r="X42" s="7">
        <v>0</v>
      </c>
      <c r="Y42" s="51">
        <v>6</v>
      </c>
      <c r="Z42" s="28">
        <v>9</v>
      </c>
      <c r="AA42" s="7">
        <v>0</v>
      </c>
      <c r="AB42" s="7">
        <v>0</v>
      </c>
      <c r="AC42" s="51">
        <v>9</v>
      </c>
      <c r="AD42" s="7">
        <v>3</v>
      </c>
      <c r="AE42" s="7">
        <v>0</v>
      </c>
      <c r="AF42" s="7">
        <v>0</v>
      </c>
      <c r="AG42" s="51">
        <f>SUM(AD42:AF42)</f>
        <v>3</v>
      </c>
      <c r="AH42" s="7">
        <v>3</v>
      </c>
      <c r="AI42" s="7">
        <v>0</v>
      </c>
      <c r="AJ42" s="7">
        <v>0</v>
      </c>
      <c r="AK42" s="51">
        <f>SUM(AH42:AJ42)</f>
        <v>3</v>
      </c>
      <c r="AL42" s="7">
        <v>5</v>
      </c>
      <c r="AM42" s="7">
        <v>1</v>
      </c>
      <c r="AN42" s="7">
        <v>0</v>
      </c>
      <c r="AO42" s="51">
        <f>SUM(AL42:AN42)</f>
        <v>6</v>
      </c>
      <c r="AP42" s="7">
        <v>6</v>
      </c>
      <c r="AQ42" s="7">
        <v>2</v>
      </c>
      <c r="AR42" s="7">
        <v>0</v>
      </c>
      <c r="AS42" s="51">
        <f>SUM(AP42:AR42)</f>
        <v>8</v>
      </c>
      <c r="AT42" s="7">
        <v>2</v>
      </c>
      <c r="AU42" s="7">
        <v>0</v>
      </c>
      <c r="AV42" s="7">
        <v>0</v>
      </c>
      <c r="AW42" s="51">
        <v>2</v>
      </c>
      <c r="AX42" s="28">
        <v>2</v>
      </c>
      <c r="AY42" s="7">
        <v>2</v>
      </c>
      <c r="AZ42" s="7">
        <v>0</v>
      </c>
      <c r="BA42" s="51">
        <v>4</v>
      </c>
      <c r="BB42" s="7">
        <v>2</v>
      </c>
      <c r="BC42" s="7">
        <v>2</v>
      </c>
      <c r="BD42" s="7">
        <v>0</v>
      </c>
      <c r="BE42" s="51">
        <v>4</v>
      </c>
      <c r="BF42" s="66">
        <f t="shared" si="14"/>
        <v>59</v>
      </c>
      <c r="BG42" s="629"/>
    </row>
    <row r="43" spans="1:59" ht="15" customHeight="1" x14ac:dyDescent="0.25">
      <c r="A43" s="595"/>
      <c r="B43" s="596"/>
      <c r="C43" s="596"/>
      <c r="D43" s="597"/>
      <c r="E43" s="634"/>
      <c r="F43" s="642"/>
      <c r="G43" s="550"/>
      <c r="H43" s="123" t="s">
        <v>47</v>
      </c>
      <c r="I43" s="550"/>
      <c r="J43" s="28">
        <v>0</v>
      </c>
      <c r="K43" s="7">
        <v>0</v>
      </c>
      <c r="L43" s="50">
        <v>0</v>
      </c>
      <c r="M43" s="51">
        <f t="shared" si="15"/>
        <v>0</v>
      </c>
      <c r="N43" s="7">
        <v>0</v>
      </c>
      <c r="O43" s="7">
        <v>0</v>
      </c>
      <c r="P43" s="7">
        <v>0</v>
      </c>
      <c r="Q43" s="51">
        <f>SUM(N43:P43)</f>
        <v>0</v>
      </c>
      <c r="R43" s="7">
        <v>0</v>
      </c>
      <c r="S43" s="7">
        <v>0</v>
      </c>
      <c r="T43" s="7">
        <v>0</v>
      </c>
      <c r="U43" s="51">
        <f>SUM(R43:T43)</f>
        <v>0</v>
      </c>
      <c r="V43" s="7">
        <v>0</v>
      </c>
      <c r="W43" s="7">
        <v>0</v>
      </c>
      <c r="X43" s="7">
        <v>0</v>
      </c>
      <c r="Y43" s="51">
        <v>0</v>
      </c>
      <c r="Z43" s="28">
        <v>0</v>
      </c>
      <c r="AA43" s="7">
        <v>0</v>
      </c>
      <c r="AB43" s="7">
        <v>0</v>
      </c>
      <c r="AC43" s="51">
        <v>0</v>
      </c>
      <c r="AD43" s="7">
        <v>0</v>
      </c>
      <c r="AE43" s="7">
        <v>0</v>
      </c>
      <c r="AF43" s="7">
        <v>0</v>
      </c>
      <c r="AG43" s="51">
        <f>SUM(AD43:AF43)</f>
        <v>0</v>
      </c>
      <c r="AH43" s="7">
        <v>1</v>
      </c>
      <c r="AI43" s="7">
        <v>0</v>
      </c>
      <c r="AJ43" s="7">
        <v>0</v>
      </c>
      <c r="AK43" s="51">
        <f>SUM(AH43:AJ43)</f>
        <v>1</v>
      </c>
      <c r="AL43" s="7">
        <v>0</v>
      </c>
      <c r="AM43" s="7">
        <v>0</v>
      </c>
      <c r="AN43" s="7">
        <v>0</v>
      </c>
      <c r="AO43" s="51">
        <f>SUM(AL43:AN43)</f>
        <v>0</v>
      </c>
      <c r="AP43" s="7">
        <v>0</v>
      </c>
      <c r="AQ43" s="7">
        <v>0</v>
      </c>
      <c r="AR43" s="7">
        <v>0</v>
      </c>
      <c r="AS43" s="51">
        <f>SUM(AP43:AR43)</f>
        <v>0</v>
      </c>
      <c r="AT43" s="7">
        <v>0</v>
      </c>
      <c r="AU43" s="7">
        <v>0</v>
      </c>
      <c r="AV43" s="7">
        <v>0</v>
      </c>
      <c r="AW43" s="51">
        <v>0</v>
      </c>
      <c r="AX43" s="28">
        <v>1</v>
      </c>
      <c r="AY43" s="7">
        <v>0</v>
      </c>
      <c r="AZ43" s="7">
        <v>0</v>
      </c>
      <c r="BA43" s="51">
        <v>1</v>
      </c>
      <c r="BB43" s="7">
        <v>1</v>
      </c>
      <c r="BC43" s="7">
        <v>0</v>
      </c>
      <c r="BD43" s="7">
        <v>0</v>
      </c>
      <c r="BE43" s="51">
        <v>1</v>
      </c>
      <c r="BF43" s="66">
        <f t="shared" si="14"/>
        <v>3</v>
      </c>
      <c r="BG43" s="629"/>
    </row>
    <row r="44" spans="1:59" ht="15.75" customHeight="1" thickBot="1" x14ac:dyDescent="0.3">
      <c r="A44" s="595"/>
      <c r="B44" s="596"/>
      <c r="C44" s="596"/>
      <c r="D44" s="597"/>
      <c r="E44" s="634"/>
      <c r="F44" s="642"/>
      <c r="G44" s="550"/>
      <c r="H44" s="203" t="s">
        <v>48</v>
      </c>
      <c r="I44" s="551"/>
      <c r="J44" s="34">
        <v>0</v>
      </c>
      <c r="K44" s="35">
        <v>0</v>
      </c>
      <c r="L44" s="55">
        <v>0</v>
      </c>
      <c r="M44" s="56">
        <f t="shared" si="15"/>
        <v>0</v>
      </c>
      <c r="N44" s="35">
        <v>0</v>
      </c>
      <c r="O44" s="35">
        <v>0</v>
      </c>
      <c r="P44" s="35">
        <v>0</v>
      </c>
      <c r="Q44" s="56">
        <f>SUM(N44:P44)</f>
        <v>0</v>
      </c>
      <c r="R44" s="35">
        <v>0</v>
      </c>
      <c r="S44" s="35">
        <v>0</v>
      </c>
      <c r="T44" s="35">
        <v>0</v>
      </c>
      <c r="U44" s="56">
        <f>SUM(R44:T44)</f>
        <v>0</v>
      </c>
      <c r="V44" s="35">
        <v>0</v>
      </c>
      <c r="W44" s="35">
        <v>0</v>
      </c>
      <c r="X44" s="35">
        <v>0</v>
      </c>
      <c r="Y44" s="56">
        <v>0</v>
      </c>
      <c r="Z44" s="34">
        <v>0</v>
      </c>
      <c r="AA44" s="35">
        <v>0</v>
      </c>
      <c r="AB44" s="35">
        <v>0</v>
      </c>
      <c r="AC44" s="56">
        <v>0</v>
      </c>
      <c r="AD44" s="35">
        <v>0</v>
      </c>
      <c r="AE44" s="35">
        <v>0</v>
      </c>
      <c r="AF44" s="35">
        <v>0</v>
      </c>
      <c r="AG44" s="56">
        <f>SUM(AD44:AF44)</f>
        <v>0</v>
      </c>
      <c r="AH44" s="35">
        <v>0</v>
      </c>
      <c r="AI44" s="35">
        <v>0</v>
      </c>
      <c r="AJ44" s="35">
        <v>0</v>
      </c>
      <c r="AK44" s="56">
        <f>SUM(AH44:AJ44)</f>
        <v>0</v>
      </c>
      <c r="AL44" s="35">
        <v>0</v>
      </c>
      <c r="AM44" s="35">
        <v>0</v>
      </c>
      <c r="AN44" s="35">
        <v>0</v>
      </c>
      <c r="AO44" s="56">
        <f>SUM(AL44:AN44)</f>
        <v>0</v>
      </c>
      <c r="AP44" s="35">
        <v>0</v>
      </c>
      <c r="AQ44" s="35">
        <v>0</v>
      </c>
      <c r="AR44" s="35">
        <v>0</v>
      </c>
      <c r="AS44" s="56">
        <f>SUM(AP44:AR44)</f>
        <v>0</v>
      </c>
      <c r="AT44" s="35">
        <v>0</v>
      </c>
      <c r="AU44" s="35">
        <v>0</v>
      </c>
      <c r="AV44" s="35">
        <v>0</v>
      </c>
      <c r="AW44" s="56">
        <v>0</v>
      </c>
      <c r="AX44" s="34">
        <v>0</v>
      </c>
      <c r="AY44" s="35">
        <v>0</v>
      </c>
      <c r="AZ44" s="35">
        <v>0</v>
      </c>
      <c r="BA44" s="56"/>
      <c r="BB44" s="35">
        <v>0</v>
      </c>
      <c r="BC44" s="35">
        <v>0</v>
      </c>
      <c r="BD44" s="35">
        <v>0</v>
      </c>
      <c r="BE44" s="56">
        <v>0</v>
      </c>
      <c r="BF44" s="317">
        <f t="shared" si="14"/>
        <v>0</v>
      </c>
      <c r="BG44" s="629"/>
    </row>
    <row r="45" spans="1:59" ht="15.75" customHeight="1" thickBot="1" x14ac:dyDescent="0.3">
      <c r="A45" s="595"/>
      <c r="B45" s="596"/>
      <c r="C45" s="596"/>
      <c r="D45" s="597"/>
      <c r="E45" s="635"/>
      <c r="F45" s="643"/>
      <c r="G45" s="551"/>
      <c r="H45" s="631" t="s">
        <v>49</v>
      </c>
      <c r="I45" s="632"/>
      <c r="J45" s="174">
        <f t="shared" ref="J45:U45" si="16">SUM(J40:J44)</f>
        <v>0</v>
      </c>
      <c r="K45" s="175">
        <f t="shared" si="16"/>
        <v>0</v>
      </c>
      <c r="L45" s="176">
        <f t="shared" si="16"/>
        <v>0</v>
      </c>
      <c r="M45" s="178">
        <f t="shared" si="15"/>
        <v>0</v>
      </c>
      <c r="N45" s="175">
        <f t="shared" si="16"/>
        <v>6</v>
      </c>
      <c r="O45" s="175">
        <f t="shared" si="16"/>
        <v>1</v>
      </c>
      <c r="P45" s="175">
        <f t="shared" si="16"/>
        <v>0</v>
      </c>
      <c r="Q45" s="178">
        <f t="shared" si="16"/>
        <v>7</v>
      </c>
      <c r="R45" s="175">
        <f t="shared" si="16"/>
        <v>6</v>
      </c>
      <c r="S45" s="175">
        <f t="shared" si="16"/>
        <v>1</v>
      </c>
      <c r="T45" s="175">
        <f t="shared" si="16"/>
        <v>0</v>
      </c>
      <c r="U45" s="178">
        <f t="shared" si="16"/>
        <v>7</v>
      </c>
      <c r="V45" s="175">
        <v>6</v>
      </c>
      <c r="W45" s="175">
        <v>0</v>
      </c>
      <c r="X45" s="175">
        <v>0</v>
      </c>
      <c r="Y45" s="178">
        <v>6</v>
      </c>
      <c r="Z45" s="174">
        <v>9</v>
      </c>
      <c r="AA45" s="175">
        <v>0</v>
      </c>
      <c r="AB45" s="175">
        <v>0</v>
      </c>
      <c r="AC45" s="178">
        <v>9</v>
      </c>
      <c r="AD45" s="175">
        <f t="shared" ref="AD45:BD45" si="17">SUM(AD40:AD44)</f>
        <v>4</v>
      </c>
      <c r="AE45" s="175">
        <f t="shared" si="17"/>
        <v>0</v>
      </c>
      <c r="AF45" s="175">
        <f t="shared" si="17"/>
        <v>0</v>
      </c>
      <c r="AG45" s="178">
        <f t="shared" si="17"/>
        <v>4</v>
      </c>
      <c r="AH45" s="175">
        <f t="shared" si="17"/>
        <v>4</v>
      </c>
      <c r="AI45" s="175">
        <f t="shared" si="17"/>
        <v>0</v>
      </c>
      <c r="AJ45" s="175">
        <f t="shared" si="17"/>
        <v>0</v>
      </c>
      <c r="AK45" s="178">
        <f t="shared" si="17"/>
        <v>4</v>
      </c>
      <c r="AL45" s="175">
        <f t="shared" si="17"/>
        <v>5</v>
      </c>
      <c r="AM45" s="175">
        <f t="shared" si="17"/>
        <v>1</v>
      </c>
      <c r="AN45" s="175">
        <f t="shared" si="17"/>
        <v>0</v>
      </c>
      <c r="AO45" s="178">
        <f t="shared" si="17"/>
        <v>6</v>
      </c>
      <c r="AP45" s="175">
        <f t="shared" si="17"/>
        <v>6</v>
      </c>
      <c r="AQ45" s="175">
        <f t="shared" si="17"/>
        <v>2</v>
      </c>
      <c r="AR45" s="175">
        <f t="shared" si="17"/>
        <v>0</v>
      </c>
      <c r="AS45" s="178">
        <f t="shared" si="17"/>
        <v>8</v>
      </c>
      <c r="AT45" s="175">
        <f t="shared" si="17"/>
        <v>2</v>
      </c>
      <c r="AU45" s="175">
        <f t="shared" si="17"/>
        <v>0</v>
      </c>
      <c r="AV45" s="175">
        <f t="shared" si="17"/>
        <v>0</v>
      </c>
      <c r="AW45" s="178">
        <f t="shared" si="17"/>
        <v>2</v>
      </c>
      <c r="AX45" s="175">
        <f t="shared" si="17"/>
        <v>3</v>
      </c>
      <c r="AY45" s="175">
        <f t="shared" si="17"/>
        <v>2</v>
      </c>
      <c r="AZ45" s="175">
        <f t="shared" si="17"/>
        <v>0</v>
      </c>
      <c r="BA45" s="178">
        <f t="shared" si="17"/>
        <v>5</v>
      </c>
      <c r="BB45" s="175">
        <f t="shared" si="17"/>
        <v>3</v>
      </c>
      <c r="BC45" s="175">
        <f t="shared" si="17"/>
        <v>2</v>
      </c>
      <c r="BD45" s="175">
        <f t="shared" si="17"/>
        <v>0</v>
      </c>
      <c r="BE45" s="178">
        <f>SUM(BB45:BD45)</f>
        <v>5</v>
      </c>
      <c r="BF45" s="345">
        <f>SUM(M45+Q45+U45+Y45+AC45+AG45+AK45+AO45+AS45+AW45+BA45+BE45)</f>
        <v>63</v>
      </c>
      <c r="BG45" s="630"/>
    </row>
    <row r="46" spans="1:59" ht="54.75" customHeight="1" thickBot="1" x14ac:dyDescent="0.3">
      <c r="A46" s="595"/>
      <c r="B46" s="596"/>
      <c r="C46" s="596"/>
      <c r="D46" s="597"/>
      <c r="E46" s="337" t="s">
        <v>99</v>
      </c>
      <c r="F46" s="325">
        <v>1000</v>
      </c>
      <c r="G46" s="320" t="s">
        <v>41</v>
      </c>
      <c r="H46" s="329" t="s">
        <v>41</v>
      </c>
      <c r="I46" s="319" t="s">
        <v>100</v>
      </c>
      <c r="J46" s="87">
        <v>0</v>
      </c>
      <c r="K46" s="11">
        <v>0</v>
      </c>
      <c r="L46" s="48">
        <v>0</v>
      </c>
      <c r="M46" s="49">
        <v>324</v>
      </c>
      <c r="N46" s="11">
        <v>0</v>
      </c>
      <c r="O46" s="11">
        <v>0</v>
      </c>
      <c r="P46" s="11">
        <v>0</v>
      </c>
      <c r="Q46" s="49">
        <v>214</v>
      </c>
      <c r="R46" s="11">
        <v>0</v>
      </c>
      <c r="S46" s="11">
        <v>0</v>
      </c>
      <c r="T46" s="11">
        <v>0</v>
      </c>
      <c r="U46" s="49">
        <v>698</v>
      </c>
      <c r="V46" s="11">
        <v>0</v>
      </c>
      <c r="W46" s="11">
        <v>0</v>
      </c>
      <c r="X46" s="11">
        <v>0</v>
      </c>
      <c r="Y46" s="49">
        <v>999</v>
      </c>
      <c r="Z46" s="87">
        <v>0</v>
      </c>
      <c r="AA46" s="11">
        <v>0</v>
      </c>
      <c r="AB46" s="11">
        <v>0</v>
      </c>
      <c r="AC46" s="49">
        <v>908</v>
      </c>
      <c r="AD46" s="11">
        <v>0</v>
      </c>
      <c r="AE46" s="11">
        <v>0</v>
      </c>
      <c r="AF46" s="11">
        <v>0</v>
      </c>
      <c r="AG46" s="49">
        <v>735</v>
      </c>
      <c r="AH46" s="11">
        <v>0</v>
      </c>
      <c r="AI46" s="11">
        <v>0</v>
      </c>
      <c r="AJ46" s="11">
        <v>0</v>
      </c>
      <c r="AK46" s="49">
        <v>333</v>
      </c>
      <c r="AL46" s="11">
        <v>0</v>
      </c>
      <c r="AM46" s="11">
        <v>0</v>
      </c>
      <c r="AN46" s="11">
        <v>0</v>
      </c>
      <c r="AO46" s="49">
        <v>455</v>
      </c>
      <c r="AP46" s="11">
        <v>0</v>
      </c>
      <c r="AQ46" s="11">
        <v>0</v>
      </c>
      <c r="AR46" s="11">
        <v>0</v>
      </c>
      <c r="AS46" s="49">
        <v>598</v>
      </c>
      <c r="AT46" s="11">
        <v>0</v>
      </c>
      <c r="AU46" s="11">
        <v>0</v>
      </c>
      <c r="AV46" s="11">
        <v>0</v>
      </c>
      <c r="AW46" s="49">
        <v>420</v>
      </c>
      <c r="AX46" s="87">
        <v>0</v>
      </c>
      <c r="AY46" s="11">
        <v>0</v>
      </c>
      <c r="AZ46" s="11">
        <v>0</v>
      </c>
      <c r="BA46" s="49">
        <v>731</v>
      </c>
      <c r="BB46" s="11">
        <v>0</v>
      </c>
      <c r="BC46" s="11">
        <v>0</v>
      </c>
      <c r="BD46" s="11">
        <v>0</v>
      </c>
      <c r="BE46" s="49">
        <v>623</v>
      </c>
      <c r="BF46" s="327">
        <f>SUM(M46+Q46+145+Y46+AC46+AG46+AK46+AO46+AS46+AW46+BA46+BE46)</f>
        <v>6485</v>
      </c>
      <c r="BG46" s="147">
        <f>BF46/F46</f>
        <v>6.4850000000000003</v>
      </c>
    </row>
    <row r="47" spans="1:59" ht="54.75" customHeight="1" thickBot="1" x14ac:dyDescent="0.3">
      <c r="A47" s="595"/>
      <c r="B47" s="596"/>
      <c r="C47" s="596"/>
      <c r="D47" s="597"/>
      <c r="E47" s="337" t="s">
        <v>101</v>
      </c>
      <c r="F47" s="333">
        <v>950</v>
      </c>
      <c r="G47" s="144" t="s">
        <v>41</v>
      </c>
      <c r="H47" s="330" t="s">
        <v>41</v>
      </c>
      <c r="I47" s="322" t="s">
        <v>102</v>
      </c>
      <c r="J47" s="174">
        <v>0</v>
      </c>
      <c r="K47" s="175">
        <v>0</v>
      </c>
      <c r="L47" s="176">
        <v>0</v>
      </c>
      <c r="M47" s="178">
        <v>219</v>
      </c>
      <c r="N47" s="175">
        <v>0</v>
      </c>
      <c r="O47" s="175">
        <v>0</v>
      </c>
      <c r="P47" s="175">
        <v>0</v>
      </c>
      <c r="Q47" s="178">
        <v>209</v>
      </c>
      <c r="R47" s="175">
        <v>0</v>
      </c>
      <c r="S47" s="175">
        <v>0</v>
      </c>
      <c r="T47" s="175">
        <v>0</v>
      </c>
      <c r="U47" s="178">
        <v>179</v>
      </c>
      <c r="V47" s="175">
        <v>0</v>
      </c>
      <c r="W47" s="175">
        <v>0</v>
      </c>
      <c r="X47" s="175">
        <v>0</v>
      </c>
      <c r="Y47" s="178">
        <v>58</v>
      </c>
      <c r="Z47" s="174">
        <v>0</v>
      </c>
      <c r="AA47" s="175">
        <v>0</v>
      </c>
      <c r="AB47" s="175">
        <v>0</v>
      </c>
      <c r="AC47" s="178">
        <v>103</v>
      </c>
      <c r="AD47" s="175">
        <v>0</v>
      </c>
      <c r="AE47" s="175">
        <v>0</v>
      </c>
      <c r="AF47" s="175">
        <v>0</v>
      </c>
      <c r="AG47" s="178">
        <v>58</v>
      </c>
      <c r="AH47" s="175">
        <v>0</v>
      </c>
      <c r="AI47" s="175">
        <v>0</v>
      </c>
      <c r="AJ47" s="175">
        <v>0</v>
      </c>
      <c r="AK47" s="178">
        <v>203</v>
      </c>
      <c r="AL47" s="175">
        <v>0</v>
      </c>
      <c r="AM47" s="175">
        <v>0</v>
      </c>
      <c r="AN47" s="175">
        <v>0</v>
      </c>
      <c r="AO47" s="178">
        <v>278</v>
      </c>
      <c r="AP47" s="175">
        <v>0</v>
      </c>
      <c r="AQ47" s="175">
        <v>0</v>
      </c>
      <c r="AR47" s="175">
        <v>0</v>
      </c>
      <c r="AS47" s="178">
        <v>153</v>
      </c>
      <c r="AT47" s="175">
        <v>0</v>
      </c>
      <c r="AU47" s="175">
        <v>0</v>
      </c>
      <c r="AV47" s="175">
        <v>0</v>
      </c>
      <c r="AW47" s="178">
        <v>196</v>
      </c>
      <c r="AX47" s="174">
        <v>0</v>
      </c>
      <c r="AY47" s="175">
        <v>0</v>
      </c>
      <c r="AZ47" s="175">
        <v>0</v>
      </c>
      <c r="BA47" s="178">
        <v>196</v>
      </c>
      <c r="BB47" s="175">
        <v>0</v>
      </c>
      <c r="BC47" s="175">
        <v>0</v>
      </c>
      <c r="BD47" s="175">
        <v>0</v>
      </c>
      <c r="BE47" s="178">
        <v>182</v>
      </c>
      <c r="BF47" s="349">
        <f>SUM(M47+Q47+U47+Y47+AC47+AG47+AK47+AO47+AS47+AW47+BA47+BE47)</f>
        <v>2034</v>
      </c>
      <c r="BG47" s="353">
        <f>BF47/F47</f>
        <v>2.1410526315789475</v>
      </c>
    </row>
    <row r="48" spans="1:59" ht="54.75" customHeight="1" x14ac:dyDescent="0.25">
      <c r="A48" s="595"/>
      <c r="B48" s="596"/>
      <c r="C48" s="596"/>
      <c r="D48" s="597"/>
      <c r="E48" s="338" t="s">
        <v>103</v>
      </c>
      <c r="F48" s="334">
        <v>250</v>
      </c>
      <c r="G48" s="208" t="s">
        <v>41</v>
      </c>
      <c r="H48" s="331" t="s">
        <v>41</v>
      </c>
      <c r="I48" s="319" t="s">
        <v>102</v>
      </c>
      <c r="J48" s="341">
        <v>0</v>
      </c>
      <c r="K48" s="153">
        <v>0</v>
      </c>
      <c r="L48" s="154">
        <v>0</v>
      </c>
      <c r="M48" s="155">
        <v>44</v>
      </c>
      <c r="N48" s="153">
        <v>0</v>
      </c>
      <c r="O48" s="153">
        <v>0</v>
      </c>
      <c r="P48" s="153">
        <v>0</v>
      </c>
      <c r="Q48" s="155">
        <v>21</v>
      </c>
      <c r="R48" s="153">
        <v>0</v>
      </c>
      <c r="S48" s="153">
        <v>0</v>
      </c>
      <c r="T48" s="153">
        <v>0</v>
      </c>
      <c r="U48" s="155">
        <v>27</v>
      </c>
      <c r="V48" s="318">
        <v>0</v>
      </c>
      <c r="W48" s="318">
        <v>0</v>
      </c>
      <c r="X48" s="318">
        <v>0</v>
      </c>
      <c r="Y48" s="155">
        <v>22</v>
      </c>
      <c r="Z48" s="342">
        <v>0</v>
      </c>
      <c r="AA48" s="318">
        <v>0</v>
      </c>
      <c r="AB48" s="318">
        <v>0</v>
      </c>
      <c r="AC48" s="155">
        <v>229</v>
      </c>
      <c r="AD48" s="318">
        <v>0</v>
      </c>
      <c r="AE48" s="318">
        <v>0</v>
      </c>
      <c r="AF48" s="318">
        <v>0</v>
      </c>
      <c r="AG48" s="155">
        <v>58</v>
      </c>
      <c r="AH48" s="318">
        <v>0</v>
      </c>
      <c r="AI48" s="318">
        <v>0</v>
      </c>
      <c r="AJ48" s="318">
        <v>0</v>
      </c>
      <c r="AK48" s="155">
        <v>74</v>
      </c>
      <c r="AL48" s="318">
        <v>0</v>
      </c>
      <c r="AM48" s="318">
        <v>0</v>
      </c>
      <c r="AN48" s="318">
        <v>0</v>
      </c>
      <c r="AO48" s="155">
        <v>23</v>
      </c>
      <c r="AP48" s="318">
        <v>0</v>
      </c>
      <c r="AQ48" s="318">
        <v>0</v>
      </c>
      <c r="AR48" s="318">
        <v>0</v>
      </c>
      <c r="AS48" s="155">
        <v>85</v>
      </c>
      <c r="AT48" s="318">
        <v>0</v>
      </c>
      <c r="AU48" s="318">
        <v>0</v>
      </c>
      <c r="AV48" s="318">
        <v>0</v>
      </c>
      <c r="AW48" s="155">
        <v>56</v>
      </c>
      <c r="AX48" s="342">
        <v>0</v>
      </c>
      <c r="AY48" s="318">
        <v>0</v>
      </c>
      <c r="AZ48" s="318">
        <v>0</v>
      </c>
      <c r="BA48" s="155">
        <v>27</v>
      </c>
      <c r="BB48" s="318">
        <v>0</v>
      </c>
      <c r="BC48" s="318">
        <v>0</v>
      </c>
      <c r="BD48" s="318">
        <v>0</v>
      </c>
      <c r="BE48" s="155">
        <v>48</v>
      </c>
      <c r="BF48" s="350">
        <f>SUM(M48+Q48+U48+Y48+AC48+AG48+AK48+AO48+AS48+AW48+BA48+BE48)</f>
        <v>714</v>
      </c>
      <c r="BG48" s="352">
        <f>BF48/F48</f>
        <v>2.8559999999999999</v>
      </c>
    </row>
    <row r="49" spans="1:59" ht="33" customHeight="1" x14ac:dyDescent="0.25">
      <c r="A49" s="595"/>
      <c r="B49" s="596"/>
      <c r="C49" s="596"/>
      <c r="D49" s="597"/>
      <c r="E49" s="339" t="s">
        <v>104</v>
      </c>
      <c r="F49" s="335">
        <v>20</v>
      </c>
      <c r="G49" s="47" t="s">
        <v>41</v>
      </c>
      <c r="H49" s="274" t="s">
        <v>41</v>
      </c>
      <c r="I49" s="127" t="s">
        <v>102</v>
      </c>
      <c r="J49" s="126">
        <v>0</v>
      </c>
      <c r="K49" s="7">
        <v>0</v>
      </c>
      <c r="L49" s="50">
        <v>0</v>
      </c>
      <c r="M49" s="51">
        <v>11</v>
      </c>
      <c r="N49" s="7">
        <v>0</v>
      </c>
      <c r="O49" s="7">
        <v>0</v>
      </c>
      <c r="P49" s="7">
        <v>0</v>
      </c>
      <c r="Q49" s="51">
        <v>6</v>
      </c>
      <c r="R49" s="7">
        <v>0</v>
      </c>
      <c r="S49" s="7">
        <v>0</v>
      </c>
      <c r="T49" s="7">
        <v>0</v>
      </c>
      <c r="U49" s="51">
        <v>8</v>
      </c>
      <c r="V49" s="11">
        <v>0</v>
      </c>
      <c r="W49" s="11">
        <v>0</v>
      </c>
      <c r="X49" s="11">
        <v>0</v>
      </c>
      <c r="Y49" s="51">
        <v>0</v>
      </c>
      <c r="Z49" s="87">
        <v>0</v>
      </c>
      <c r="AA49" s="11">
        <v>0</v>
      </c>
      <c r="AB49" s="11">
        <v>0</v>
      </c>
      <c r="AC49" s="51">
        <v>0</v>
      </c>
      <c r="AD49" s="11">
        <v>0</v>
      </c>
      <c r="AE49" s="11">
        <v>0</v>
      </c>
      <c r="AF49" s="11">
        <v>0</v>
      </c>
      <c r="AG49" s="51">
        <v>0</v>
      </c>
      <c r="AH49" s="11">
        <v>0</v>
      </c>
      <c r="AI49" s="11">
        <v>0</v>
      </c>
      <c r="AJ49" s="11">
        <v>0</v>
      </c>
      <c r="AK49" s="51">
        <v>0</v>
      </c>
      <c r="AL49" s="11">
        <v>0</v>
      </c>
      <c r="AM49" s="11">
        <v>0</v>
      </c>
      <c r="AN49" s="11">
        <v>0</v>
      </c>
      <c r="AO49" s="51">
        <v>0</v>
      </c>
      <c r="AP49" s="11">
        <v>0</v>
      </c>
      <c r="AQ49" s="11">
        <v>0</v>
      </c>
      <c r="AR49" s="11">
        <v>0</v>
      </c>
      <c r="AS49" s="51">
        <v>0</v>
      </c>
      <c r="AT49" s="11">
        <v>0</v>
      </c>
      <c r="AU49" s="11">
        <v>0</v>
      </c>
      <c r="AV49" s="11">
        <v>0</v>
      </c>
      <c r="AW49" s="51">
        <v>1</v>
      </c>
      <c r="AX49" s="87">
        <v>0</v>
      </c>
      <c r="AY49" s="11">
        <v>0</v>
      </c>
      <c r="AZ49" s="11">
        <v>0</v>
      </c>
      <c r="BA49" s="51">
        <v>6</v>
      </c>
      <c r="BB49" s="11">
        <v>0</v>
      </c>
      <c r="BC49" s="11">
        <v>0</v>
      </c>
      <c r="BD49" s="11">
        <v>0</v>
      </c>
      <c r="BE49" s="51">
        <v>3</v>
      </c>
      <c r="BF49" s="317">
        <f>SUM(M49+Q49+U49+Y49+AC49+AG49+AK49+AO49+AS49+AW49+BA49+BE49)</f>
        <v>35</v>
      </c>
      <c r="BG49" s="353">
        <f>BF49/F49</f>
        <v>1.75</v>
      </c>
    </row>
    <row r="50" spans="1:59" ht="34.5" customHeight="1" thickBot="1" x14ac:dyDescent="0.3">
      <c r="A50" s="595"/>
      <c r="B50" s="596"/>
      <c r="C50" s="596"/>
      <c r="D50" s="597"/>
      <c r="E50" s="340" t="s">
        <v>105</v>
      </c>
      <c r="F50" s="336">
        <v>1</v>
      </c>
      <c r="G50" s="213" t="s">
        <v>41</v>
      </c>
      <c r="H50" s="332" t="s">
        <v>41</v>
      </c>
      <c r="I50" s="321" t="s">
        <v>106</v>
      </c>
      <c r="J50" s="343">
        <v>0</v>
      </c>
      <c r="K50" s="166">
        <v>0</v>
      </c>
      <c r="L50" s="167">
        <v>0</v>
      </c>
      <c r="M50" s="168">
        <v>2</v>
      </c>
      <c r="N50" s="166">
        <v>0</v>
      </c>
      <c r="O50" s="166">
        <v>0</v>
      </c>
      <c r="P50" s="166">
        <v>0</v>
      </c>
      <c r="Q50" s="168">
        <v>0</v>
      </c>
      <c r="R50" s="166">
        <v>0</v>
      </c>
      <c r="S50" s="166">
        <v>0</v>
      </c>
      <c r="T50" s="166">
        <v>0</v>
      </c>
      <c r="U50" s="168">
        <v>2</v>
      </c>
      <c r="V50" s="215">
        <v>0</v>
      </c>
      <c r="W50" s="215">
        <v>0</v>
      </c>
      <c r="X50" s="215">
        <v>0</v>
      </c>
      <c r="Y50" s="168">
        <v>0</v>
      </c>
      <c r="Z50" s="216">
        <v>0</v>
      </c>
      <c r="AA50" s="215">
        <v>0</v>
      </c>
      <c r="AB50" s="215">
        <v>0</v>
      </c>
      <c r="AC50" s="168">
        <v>0</v>
      </c>
      <c r="AD50" s="215">
        <v>0</v>
      </c>
      <c r="AE50" s="215">
        <v>0</v>
      </c>
      <c r="AF50" s="215">
        <v>0</v>
      </c>
      <c r="AG50" s="168">
        <v>0</v>
      </c>
      <c r="AH50" s="215">
        <v>0</v>
      </c>
      <c r="AI50" s="215">
        <v>0</v>
      </c>
      <c r="AJ50" s="215">
        <v>0</v>
      </c>
      <c r="AK50" s="168">
        <v>0</v>
      </c>
      <c r="AL50" s="215">
        <v>0</v>
      </c>
      <c r="AM50" s="215">
        <v>0</v>
      </c>
      <c r="AN50" s="215">
        <v>0</v>
      </c>
      <c r="AO50" s="168">
        <v>0</v>
      </c>
      <c r="AP50" s="215">
        <v>0</v>
      </c>
      <c r="AQ50" s="215">
        <v>0</v>
      </c>
      <c r="AR50" s="215">
        <v>0</v>
      </c>
      <c r="AS50" s="168">
        <v>0</v>
      </c>
      <c r="AT50" s="215">
        <v>0</v>
      </c>
      <c r="AU50" s="215">
        <v>0</v>
      </c>
      <c r="AV50" s="215">
        <v>0</v>
      </c>
      <c r="AW50" s="168">
        <v>0</v>
      </c>
      <c r="AX50" s="216">
        <v>0</v>
      </c>
      <c r="AY50" s="215">
        <v>0</v>
      </c>
      <c r="AZ50" s="215">
        <v>0</v>
      </c>
      <c r="BA50" s="168">
        <v>1</v>
      </c>
      <c r="BB50" s="215">
        <v>0</v>
      </c>
      <c r="BC50" s="215">
        <v>0</v>
      </c>
      <c r="BD50" s="215">
        <v>0</v>
      </c>
      <c r="BE50" s="168">
        <v>4</v>
      </c>
      <c r="BF50" s="351">
        <f>SUM(M50+Q50+U50+Y50+AC50+AG50+AK50+AO50+AS50+AW50+BA50+BE50)</f>
        <v>9</v>
      </c>
      <c r="BG50" s="148">
        <f>BF50/F50</f>
        <v>9</v>
      </c>
    </row>
  </sheetData>
  <mergeCells count="79">
    <mergeCell ref="B8:C8"/>
    <mergeCell ref="A1:BF1"/>
    <mergeCell ref="A2:BF2"/>
    <mergeCell ref="A3:BF3"/>
    <mergeCell ref="A6:D6"/>
    <mergeCell ref="B7:C7"/>
    <mergeCell ref="AP9:BB9"/>
    <mergeCell ref="A10:I10"/>
    <mergeCell ref="J10:BE10"/>
    <mergeCell ref="BF10:BF13"/>
    <mergeCell ref="BG10:BG13"/>
    <mergeCell ref="A11:A13"/>
    <mergeCell ref="B11:B13"/>
    <mergeCell ref="C11:C13"/>
    <mergeCell ref="D11:D13"/>
    <mergeCell ref="E11:E13"/>
    <mergeCell ref="AH11:AK11"/>
    <mergeCell ref="AL11:AO11"/>
    <mergeCell ref="F11:F13"/>
    <mergeCell ref="G11:G13"/>
    <mergeCell ref="H11:H13"/>
    <mergeCell ref="I11:I13"/>
    <mergeCell ref="J11:M11"/>
    <mergeCell ref="N11:Q11"/>
    <mergeCell ref="AD12:AG12"/>
    <mergeCell ref="R11:U11"/>
    <mergeCell ref="V11:Y11"/>
    <mergeCell ref="Z11:AC11"/>
    <mergeCell ref="AD11:AG11"/>
    <mergeCell ref="J12:M12"/>
    <mergeCell ref="N12:Q12"/>
    <mergeCell ref="R12:U12"/>
    <mergeCell ref="V12:Y12"/>
    <mergeCell ref="Z12:AC12"/>
    <mergeCell ref="BB12:BE12"/>
    <mergeCell ref="AP11:AS11"/>
    <mergeCell ref="AT11:AW11"/>
    <mergeCell ref="AX11:BA11"/>
    <mergeCell ref="BB11:BE11"/>
    <mergeCell ref="AH12:AK12"/>
    <mergeCell ref="AL12:AO12"/>
    <mergeCell ref="AP12:AS12"/>
    <mergeCell ref="AT12:AW12"/>
    <mergeCell ref="AX12:BA12"/>
    <mergeCell ref="F15:F22"/>
    <mergeCell ref="E23:E31"/>
    <mergeCell ref="A24:A32"/>
    <mergeCell ref="F24:F31"/>
    <mergeCell ref="A33:A38"/>
    <mergeCell ref="A14:A22"/>
    <mergeCell ref="B14:B50"/>
    <mergeCell ref="C14:C50"/>
    <mergeCell ref="D14:D50"/>
    <mergeCell ref="E14:E22"/>
    <mergeCell ref="A39:A50"/>
    <mergeCell ref="G15:G20"/>
    <mergeCell ref="I15:I19"/>
    <mergeCell ref="BG15:BG22"/>
    <mergeCell ref="H20:I20"/>
    <mergeCell ref="G21:G22"/>
    <mergeCell ref="I21:I22"/>
    <mergeCell ref="G24:G29"/>
    <mergeCell ref="I24:I28"/>
    <mergeCell ref="BG24:BG31"/>
    <mergeCell ref="H29:I29"/>
    <mergeCell ref="G30:G31"/>
    <mergeCell ref="I30:I31"/>
    <mergeCell ref="BG40:BG45"/>
    <mergeCell ref="H45:I45"/>
    <mergeCell ref="E33:E38"/>
    <mergeCell ref="F33:F38"/>
    <mergeCell ref="G33:G38"/>
    <mergeCell ref="I33:I37"/>
    <mergeCell ref="BG33:BG38"/>
    <mergeCell ref="H38:I38"/>
    <mergeCell ref="E39:E45"/>
    <mergeCell ref="F40:F45"/>
    <mergeCell ref="G40:G45"/>
    <mergeCell ref="I40:I44"/>
  </mergeCells>
  <printOptions horizontalCentered="1"/>
  <pageMargins left="0.31535433070866142" right="0.31535433070866142" top="0.64960629921259838" bottom="0.64960629921259838" header="0.3543307086614173" footer="0.3543307086614173"/>
  <pageSetup paperSize="8" scale="60" fitToWidth="0" fitToHeight="0" pageOrder="overThenDown" orientation="portrait" verticalDpi="0" r:id="rId1"/>
  <headerFooter alignWithMargins="0"/>
  <ignoredErrors>
    <ignoredError sqref="AD38:AF38 AH38:AJ38 AH45:AJ45 AD45:AF45 J29:L29 J38:L38 J20:L20 AX29:AZ29 BB38:BD38 BB45:BD45 J45:L45" formulaRange="1"/>
    <ignoredError sqref="M29 Q29 M20 Q20 BE29 BA29 M45" formula="1"/>
    <ignoredError sqref="N29:P29 N20:P20 BB29:BD29"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76"/>
  <sheetViews>
    <sheetView topLeftCell="F1" zoomScaleNormal="100" workbookViewId="0">
      <selection activeCell="M45" sqref="M45"/>
    </sheetView>
  </sheetViews>
  <sheetFormatPr baseColWidth="10" defaultRowHeight="15" customHeight="1" x14ac:dyDescent="0.25"/>
  <cols>
    <col min="1" max="1" width="29.28515625" style="1" hidden="1" customWidth="1"/>
    <col min="2" max="2" width="12.42578125" style="1" hidden="1" customWidth="1"/>
    <col min="3" max="3" width="22.42578125" style="1" hidden="1" customWidth="1"/>
    <col min="4" max="4" width="39.85546875" style="1" hidden="1" customWidth="1"/>
    <col min="5" max="5" width="33.5703125" style="1" customWidth="1"/>
    <col min="6" max="6" width="13.140625" style="1" customWidth="1"/>
    <col min="7" max="7" width="21.5703125" style="1" customWidth="1"/>
    <col min="8" max="8" width="25.140625" style="1" customWidth="1"/>
    <col min="9" max="9" width="35.42578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58" width="19" style="1" customWidth="1"/>
    <col min="59" max="66" width="22" style="1" customWidth="1"/>
    <col min="67" max="257" width="12" style="1" customWidth="1"/>
    <col min="258" max="1024" width="11.42578125" customWidth="1"/>
  </cols>
  <sheetData>
    <row r="1" spans="1:60" ht="26.25" customHeight="1" x14ac:dyDescent="0.25">
      <c r="A1" s="608" t="s">
        <v>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60" ht="26.25"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60" ht="26.25"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60" ht="18.7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0" ht="15.75" customHeight="1" x14ac:dyDescent="0.25"/>
    <row r="6" spans="1:60" ht="15" customHeight="1" x14ac:dyDescent="0.25">
      <c r="A6" s="602" t="s">
        <v>3</v>
      </c>
      <c r="B6" s="602"/>
      <c r="C6" s="602"/>
      <c r="D6" s="602"/>
      <c r="E6" s="5"/>
    </row>
    <row r="7" spans="1:60" ht="15" customHeight="1" x14ac:dyDescent="0.25">
      <c r="A7" s="6" t="s">
        <v>4</v>
      </c>
      <c r="B7" s="596" t="s">
        <v>5</v>
      </c>
      <c r="C7" s="596"/>
      <c r="D7" s="6" t="s">
        <v>6</v>
      </c>
      <c r="E7" s="5"/>
    </row>
    <row r="8" spans="1:60" ht="15.75" customHeight="1" x14ac:dyDescent="0.25">
      <c r="A8" s="37" t="s">
        <v>7</v>
      </c>
      <c r="B8" s="609" t="s">
        <v>8</v>
      </c>
      <c r="C8" s="609"/>
      <c r="D8" s="7" t="s">
        <v>107</v>
      </c>
    </row>
    <row r="9" spans="1:60" ht="15.75" customHeight="1" thickBot="1" x14ac:dyDescent="0.3">
      <c r="AP9" s="649"/>
      <c r="AQ9" s="649"/>
      <c r="AR9" s="649"/>
      <c r="AS9" s="649"/>
      <c r="AT9" s="649"/>
      <c r="AU9" s="649"/>
      <c r="AV9" s="649"/>
      <c r="AW9" s="649"/>
      <c r="AX9" s="649"/>
      <c r="AY9" s="649"/>
      <c r="AZ9" s="649"/>
      <c r="BA9" s="649"/>
      <c r="BB9" s="649"/>
    </row>
    <row r="10" spans="1:60" ht="27" customHeight="1" thickBot="1" x14ac:dyDescent="0.3">
      <c r="A10" s="618" t="s">
        <v>10</v>
      </c>
      <c r="B10" s="618"/>
      <c r="C10" s="618"/>
      <c r="D10" s="618"/>
      <c r="E10" s="619"/>
      <c r="F10" s="618"/>
      <c r="G10" s="619"/>
      <c r="H10" s="618"/>
      <c r="I10" s="619"/>
      <c r="J10" s="620">
        <v>2021</v>
      </c>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76"/>
      <c r="BF10" s="677" t="s">
        <v>11</v>
      </c>
      <c r="BG10" s="672" t="s">
        <v>12</v>
      </c>
    </row>
    <row r="11" spans="1:60" ht="15.75" customHeight="1" x14ac:dyDescent="0.25">
      <c r="A11" s="563" t="s">
        <v>13</v>
      </c>
      <c r="B11" s="563" t="s">
        <v>14</v>
      </c>
      <c r="C11" s="563" t="s">
        <v>15</v>
      </c>
      <c r="D11" s="604" t="s">
        <v>16</v>
      </c>
      <c r="E11" s="605" t="s">
        <v>17</v>
      </c>
      <c r="F11" s="611" t="s">
        <v>83</v>
      </c>
      <c r="G11" s="605" t="s">
        <v>18</v>
      </c>
      <c r="H11" s="611" t="s">
        <v>19</v>
      </c>
      <c r="I11" s="605" t="s">
        <v>20</v>
      </c>
      <c r="J11" s="616" t="s">
        <v>21</v>
      </c>
      <c r="K11" s="563"/>
      <c r="L11" s="563"/>
      <c r="M11" s="563"/>
      <c r="N11" s="563" t="s">
        <v>22</v>
      </c>
      <c r="O11" s="563"/>
      <c r="P11" s="563"/>
      <c r="Q11" s="563"/>
      <c r="R11" s="563" t="s">
        <v>23</v>
      </c>
      <c r="S11" s="563"/>
      <c r="T11" s="563"/>
      <c r="U11" s="563"/>
      <c r="V11" s="563" t="s">
        <v>24</v>
      </c>
      <c r="W11" s="563"/>
      <c r="X11" s="563"/>
      <c r="Y11" s="563"/>
      <c r="Z11" s="563" t="s">
        <v>25</v>
      </c>
      <c r="AA11" s="563"/>
      <c r="AB11" s="563"/>
      <c r="AC11" s="563"/>
      <c r="AD11" s="563" t="s">
        <v>26</v>
      </c>
      <c r="AE11" s="563"/>
      <c r="AF11" s="563"/>
      <c r="AG11" s="563"/>
      <c r="AH11" s="563" t="s">
        <v>27</v>
      </c>
      <c r="AI11" s="563"/>
      <c r="AJ11" s="563"/>
      <c r="AK11" s="563"/>
      <c r="AL11" s="563" t="s">
        <v>28</v>
      </c>
      <c r="AM11" s="563"/>
      <c r="AN11" s="563"/>
      <c r="AO11" s="563"/>
      <c r="AP11" s="563" t="s">
        <v>29</v>
      </c>
      <c r="AQ11" s="563"/>
      <c r="AR11" s="563"/>
      <c r="AS11" s="563"/>
      <c r="AT11" s="563" t="s">
        <v>30</v>
      </c>
      <c r="AU11" s="563"/>
      <c r="AV11" s="563"/>
      <c r="AW11" s="563"/>
      <c r="AX11" s="563" t="s">
        <v>31</v>
      </c>
      <c r="AY11" s="563"/>
      <c r="AZ11" s="563"/>
      <c r="BA11" s="563"/>
      <c r="BB11" s="601" t="s">
        <v>32</v>
      </c>
      <c r="BC11" s="601"/>
      <c r="BD11" s="601"/>
      <c r="BE11" s="670"/>
      <c r="BF11" s="678"/>
      <c r="BG11" s="672"/>
    </row>
    <row r="12" spans="1:60" ht="15.75" customHeight="1" x14ac:dyDescent="0.25">
      <c r="A12" s="563"/>
      <c r="B12" s="563"/>
      <c r="C12" s="563"/>
      <c r="D12" s="604"/>
      <c r="E12" s="606"/>
      <c r="F12" s="611"/>
      <c r="G12" s="606"/>
      <c r="H12" s="611"/>
      <c r="I12" s="606"/>
      <c r="J12" s="621"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71"/>
      <c r="BF12" s="678"/>
      <c r="BG12" s="672"/>
    </row>
    <row r="13" spans="1:60" ht="15.75" customHeight="1" thickBot="1" x14ac:dyDescent="0.3">
      <c r="A13" s="563"/>
      <c r="B13" s="563"/>
      <c r="C13" s="563"/>
      <c r="D13" s="604"/>
      <c r="E13" s="607"/>
      <c r="F13" s="674"/>
      <c r="G13" s="607"/>
      <c r="H13" s="674"/>
      <c r="I13" s="675"/>
      <c r="J13" s="91" t="s">
        <v>34</v>
      </c>
      <c r="K13" s="8" t="s">
        <v>35</v>
      </c>
      <c r="L13" s="76" t="s">
        <v>36</v>
      </c>
      <c r="M13" s="9" t="s">
        <v>37</v>
      </c>
      <c r="N13" s="75" t="s">
        <v>34</v>
      </c>
      <c r="O13" s="8" t="s">
        <v>35</v>
      </c>
      <c r="P13" s="76" t="s">
        <v>36</v>
      </c>
      <c r="Q13" s="9" t="s">
        <v>37</v>
      </c>
      <c r="R13" s="75" t="s">
        <v>34</v>
      </c>
      <c r="S13" s="8" t="s">
        <v>35</v>
      </c>
      <c r="T13" s="76" t="s">
        <v>36</v>
      </c>
      <c r="U13" s="9" t="s">
        <v>37</v>
      </c>
      <c r="V13" s="75" t="s">
        <v>34</v>
      </c>
      <c r="W13" s="8" t="s">
        <v>35</v>
      </c>
      <c r="X13" s="76" t="s">
        <v>36</v>
      </c>
      <c r="Y13" s="9" t="s">
        <v>37</v>
      </c>
      <c r="Z13" s="75" t="s">
        <v>34</v>
      </c>
      <c r="AA13" s="8" t="s">
        <v>35</v>
      </c>
      <c r="AB13" s="76" t="s">
        <v>36</v>
      </c>
      <c r="AC13" s="9" t="s">
        <v>37</v>
      </c>
      <c r="AD13" s="75" t="s">
        <v>34</v>
      </c>
      <c r="AE13" s="8" t="s">
        <v>35</v>
      </c>
      <c r="AF13" s="76" t="s">
        <v>36</v>
      </c>
      <c r="AG13" s="9" t="s">
        <v>37</v>
      </c>
      <c r="AH13" s="75" t="s">
        <v>34</v>
      </c>
      <c r="AI13" s="8" t="s">
        <v>35</v>
      </c>
      <c r="AJ13" s="76" t="s">
        <v>36</v>
      </c>
      <c r="AK13" s="9" t="s">
        <v>37</v>
      </c>
      <c r="AL13" s="75" t="s">
        <v>34</v>
      </c>
      <c r="AM13" s="8" t="s">
        <v>35</v>
      </c>
      <c r="AN13" s="76" t="s">
        <v>36</v>
      </c>
      <c r="AO13" s="9" t="s">
        <v>37</v>
      </c>
      <c r="AP13" s="75" t="s">
        <v>34</v>
      </c>
      <c r="AQ13" s="8" t="s">
        <v>35</v>
      </c>
      <c r="AR13" s="76" t="s">
        <v>36</v>
      </c>
      <c r="AS13" s="9" t="s">
        <v>37</v>
      </c>
      <c r="AT13" s="75" t="s">
        <v>34</v>
      </c>
      <c r="AU13" s="8" t="s">
        <v>35</v>
      </c>
      <c r="AV13" s="76" t="s">
        <v>36</v>
      </c>
      <c r="AW13" s="9" t="s">
        <v>37</v>
      </c>
      <c r="AX13" s="75" t="s">
        <v>34</v>
      </c>
      <c r="AY13" s="8" t="s">
        <v>35</v>
      </c>
      <c r="AZ13" s="76" t="s">
        <v>36</v>
      </c>
      <c r="BA13" s="9" t="s">
        <v>37</v>
      </c>
      <c r="BB13" s="75" t="s">
        <v>34</v>
      </c>
      <c r="BC13" s="8" t="s">
        <v>35</v>
      </c>
      <c r="BD13" s="76" t="s">
        <v>36</v>
      </c>
      <c r="BE13" s="77" t="s">
        <v>37</v>
      </c>
      <c r="BF13" s="679"/>
      <c r="BG13" s="673"/>
    </row>
    <row r="14" spans="1:60" ht="15" customHeight="1" x14ac:dyDescent="0.25">
      <c r="A14" s="596" t="s">
        <v>108</v>
      </c>
      <c r="B14" s="596">
        <v>13644</v>
      </c>
      <c r="C14" s="662" t="s">
        <v>39</v>
      </c>
      <c r="D14" s="597" t="s">
        <v>40</v>
      </c>
      <c r="E14" s="554" t="s">
        <v>109</v>
      </c>
      <c r="F14" s="663">
        <v>5200</v>
      </c>
      <c r="G14" s="564" t="s">
        <v>43</v>
      </c>
      <c r="H14" s="184" t="s">
        <v>44</v>
      </c>
      <c r="I14" s="561" t="s">
        <v>110</v>
      </c>
      <c r="J14" s="225">
        <v>0</v>
      </c>
      <c r="K14" s="226">
        <v>0</v>
      </c>
      <c r="L14" s="227">
        <v>0</v>
      </c>
      <c r="M14" s="228">
        <f>SUM(J14:L14)</f>
        <v>0</v>
      </c>
      <c r="N14" s="226">
        <v>0</v>
      </c>
      <c r="O14" s="226">
        <v>0</v>
      </c>
      <c r="P14" s="229">
        <v>0</v>
      </c>
      <c r="Q14" s="228">
        <f>SUM(N14:P14)</f>
        <v>0</v>
      </c>
      <c r="R14" s="230">
        <v>0</v>
      </c>
      <c r="S14" s="226">
        <v>0</v>
      </c>
      <c r="T14" s="229">
        <v>0</v>
      </c>
      <c r="U14" s="228">
        <f>SUM(R14:T14)</f>
        <v>0</v>
      </c>
      <c r="V14" s="188">
        <v>0</v>
      </c>
      <c r="W14" s="188">
        <v>0</v>
      </c>
      <c r="X14" s="188">
        <v>0</v>
      </c>
      <c r="Y14" s="228">
        <f>SUM(V14:X14)</f>
        <v>0</v>
      </c>
      <c r="Z14" s="188">
        <v>0</v>
      </c>
      <c r="AA14" s="188">
        <v>0</v>
      </c>
      <c r="AB14" s="188">
        <v>0</v>
      </c>
      <c r="AC14" s="228">
        <f>SUM(Z14:AB14)</f>
        <v>0</v>
      </c>
      <c r="AD14" s="188">
        <v>0</v>
      </c>
      <c r="AE14" s="188">
        <v>0</v>
      </c>
      <c r="AF14" s="188">
        <v>0</v>
      </c>
      <c r="AG14" s="228">
        <f>SUM(AD14:AF14)</f>
        <v>0</v>
      </c>
      <c r="AH14" s="188">
        <v>0</v>
      </c>
      <c r="AI14" s="188">
        <v>0</v>
      </c>
      <c r="AJ14" s="188">
        <v>0</v>
      </c>
      <c r="AK14" s="228">
        <f>SUM(AH14:AJ14)</f>
        <v>0</v>
      </c>
      <c r="AL14" s="188">
        <v>0</v>
      </c>
      <c r="AM14" s="188">
        <v>0</v>
      </c>
      <c r="AN14" s="188">
        <v>0</v>
      </c>
      <c r="AO14" s="228">
        <f>SUM(AL14:AN14)</f>
        <v>0</v>
      </c>
      <c r="AP14" s="188">
        <v>3</v>
      </c>
      <c r="AQ14" s="188">
        <v>0</v>
      </c>
      <c r="AR14" s="188">
        <v>0</v>
      </c>
      <c r="AS14" s="228">
        <f>SUM(AP14:AR14)</f>
        <v>3</v>
      </c>
      <c r="AT14" s="231">
        <v>37</v>
      </c>
      <c r="AU14" s="188">
        <v>0</v>
      </c>
      <c r="AV14" s="188">
        <v>0</v>
      </c>
      <c r="AW14" s="228">
        <f>SUM(AT14:AV14)</f>
        <v>37</v>
      </c>
      <c r="AX14" s="188">
        <v>37</v>
      </c>
      <c r="AY14" s="188">
        <v>0</v>
      </c>
      <c r="AZ14" s="188">
        <v>0</v>
      </c>
      <c r="BA14" s="228">
        <f>SUM(AX14:AZ14)</f>
        <v>37</v>
      </c>
      <c r="BB14" s="231">
        <v>24</v>
      </c>
      <c r="BC14" s="188">
        <v>0</v>
      </c>
      <c r="BD14" s="188">
        <v>0</v>
      </c>
      <c r="BE14" s="254">
        <f t="shared" ref="BE14:BE19" si="0">SUM(BB14:BD14)</f>
        <v>24</v>
      </c>
      <c r="BF14" s="273">
        <f t="shared" ref="BF14:BF19" si="1">M14+Q14+U14+Y14+AC14+AG14+AK14+AO14+AS14+AW14+BA14+BE14</f>
        <v>101</v>
      </c>
      <c r="BG14" s="591">
        <f>BF19/F14</f>
        <v>1.3440384615384615</v>
      </c>
    </row>
    <row r="15" spans="1:60" ht="18" customHeight="1" x14ac:dyDescent="0.25">
      <c r="A15" s="596"/>
      <c r="B15" s="596"/>
      <c r="C15" s="662"/>
      <c r="D15" s="597"/>
      <c r="E15" s="555"/>
      <c r="F15" s="664"/>
      <c r="G15" s="565"/>
      <c r="H15" s="47" t="s">
        <v>45</v>
      </c>
      <c r="I15" s="558"/>
      <c r="J15" s="232">
        <v>0</v>
      </c>
      <c r="K15" s="16">
        <v>0</v>
      </c>
      <c r="L15" s="19">
        <v>0</v>
      </c>
      <c r="M15" s="20">
        <f>SUM(J15:L15)</f>
        <v>0</v>
      </c>
      <c r="N15" s="16">
        <f>1</f>
        <v>1</v>
      </c>
      <c r="O15" s="16">
        <v>0</v>
      </c>
      <c r="P15" s="16">
        <v>0</v>
      </c>
      <c r="Q15" s="20">
        <f>SUM(N15:P15)</f>
        <v>1</v>
      </c>
      <c r="R15" s="15">
        <f>4</f>
        <v>4</v>
      </c>
      <c r="S15" s="16">
        <v>0</v>
      </c>
      <c r="T15" s="16">
        <v>0</v>
      </c>
      <c r="U15" s="20">
        <f>SUM(R15:T15)</f>
        <v>4</v>
      </c>
      <c r="V15" s="16">
        <v>0</v>
      </c>
      <c r="W15" s="16">
        <v>0</v>
      </c>
      <c r="X15" s="16">
        <v>0</v>
      </c>
      <c r="Y15" s="20">
        <f>SUM(V15:X15)</f>
        <v>0</v>
      </c>
      <c r="Z15" s="16">
        <v>12</v>
      </c>
      <c r="AA15" s="16">
        <v>0</v>
      </c>
      <c r="AB15" s="16">
        <v>0</v>
      </c>
      <c r="AC15" s="20">
        <f>SUM(Z15:AB15)</f>
        <v>12</v>
      </c>
      <c r="AD15" s="16">
        <v>7</v>
      </c>
      <c r="AE15" s="16">
        <v>0</v>
      </c>
      <c r="AF15" s="16">
        <v>0</v>
      </c>
      <c r="AG15" s="20">
        <f>SUM(AD15:AF15)</f>
        <v>7</v>
      </c>
      <c r="AH15" s="16">
        <v>6</v>
      </c>
      <c r="AI15" s="16">
        <v>0</v>
      </c>
      <c r="AJ15" s="16">
        <v>0</v>
      </c>
      <c r="AK15" s="20">
        <f>SUM(AH15:AJ15)</f>
        <v>6</v>
      </c>
      <c r="AL15" s="16">
        <v>9</v>
      </c>
      <c r="AM15" s="16">
        <v>0</v>
      </c>
      <c r="AN15" s="16">
        <v>0</v>
      </c>
      <c r="AO15" s="20">
        <f>SUM(AL15:AN15)</f>
        <v>9</v>
      </c>
      <c r="AP15" s="78">
        <v>0</v>
      </c>
      <c r="AQ15" s="78">
        <v>0</v>
      </c>
      <c r="AR15" s="78">
        <v>0</v>
      </c>
      <c r="AS15" s="20">
        <f>SUM(AP15:AR15)</f>
        <v>0</v>
      </c>
      <c r="AT15" s="79">
        <v>0</v>
      </c>
      <c r="AU15" s="78">
        <v>0</v>
      </c>
      <c r="AV15" s="78">
        <v>0</v>
      </c>
      <c r="AW15" s="20">
        <f>SUM(AT15:AV15)</f>
        <v>0</v>
      </c>
      <c r="AX15" s="78">
        <v>0</v>
      </c>
      <c r="AY15" s="78">
        <v>0</v>
      </c>
      <c r="AZ15" s="78">
        <v>0</v>
      </c>
      <c r="BA15" s="20">
        <f>SUM(AX15:AZ15)</f>
        <v>0</v>
      </c>
      <c r="BB15" s="79">
        <v>0</v>
      </c>
      <c r="BC15" s="78">
        <v>0</v>
      </c>
      <c r="BD15" s="78">
        <v>0</v>
      </c>
      <c r="BE15" s="255">
        <f t="shared" si="0"/>
        <v>0</v>
      </c>
      <c r="BF15" s="274">
        <f t="shared" si="1"/>
        <v>39</v>
      </c>
      <c r="BG15" s="592"/>
      <c r="BH15" s="18"/>
    </row>
    <row r="16" spans="1:60" ht="15" customHeight="1" x14ac:dyDescent="0.25">
      <c r="A16" s="596"/>
      <c r="B16" s="596"/>
      <c r="C16" s="662"/>
      <c r="D16" s="597"/>
      <c r="E16" s="555"/>
      <c r="F16" s="664"/>
      <c r="G16" s="565"/>
      <c r="H16" s="38" t="s">
        <v>46</v>
      </c>
      <c r="I16" s="558"/>
      <c r="J16" s="232">
        <f>35+3+3+13+21+2</f>
        <v>77</v>
      </c>
      <c r="K16" s="16">
        <v>0</v>
      </c>
      <c r="L16" s="19">
        <v>0</v>
      </c>
      <c r="M16" s="20">
        <f>SUM(J16:L16)</f>
        <v>77</v>
      </c>
      <c r="N16" s="16">
        <f>82+14+15+2+49+21</f>
        <v>183</v>
      </c>
      <c r="O16" s="16">
        <v>0</v>
      </c>
      <c r="P16" s="16">
        <v>0</v>
      </c>
      <c r="Q16" s="20">
        <f>SUM(N16:P16)</f>
        <v>183</v>
      </c>
      <c r="R16" s="15">
        <f>25+3+2+2+19+60</f>
        <v>111</v>
      </c>
      <c r="S16" s="16">
        <v>0</v>
      </c>
      <c r="T16" s="16">
        <v>0</v>
      </c>
      <c r="U16" s="20">
        <f>SUM(R16:T16)</f>
        <v>111</v>
      </c>
      <c r="V16" s="16">
        <v>83</v>
      </c>
      <c r="W16" s="16">
        <v>0</v>
      </c>
      <c r="X16" s="16">
        <v>0</v>
      </c>
      <c r="Y16" s="20">
        <f>SUM(V16:X16)</f>
        <v>83</v>
      </c>
      <c r="Z16" s="16">
        <v>153</v>
      </c>
      <c r="AA16" s="16">
        <v>0</v>
      </c>
      <c r="AB16" s="16">
        <v>0</v>
      </c>
      <c r="AC16" s="20">
        <f>SUM(Z16:AB16)</f>
        <v>153</v>
      </c>
      <c r="AD16" s="16">
        <v>182</v>
      </c>
      <c r="AE16" s="16">
        <v>0</v>
      </c>
      <c r="AF16" s="16">
        <v>0</v>
      </c>
      <c r="AG16" s="20">
        <f>SUM(AD16:AF16)</f>
        <v>182</v>
      </c>
      <c r="AH16" s="16">
        <v>99</v>
      </c>
      <c r="AI16" s="16">
        <v>0</v>
      </c>
      <c r="AJ16" s="16">
        <v>0</v>
      </c>
      <c r="AK16" s="20">
        <f>SUM(AH16:AJ16)</f>
        <v>99</v>
      </c>
      <c r="AL16" s="16">
        <v>99</v>
      </c>
      <c r="AM16" s="16">
        <v>0</v>
      </c>
      <c r="AN16" s="16">
        <v>0</v>
      </c>
      <c r="AO16" s="20">
        <f>SUM(AL16:AN16)</f>
        <v>99</v>
      </c>
      <c r="AP16" s="78">
        <v>119</v>
      </c>
      <c r="AQ16" s="78">
        <v>0</v>
      </c>
      <c r="AR16" s="78">
        <v>0</v>
      </c>
      <c r="AS16" s="20">
        <f>SUM(AP16:AR16)</f>
        <v>119</v>
      </c>
      <c r="AT16" s="79">
        <v>165</v>
      </c>
      <c r="AU16" s="78">
        <v>0</v>
      </c>
      <c r="AV16" s="78">
        <v>0</v>
      </c>
      <c r="AW16" s="20">
        <f>SUM(AT16:AV16)</f>
        <v>165</v>
      </c>
      <c r="AX16" s="78">
        <v>229</v>
      </c>
      <c r="AY16" s="78">
        <v>0</v>
      </c>
      <c r="AZ16" s="78">
        <v>0</v>
      </c>
      <c r="BA16" s="20">
        <f>SUM(AX16:AZ16)</f>
        <v>229</v>
      </c>
      <c r="BB16" s="79">
        <v>221</v>
      </c>
      <c r="BC16" s="78">
        <v>0</v>
      </c>
      <c r="BD16" s="78">
        <v>0</v>
      </c>
      <c r="BE16" s="255">
        <f t="shared" si="0"/>
        <v>221</v>
      </c>
      <c r="BF16" s="274">
        <f t="shared" si="1"/>
        <v>1721</v>
      </c>
      <c r="BG16" s="592"/>
      <c r="BH16" s="18"/>
    </row>
    <row r="17" spans="1:60" ht="15" customHeight="1" x14ac:dyDescent="0.25">
      <c r="A17" s="596"/>
      <c r="B17" s="596"/>
      <c r="C17" s="662"/>
      <c r="D17" s="597"/>
      <c r="E17" s="555"/>
      <c r="F17" s="664"/>
      <c r="G17" s="565"/>
      <c r="H17" s="38" t="s">
        <v>47</v>
      </c>
      <c r="I17" s="558"/>
      <c r="J17" s="232">
        <v>251</v>
      </c>
      <c r="K17" s="16">
        <v>0</v>
      </c>
      <c r="L17" s="19">
        <v>0</v>
      </c>
      <c r="M17" s="20">
        <f>SUM(J17:L17)</f>
        <v>251</v>
      </c>
      <c r="N17" s="16">
        <f>186+80+5+14+121+93+10</f>
        <v>509</v>
      </c>
      <c r="O17" s="16">
        <v>0</v>
      </c>
      <c r="P17" s="16">
        <v>0</v>
      </c>
      <c r="Q17" s="20">
        <f>SUM(N17:P17)</f>
        <v>509</v>
      </c>
      <c r="R17" s="15">
        <f>150+19+6+6+81+39+17</f>
        <v>318</v>
      </c>
      <c r="S17" s="16">
        <v>0</v>
      </c>
      <c r="T17" s="16">
        <v>0</v>
      </c>
      <c r="U17" s="20">
        <f>SUM(R17:T17)</f>
        <v>318</v>
      </c>
      <c r="V17" s="16">
        <v>264</v>
      </c>
      <c r="W17" s="16">
        <v>0</v>
      </c>
      <c r="X17" s="16">
        <v>0</v>
      </c>
      <c r="Y17" s="20">
        <f>SUM(V17:X17)</f>
        <v>264</v>
      </c>
      <c r="Z17" s="16">
        <v>265</v>
      </c>
      <c r="AA17" s="16">
        <v>0</v>
      </c>
      <c r="AB17" s="16">
        <v>0</v>
      </c>
      <c r="AC17" s="20">
        <f>SUM(Z17:AB17)</f>
        <v>265</v>
      </c>
      <c r="AD17" s="16">
        <v>369</v>
      </c>
      <c r="AE17" s="16">
        <v>0</v>
      </c>
      <c r="AF17" s="16">
        <v>0</v>
      </c>
      <c r="AG17" s="20">
        <f>SUM(AD17:AF17)</f>
        <v>369</v>
      </c>
      <c r="AH17" s="16">
        <v>489</v>
      </c>
      <c r="AI17" s="16">
        <v>0</v>
      </c>
      <c r="AJ17" s="16">
        <v>0</v>
      </c>
      <c r="AK17" s="20">
        <f>SUM(AH17:AJ17)</f>
        <v>489</v>
      </c>
      <c r="AL17" s="16">
        <v>438</v>
      </c>
      <c r="AM17" s="16">
        <v>0</v>
      </c>
      <c r="AN17" s="16">
        <v>0</v>
      </c>
      <c r="AO17" s="20">
        <f>SUM(AL17:AN17)</f>
        <v>438</v>
      </c>
      <c r="AP17" s="78">
        <v>467</v>
      </c>
      <c r="AQ17" s="78">
        <v>0</v>
      </c>
      <c r="AR17" s="78">
        <v>0</v>
      </c>
      <c r="AS17" s="20">
        <f>SUM(AP17:AR17)</f>
        <v>467</v>
      </c>
      <c r="AT17" s="79">
        <v>545</v>
      </c>
      <c r="AU17" s="78">
        <v>0</v>
      </c>
      <c r="AV17" s="78">
        <v>0</v>
      </c>
      <c r="AW17" s="20">
        <f>SUM(AT17:AV17)</f>
        <v>545</v>
      </c>
      <c r="AX17" s="78">
        <v>395</v>
      </c>
      <c r="AY17" s="78">
        <v>0</v>
      </c>
      <c r="AZ17" s="78">
        <v>0</v>
      </c>
      <c r="BA17" s="20">
        <f>SUM(AX17:AZ17)</f>
        <v>395</v>
      </c>
      <c r="BB17" s="79">
        <v>398</v>
      </c>
      <c r="BC17" s="78">
        <v>0</v>
      </c>
      <c r="BD17" s="78">
        <v>0</v>
      </c>
      <c r="BE17" s="255">
        <f t="shared" si="0"/>
        <v>398</v>
      </c>
      <c r="BF17" s="274">
        <f t="shared" si="1"/>
        <v>4708</v>
      </c>
      <c r="BG17" s="592"/>
      <c r="BH17" s="18"/>
    </row>
    <row r="18" spans="1:60" ht="15.75" customHeight="1" thickBot="1" x14ac:dyDescent="0.3">
      <c r="A18" s="596"/>
      <c r="B18" s="596"/>
      <c r="C18" s="662"/>
      <c r="D18" s="597"/>
      <c r="E18" s="555"/>
      <c r="F18" s="664"/>
      <c r="G18" s="566"/>
      <c r="H18" s="185" t="s">
        <v>48</v>
      </c>
      <c r="I18" s="558"/>
      <c r="J18" s="233">
        <f>15+2+1</f>
        <v>18</v>
      </c>
      <c r="K18" s="13">
        <v>0</v>
      </c>
      <c r="L18" s="12">
        <v>0</v>
      </c>
      <c r="M18" s="14">
        <f>SUM(J18:L18)</f>
        <v>18</v>
      </c>
      <c r="N18" s="13">
        <f>11+3+3+2+1</f>
        <v>20</v>
      </c>
      <c r="O18" s="13">
        <v>0</v>
      </c>
      <c r="P18" s="13">
        <v>0</v>
      </c>
      <c r="Q18" s="14">
        <f>SUM(N18:P18)</f>
        <v>20</v>
      </c>
      <c r="R18" s="31">
        <v>22</v>
      </c>
      <c r="S18" s="13">
        <v>0</v>
      </c>
      <c r="T18" s="13">
        <v>0</v>
      </c>
      <c r="U18" s="14">
        <f>SUM(R18:T18)</f>
        <v>22</v>
      </c>
      <c r="V18" s="13">
        <v>26</v>
      </c>
      <c r="W18" s="13">
        <v>0</v>
      </c>
      <c r="X18" s="13">
        <v>0</v>
      </c>
      <c r="Y18" s="14">
        <f>SUM(V18:X18)</f>
        <v>26</v>
      </c>
      <c r="Z18" s="13">
        <v>53</v>
      </c>
      <c r="AA18" s="13">
        <v>0</v>
      </c>
      <c r="AB18" s="13">
        <v>0</v>
      </c>
      <c r="AC18" s="14">
        <f>SUM(Z18:AB18)</f>
        <v>53</v>
      </c>
      <c r="AD18" s="13">
        <v>38</v>
      </c>
      <c r="AE18" s="13">
        <v>0</v>
      </c>
      <c r="AF18" s="13">
        <v>0</v>
      </c>
      <c r="AG18" s="14">
        <f>SUM(AD18:AF18)</f>
        <v>38</v>
      </c>
      <c r="AH18" s="13">
        <v>49</v>
      </c>
      <c r="AI18" s="13">
        <v>0</v>
      </c>
      <c r="AJ18" s="13">
        <v>0</v>
      </c>
      <c r="AK18" s="14">
        <f>SUM(AH18:AJ18)</f>
        <v>49</v>
      </c>
      <c r="AL18" s="13">
        <v>23</v>
      </c>
      <c r="AM18" s="13">
        <v>0</v>
      </c>
      <c r="AN18" s="13">
        <v>0</v>
      </c>
      <c r="AO18" s="14">
        <f>SUM(AL18:AN18)</f>
        <v>23</v>
      </c>
      <c r="AP18" s="80">
        <v>38</v>
      </c>
      <c r="AQ18" s="80">
        <v>0</v>
      </c>
      <c r="AR18" s="80">
        <v>0</v>
      </c>
      <c r="AS18" s="14">
        <f>SUM(AP18:AR18)</f>
        <v>38</v>
      </c>
      <c r="AT18" s="94">
        <v>50</v>
      </c>
      <c r="AU18" s="80">
        <v>0</v>
      </c>
      <c r="AV18" s="80">
        <v>0</v>
      </c>
      <c r="AW18" s="14">
        <f>SUM(AT18:AV18)</f>
        <v>50</v>
      </c>
      <c r="AX18" s="80">
        <v>41</v>
      </c>
      <c r="AY18" s="80">
        <v>0</v>
      </c>
      <c r="AZ18" s="80">
        <v>0</v>
      </c>
      <c r="BA18" s="14">
        <f>SUM(AX18:AZ18)</f>
        <v>41</v>
      </c>
      <c r="BB18" s="94">
        <v>42</v>
      </c>
      <c r="BC18" s="80">
        <v>0</v>
      </c>
      <c r="BD18" s="80">
        <v>0</v>
      </c>
      <c r="BE18" s="256">
        <f t="shared" si="0"/>
        <v>42</v>
      </c>
      <c r="BF18" s="275">
        <f t="shared" si="1"/>
        <v>420</v>
      </c>
      <c r="BG18" s="592"/>
      <c r="BH18" s="18"/>
    </row>
    <row r="19" spans="1:60" ht="15.75" customHeight="1" thickBot="1" x14ac:dyDescent="0.3">
      <c r="A19" s="596"/>
      <c r="B19" s="596"/>
      <c r="C19" s="662"/>
      <c r="D19" s="597"/>
      <c r="E19" s="555"/>
      <c r="F19" s="664"/>
      <c r="G19" s="644" t="s">
        <v>49</v>
      </c>
      <c r="H19" s="632"/>
      <c r="I19" s="558"/>
      <c r="J19" s="114">
        <f t="shared" ref="J19:AS19" si="2">SUM(J14:J18)</f>
        <v>346</v>
      </c>
      <c r="K19" s="115">
        <f t="shared" si="2"/>
        <v>0</v>
      </c>
      <c r="L19" s="116">
        <f t="shared" si="2"/>
        <v>0</v>
      </c>
      <c r="M19" s="117">
        <f t="shared" si="2"/>
        <v>346</v>
      </c>
      <c r="N19" s="115">
        <f t="shared" si="2"/>
        <v>713</v>
      </c>
      <c r="O19" s="115">
        <f t="shared" si="2"/>
        <v>0</v>
      </c>
      <c r="P19" s="115">
        <f t="shared" si="2"/>
        <v>0</v>
      </c>
      <c r="Q19" s="117">
        <f t="shared" si="2"/>
        <v>713</v>
      </c>
      <c r="R19" s="118">
        <f t="shared" si="2"/>
        <v>455</v>
      </c>
      <c r="S19" s="115">
        <f t="shared" si="2"/>
        <v>0</v>
      </c>
      <c r="T19" s="115">
        <f t="shared" si="2"/>
        <v>0</v>
      </c>
      <c r="U19" s="117">
        <f t="shared" si="2"/>
        <v>455</v>
      </c>
      <c r="V19" s="118">
        <f t="shared" si="2"/>
        <v>373</v>
      </c>
      <c r="W19" s="115">
        <f t="shared" si="2"/>
        <v>0</v>
      </c>
      <c r="X19" s="115">
        <f t="shared" si="2"/>
        <v>0</v>
      </c>
      <c r="Y19" s="117">
        <f t="shared" si="2"/>
        <v>373</v>
      </c>
      <c r="Z19" s="118">
        <f t="shared" si="2"/>
        <v>483</v>
      </c>
      <c r="AA19" s="115">
        <f t="shared" si="2"/>
        <v>0</v>
      </c>
      <c r="AB19" s="115">
        <f t="shared" si="2"/>
        <v>0</v>
      </c>
      <c r="AC19" s="117">
        <f t="shared" si="2"/>
        <v>483</v>
      </c>
      <c r="AD19" s="115">
        <f t="shared" si="2"/>
        <v>596</v>
      </c>
      <c r="AE19" s="115">
        <f t="shared" si="2"/>
        <v>0</v>
      </c>
      <c r="AF19" s="116">
        <f t="shared" si="2"/>
        <v>0</v>
      </c>
      <c r="AG19" s="117">
        <f t="shared" si="2"/>
        <v>596</v>
      </c>
      <c r="AH19" s="115">
        <f t="shared" si="2"/>
        <v>643</v>
      </c>
      <c r="AI19" s="115">
        <f t="shared" si="2"/>
        <v>0</v>
      </c>
      <c r="AJ19" s="116">
        <f t="shared" si="2"/>
        <v>0</v>
      </c>
      <c r="AK19" s="117">
        <f t="shared" si="2"/>
        <v>643</v>
      </c>
      <c r="AL19" s="115">
        <f t="shared" si="2"/>
        <v>569</v>
      </c>
      <c r="AM19" s="115">
        <f t="shared" si="2"/>
        <v>0</v>
      </c>
      <c r="AN19" s="116">
        <f t="shared" si="2"/>
        <v>0</v>
      </c>
      <c r="AO19" s="117">
        <f t="shared" si="2"/>
        <v>569</v>
      </c>
      <c r="AP19" s="115">
        <f t="shared" si="2"/>
        <v>627</v>
      </c>
      <c r="AQ19" s="115">
        <f t="shared" si="2"/>
        <v>0</v>
      </c>
      <c r="AR19" s="116">
        <f t="shared" si="2"/>
        <v>0</v>
      </c>
      <c r="AS19" s="117">
        <f t="shared" si="2"/>
        <v>627</v>
      </c>
      <c r="AT19" s="115">
        <v>797</v>
      </c>
      <c r="AU19" s="115">
        <v>0</v>
      </c>
      <c r="AV19" s="116">
        <f>SUM(AV14:AV18)</f>
        <v>0</v>
      </c>
      <c r="AW19" s="117">
        <f>SUM(AW14:AW18)</f>
        <v>797</v>
      </c>
      <c r="AX19" s="115">
        <v>702</v>
      </c>
      <c r="AY19" s="115">
        <f>SUM(AY14:AY18)</f>
        <v>0</v>
      </c>
      <c r="AZ19" s="116">
        <f>SUM(AZ14:AZ18)</f>
        <v>0</v>
      </c>
      <c r="BA19" s="117">
        <f>SUM(BA14:BA18)</f>
        <v>702</v>
      </c>
      <c r="BB19" s="115">
        <v>685</v>
      </c>
      <c r="BC19" s="115">
        <f>SUM(BC14:BC18)</f>
        <v>0</v>
      </c>
      <c r="BD19" s="116">
        <f>SUM(BD14:BD18)</f>
        <v>0</v>
      </c>
      <c r="BE19" s="256">
        <f t="shared" si="0"/>
        <v>685</v>
      </c>
      <c r="BF19" s="285">
        <f t="shared" si="1"/>
        <v>6989</v>
      </c>
      <c r="BG19" s="592"/>
      <c r="BH19" s="18"/>
    </row>
    <row r="20" spans="1:60" ht="18" customHeight="1" x14ac:dyDescent="0.25">
      <c r="A20" s="596"/>
      <c r="B20" s="596"/>
      <c r="C20" s="662"/>
      <c r="D20" s="597"/>
      <c r="E20" s="555"/>
      <c r="F20" s="664"/>
      <c r="G20" s="564" t="s">
        <v>50</v>
      </c>
      <c r="H20" s="41" t="s">
        <v>51</v>
      </c>
      <c r="I20" s="558"/>
      <c r="J20" s="234">
        <f>168+24+3+10+43+55+8</f>
        <v>311</v>
      </c>
      <c r="K20" s="22">
        <v>0</v>
      </c>
      <c r="L20" s="39">
        <v>0</v>
      </c>
      <c r="M20" s="40">
        <f t="shared" ref="M20:M30" si="3">SUM(J20:L20)</f>
        <v>311</v>
      </c>
      <c r="N20" s="22">
        <f>273+95+9+18+170+114+11</f>
        <v>690</v>
      </c>
      <c r="O20" s="22">
        <v>0</v>
      </c>
      <c r="P20" s="22">
        <v>0</v>
      </c>
      <c r="Q20" s="40">
        <f t="shared" ref="Q20:Q30" si="4">SUM(N20:P20)</f>
        <v>690</v>
      </c>
      <c r="R20" s="21">
        <f>181+18+9+10+100+2+18</f>
        <v>338</v>
      </c>
      <c r="S20" s="22">
        <v>0</v>
      </c>
      <c r="T20" s="22">
        <v>0</v>
      </c>
      <c r="U20" s="40">
        <f t="shared" ref="U20:U30" si="5">SUM(R20:T20)</f>
        <v>338</v>
      </c>
      <c r="V20" s="22">
        <v>338</v>
      </c>
      <c r="W20" s="22">
        <v>0</v>
      </c>
      <c r="X20" s="22">
        <v>0</v>
      </c>
      <c r="Y20" s="40">
        <f>SUM(V20:X20)</f>
        <v>338</v>
      </c>
      <c r="Z20" s="22">
        <v>381</v>
      </c>
      <c r="AA20" s="22">
        <v>0</v>
      </c>
      <c r="AB20" s="22">
        <v>0</v>
      </c>
      <c r="AC20" s="40">
        <f>SUM(Z20:AB20)</f>
        <v>381</v>
      </c>
      <c r="AD20" s="95">
        <v>375</v>
      </c>
      <c r="AE20" s="82">
        <v>0</v>
      </c>
      <c r="AF20" s="82">
        <v>0</v>
      </c>
      <c r="AG20" s="40">
        <f>SUM(AD20:AF20)</f>
        <v>375</v>
      </c>
      <c r="AH20" s="82">
        <v>577</v>
      </c>
      <c r="AI20" s="82">
        <v>0</v>
      </c>
      <c r="AJ20" s="82">
        <v>0</v>
      </c>
      <c r="AK20" s="40">
        <f>SUM(AH20:AJ20)</f>
        <v>577</v>
      </c>
      <c r="AL20" s="95">
        <v>526</v>
      </c>
      <c r="AM20" s="82">
        <v>0</v>
      </c>
      <c r="AN20" s="82">
        <v>0</v>
      </c>
      <c r="AO20" s="40">
        <f>SUM(AL20:AN20)</f>
        <v>526</v>
      </c>
      <c r="AP20" s="82">
        <v>533</v>
      </c>
      <c r="AQ20" s="82">
        <v>0</v>
      </c>
      <c r="AR20" s="82">
        <v>0</v>
      </c>
      <c r="AS20" s="40">
        <f t="shared" ref="AS20:AS30" si="6">SUM(AP20:AR20)</f>
        <v>533</v>
      </c>
      <c r="AT20" s="95">
        <v>699</v>
      </c>
      <c r="AU20" s="82">
        <v>0</v>
      </c>
      <c r="AV20" s="82">
        <v>0</v>
      </c>
      <c r="AW20" s="40">
        <f t="shared" ref="AW20:AW30" si="7">SUM(AT20:AV20)</f>
        <v>699</v>
      </c>
      <c r="AX20" s="82">
        <v>640</v>
      </c>
      <c r="AY20" s="82">
        <v>0</v>
      </c>
      <c r="AZ20" s="82">
        <v>0</v>
      </c>
      <c r="BA20" s="40">
        <f t="shared" ref="BA20:BA31" si="8">SUM(AX20:AZ20)</f>
        <v>640</v>
      </c>
      <c r="BB20" s="82">
        <v>628</v>
      </c>
      <c r="BC20" s="82">
        <v>0</v>
      </c>
      <c r="BD20" s="82">
        <v>0</v>
      </c>
      <c r="BE20" s="257">
        <f t="shared" ref="BE20:BE31" si="9">SUM(BB20:BD20)</f>
        <v>628</v>
      </c>
      <c r="BF20" s="276">
        <f t="shared" ref="BF20:BF31" si="10">M20+Q20+U20+Y20+AC20+AG20+AK20+AO20+AS20+AW20+BA20+BE20</f>
        <v>6036</v>
      </c>
      <c r="BG20" s="592"/>
      <c r="BH20" s="18"/>
    </row>
    <row r="21" spans="1:60" ht="15" customHeight="1" x14ac:dyDescent="0.25">
      <c r="A21" s="596"/>
      <c r="B21" s="596"/>
      <c r="C21" s="662"/>
      <c r="D21" s="597"/>
      <c r="E21" s="555"/>
      <c r="F21" s="664"/>
      <c r="G21" s="565"/>
      <c r="H21" s="38" t="s">
        <v>52</v>
      </c>
      <c r="I21" s="558"/>
      <c r="J21" s="232">
        <f>8+2+1</f>
        <v>11</v>
      </c>
      <c r="K21" s="16">
        <v>0</v>
      </c>
      <c r="L21" s="19">
        <v>0</v>
      </c>
      <c r="M21" s="20">
        <f t="shared" si="3"/>
        <v>11</v>
      </c>
      <c r="N21" s="16">
        <f>7+2</f>
        <v>9</v>
      </c>
      <c r="O21" s="16">
        <v>0</v>
      </c>
      <c r="P21" s="16">
        <v>0</v>
      </c>
      <c r="Q21" s="20">
        <f t="shared" si="4"/>
        <v>9</v>
      </c>
      <c r="R21" s="15">
        <f>13+2</f>
        <v>15</v>
      </c>
      <c r="S21" s="16">
        <v>0</v>
      </c>
      <c r="T21" s="16">
        <v>0</v>
      </c>
      <c r="U21" s="20">
        <f t="shared" si="5"/>
        <v>15</v>
      </c>
      <c r="V21" s="16">
        <v>3</v>
      </c>
      <c r="W21" s="16">
        <v>0</v>
      </c>
      <c r="X21" s="16">
        <v>0</v>
      </c>
      <c r="Y21" s="20">
        <f>SUM(V21:X21)</f>
        <v>3</v>
      </c>
      <c r="Z21" s="16">
        <v>11</v>
      </c>
      <c r="AA21" s="16">
        <v>0</v>
      </c>
      <c r="AB21" s="16">
        <v>0</v>
      </c>
      <c r="AC21" s="20">
        <f>SUM(Z21:AB21)</f>
        <v>11</v>
      </c>
      <c r="AD21" s="79">
        <v>29</v>
      </c>
      <c r="AE21" s="78">
        <v>0</v>
      </c>
      <c r="AF21" s="78">
        <v>0</v>
      </c>
      <c r="AG21" s="20">
        <f>SUM(AD21:AF21)</f>
        <v>29</v>
      </c>
      <c r="AH21" s="78">
        <v>16</v>
      </c>
      <c r="AI21" s="78">
        <v>0</v>
      </c>
      <c r="AJ21" s="78">
        <v>0</v>
      </c>
      <c r="AK21" s="20">
        <f>SUM(AH21:AJ21)</f>
        <v>16</v>
      </c>
      <c r="AL21" s="79">
        <v>13</v>
      </c>
      <c r="AM21" s="78">
        <v>0</v>
      </c>
      <c r="AN21" s="78">
        <v>0</v>
      </c>
      <c r="AO21" s="20">
        <f>SUM(AL21:AN21)</f>
        <v>13</v>
      </c>
      <c r="AP21" s="78">
        <v>40</v>
      </c>
      <c r="AQ21" s="78">
        <v>0</v>
      </c>
      <c r="AR21" s="78">
        <v>0</v>
      </c>
      <c r="AS21" s="20">
        <f t="shared" si="6"/>
        <v>40</v>
      </c>
      <c r="AT21" s="79">
        <v>52</v>
      </c>
      <c r="AU21" s="78">
        <v>0</v>
      </c>
      <c r="AV21" s="78">
        <v>0</v>
      </c>
      <c r="AW21" s="20">
        <f t="shared" si="7"/>
        <v>52</v>
      </c>
      <c r="AX21" s="78">
        <v>34</v>
      </c>
      <c r="AY21" s="78">
        <v>0</v>
      </c>
      <c r="AZ21" s="78">
        <v>0</v>
      </c>
      <c r="BA21" s="20">
        <f t="shared" si="8"/>
        <v>34</v>
      </c>
      <c r="BB21" s="78">
        <v>29</v>
      </c>
      <c r="BC21" s="78">
        <v>0</v>
      </c>
      <c r="BD21" s="78">
        <v>0</v>
      </c>
      <c r="BE21" s="255">
        <f t="shared" si="9"/>
        <v>29</v>
      </c>
      <c r="BF21" s="277">
        <f t="shared" si="10"/>
        <v>262</v>
      </c>
      <c r="BG21" s="592"/>
      <c r="BH21" s="18"/>
    </row>
    <row r="22" spans="1:60" ht="15" customHeight="1" x14ac:dyDescent="0.25">
      <c r="A22" s="596"/>
      <c r="B22" s="596"/>
      <c r="C22" s="662"/>
      <c r="D22" s="597"/>
      <c r="E22" s="555"/>
      <c r="F22" s="664"/>
      <c r="G22" s="565"/>
      <c r="H22" s="41" t="s">
        <v>111</v>
      </c>
      <c r="I22" s="558"/>
      <c r="J22" s="232">
        <f>1+3+1</f>
        <v>5</v>
      </c>
      <c r="K22" s="16">
        <v>0</v>
      </c>
      <c r="L22" s="19">
        <v>0</v>
      </c>
      <c r="M22" s="20">
        <f t="shared" si="3"/>
        <v>5</v>
      </c>
      <c r="N22" s="16">
        <v>0</v>
      </c>
      <c r="O22" s="16">
        <v>0</v>
      </c>
      <c r="P22" s="16">
        <v>0</v>
      </c>
      <c r="Q22" s="20">
        <f t="shared" si="4"/>
        <v>0</v>
      </c>
      <c r="R22" s="15">
        <v>3</v>
      </c>
      <c r="S22" s="16">
        <v>0</v>
      </c>
      <c r="T22" s="16">
        <v>0</v>
      </c>
      <c r="U22" s="20">
        <f t="shared" si="5"/>
        <v>3</v>
      </c>
      <c r="V22" s="16">
        <v>11</v>
      </c>
      <c r="W22" s="16">
        <v>0</v>
      </c>
      <c r="X22" s="16">
        <v>0</v>
      </c>
      <c r="Y22" s="20">
        <v>14</v>
      </c>
      <c r="Z22" s="16">
        <v>24</v>
      </c>
      <c r="AA22" s="16">
        <v>0</v>
      </c>
      <c r="AB22" s="16">
        <v>0</v>
      </c>
      <c r="AC22" s="20">
        <v>14</v>
      </c>
      <c r="AD22" s="79">
        <v>27</v>
      </c>
      <c r="AE22" s="78">
        <v>0</v>
      </c>
      <c r="AF22" s="78">
        <v>0</v>
      </c>
      <c r="AG22" s="20">
        <v>14</v>
      </c>
      <c r="AH22" s="78">
        <v>38</v>
      </c>
      <c r="AI22" s="78">
        <v>0</v>
      </c>
      <c r="AJ22" s="78">
        <v>0</v>
      </c>
      <c r="AK22" s="20">
        <v>14</v>
      </c>
      <c r="AL22" s="79">
        <v>21</v>
      </c>
      <c r="AM22" s="78">
        <v>0</v>
      </c>
      <c r="AN22" s="78">
        <v>0</v>
      </c>
      <c r="AO22" s="20">
        <v>14</v>
      </c>
      <c r="AP22" s="78">
        <v>30</v>
      </c>
      <c r="AQ22" s="78">
        <v>0</v>
      </c>
      <c r="AR22" s="78">
        <v>0</v>
      </c>
      <c r="AS22" s="20">
        <f t="shared" si="6"/>
        <v>30</v>
      </c>
      <c r="AT22" s="79">
        <v>40</v>
      </c>
      <c r="AU22" s="78">
        <v>0</v>
      </c>
      <c r="AV22" s="78">
        <v>0</v>
      </c>
      <c r="AW22" s="20">
        <f t="shared" si="7"/>
        <v>40</v>
      </c>
      <c r="AX22" s="78">
        <v>25</v>
      </c>
      <c r="AY22" s="78">
        <v>0</v>
      </c>
      <c r="AZ22" s="78">
        <v>0</v>
      </c>
      <c r="BA22" s="20">
        <f t="shared" si="8"/>
        <v>25</v>
      </c>
      <c r="BB22" s="78">
        <v>25</v>
      </c>
      <c r="BC22" s="78">
        <v>0</v>
      </c>
      <c r="BD22" s="78">
        <v>0</v>
      </c>
      <c r="BE22" s="255">
        <f t="shared" si="9"/>
        <v>25</v>
      </c>
      <c r="BF22" s="277">
        <f t="shared" si="10"/>
        <v>198</v>
      </c>
      <c r="BG22" s="592"/>
      <c r="BH22" s="18"/>
    </row>
    <row r="23" spans="1:60" ht="15.75" customHeight="1" thickBot="1" x14ac:dyDescent="0.3">
      <c r="A23" s="596"/>
      <c r="B23" s="596"/>
      <c r="C23" s="662"/>
      <c r="D23" s="597"/>
      <c r="E23" s="555"/>
      <c r="F23" s="664"/>
      <c r="G23" s="566"/>
      <c r="H23" s="183" t="s">
        <v>112</v>
      </c>
      <c r="I23" s="558"/>
      <c r="J23" s="232">
        <f>1</f>
        <v>1</v>
      </c>
      <c r="K23" s="16">
        <v>0</v>
      </c>
      <c r="L23" s="19">
        <v>0</v>
      </c>
      <c r="M23" s="20">
        <f t="shared" si="3"/>
        <v>1</v>
      </c>
      <c r="N23" s="16">
        <v>0</v>
      </c>
      <c r="O23" s="16">
        <v>0</v>
      </c>
      <c r="P23" s="16">
        <v>0</v>
      </c>
      <c r="Q23" s="20">
        <f t="shared" si="4"/>
        <v>0</v>
      </c>
      <c r="R23" s="15">
        <f>1+1</f>
        <v>2</v>
      </c>
      <c r="S23" s="16">
        <v>0</v>
      </c>
      <c r="T23" s="16">
        <v>0</v>
      </c>
      <c r="U23" s="20">
        <f t="shared" si="5"/>
        <v>2</v>
      </c>
      <c r="V23" s="16">
        <v>11</v>
      </c>
      <c r="W23" s="16">
        <v>0</v>
      </c>
      <c r="X23" s="16">
        <v>0</v>
      </c>
      <c r="Y23" s="20">
        <v>12</v>
      </c>
      <c r="Z23" s="16">
        <v>12</v>
      </c>
      <c r="AA23" s="16">
        <v>0</v>
      </c>
      <c r="AB23" s="16">
        <v>0</v>
      </c>
      <c r="AC23" s="20">
        <v>12</v>
      </c>
      <c r="AD23" s="79">
        <v>20</v>
      </c>
      <c r="AE23" s="78">
        <v>0</v>
      </c>
      <c r="AF23" s="78">
        <v>0</v>
      </c>
      <c r="AG23" s="20">
        <v>12</v>
      </c>
      <c r="AH23" s="78">
        <v>3</v>
      </c>
      <c r="AI23" s="78">
        <v>0</v>
      </c>
      <c r="AJ23" s="78">
        <v>0</v>
      </c>
      <c r="AK23" s="20">
        <v>12</v>
      </c>
      <c r="AL23" s="79">
        <v>9</v>
      </c>
      <c r="AM23" s="78">
        <v>0</v>
      </c>
      <c r="AN23" s="78">
        <v>0</v>
      </c>
      <c r="AO23" s="20">
        <v>12</v>
      </c>
      <c r="AP23" s="78">
        <v>5</v>
      </c>
      <c r="AQ23" s="78">
        <v>0</v>
      </c>
      <c r="AR23" s="78">
        <v>0</v>
      </c>
      <c r="AS23" s="14">
        <f t="shared" si="6"/>
        <v>5</v>
      </c>
      <c r="AT23" s="94">
        <v>6</v>
      </c>
      <c r="AU23" s="80">
        <v>0</v>
      </c>
      <c r="AV23" s="80">
        <v>0</v>
      </c>
      <c r="AW23" s="14">
        <f t="shared" si="7"/>
        <v>6</v>
      </c>
      <c r="AX23" s="80">
        <v>3</v>
      </c>
      <c r="AY23" s="80">
        <v>0</v>
      </c>
      <c r="AZ23" s="80">
        <v>0</v>
      </c>
      <c r="BA23" s="14">
        <f t="shared" si="8"/>
        <v>3</v>
      </c>
      <c r="BB23" s="80">
        <v>3</v>
      </c>
      <c r="BC23" s="80">
        <v>0</v>
      </c>
      <c r="BD23" s="80">
        <v>0</v>
      </c>
      <c r="BE23" s="256">
        <f t="shared" si="9"/>
        <v>3</v>
      </c>
      <c r="BF23" s="278">
        <f t="shared" si="10"/>
        <v>80</v>
      </c>
      <c r="BG23" s="592"/>
      <c r="BH23" s="18"/>
    </row>
    <row r="24" spans="1:60" ht="15" customHeight="1" x14ac:dyDescent="0.25">
      <c r="A24" s="596"/>
      <c r="B24" s="596"/>
      <c r="C24" s="662"/>
      <c r="D24" s="597"/>
      <c r="E24" s="555"/>
      <c r="F24" s="664"/>
      <c r="G24" s="552" t="s">
        <v>54</v>
      </c>
      <c r="H24" s="186" t="s">
        <v>55</v>
      </c>
      <c r="I24" s="558"/>
      <c r="J24" s="234">
        <f>1+1</f>
        <v>2</v>
      </c>
      <c r="K24" s="22">
        <v>0</v>
      </c>
      <c r="L24" s="39">
        <v>0</v>
      </c>
      <c r="M24" s="40">
        <f t="shared" si="3"/>
        <v>2</v>
      </c>
      <c r="N24" s="22">
        <v>0</v>
      </c>
      <c r="O24" s="22">
        <v>0</v>
      </c>
      <c r="P24" s="22">
        <v>0</v>
      </c>
      <c r="Q24" s="40">
        <f t="shared" si="4"/>
        <v>0</v>
      </c>
      <c r="R24" s="21">
        <f>1+1</f>
        <v>2</v>
      </c>
      <c r="S24" s="22">
        <v>0</v>
      </c>
      <c r="T24" s="22">
        <v>0</v>
      </c>
      <c r="U24" s="40">
        <f t="shared" si="5"/>
        <v>2</v>
      </c>
      <c r="V24" s="22">
        <v>2</v>
      </c>
      <c r="W24" s="22">
        <v>0</v>
      </c>
      <c r="X24" s="22">
        <v>0</v>
      </c>
      <c r="Y24" s="40">
        <f t="shared" ref="Y24:Y30" si="11">SUM(V24:X24)</f>
        <v>2</v>
      </c>
      <c r="Z24" s="21">
        <v>9</v>
      </c>
      <c r="AA24" s="22">
        <v>0</v>
      </c>
      <c r="AB24" s="22">
        <v>0</v>
      </c>
      <c r="AC24" s="40">
        <f t="shared" ref="AC24:AC30" si="12">SUM(Z24:AB24)</f>
        <v>9</v>
      </c>
      <c r="AD24" s="95">
        <v>1</v>
      </c>
      <c r="AE24" s="82">
        <v>0</v>
      </c>
      <c r="AF24" s="82">
        <v>0</v>
      </c>
      <c r="AG24" s="40">
        <f t="shared" ref="AG24:AG30" si="13">SUM(AD24:AF24)</f>
        <v>1</v>
      </c>
      <c r="AH24" s="82">
        <v>8</v>
      </c>
      <c r="AI24" s="82">
        <v>0</v>
      </c>
      <c r="AJ24" s="82">
        <v>0</v>
      </c>
      <c r="AK24" s="40">
        <f t="shared" ref="AK24:AK30" si="14">SUM(AH24:AJ24)</f>
        <v>8</v>
      </c>
      <c r="AL24" s="95">
        <v>8</v>
      </c>
      <c r="AM24" s="82">
        <v>0</v>
      </c>
      <c r="AN24" s="82">
        <v>0</v>
      </c>
      <c r="AO24" s="40">
        <f t="shared" ref="AO24:AO30" si="15">SUM(AL24:AN24)</f>
        <v>8</v>
      </c>
      <c r="AP24" s="82">
        <v>12</v>
      </c>
      <c r="AQ24" s="82">
        <v>0</v>
      </c>
      <c r="AR24" s="82">
        <v>0</v>
      </c>
      <c r="AS24" s="20">
        <f t="shared" si="6"/>
        <v>12</v>
      </c>
      <c r="AT24" s="79">
        <v>4</v>
      </c>
      <c r="AU24" s="78">
        <v>0</v>
      </c>
      <c r="AV24" s="78">
        <v>0</v>
      </c>
      <c r="AW24" s="20">
        <f t="shared" si="7"/>
        <v>4</v>
      </c>
      <c r="AX24" s="78">
        <v>3</v>
      </c>
      <c r="AY24" s="78">
        <v>0</v>
      </c>
      <c r="AZ24" s="78">
        <v>0</v>
      </c>
      <c r="BA24" s="20">
        <f t="shared" si="8"/>
        <v>3</v>
      </c>
      <c r="BB24" s="79">
        <v>3</v>
      </c>
      <c r="BC24" s="78">
        <v>0</v>
      </c>
      <c r="BD24" s="78">
        <v>0</v>
      </c>
      <c r="BE24" s="255">
        <f t="shared" si="9"/>
        <v>3</v>
      </c>
      <c r="BF24" s="277">
        <f t="shared" si="10"/>
        <v>54</v>
      </c>
      <c r="BG24" s="592"/>
      <c r="BH24" s="18"/>
    </row>
    <row r="25" spans="1:60" ht="15.75" customHeight="1" thickBot="1" x14ac:dyDescent="0.3">
      <c r="A25" s="596"/>
      <c r="B25" s="596"/>
      <c r="C25" s="662"/>
      <c r="D25" s="597"/>
      <c r="E25" s="590"/>
      <c r="F25" s="665"/>
      <c r="G25" s="551"/>
      <c r="H25" s="187" t="s">
        <v>57</v>
      </c>
      <c r="I25" s="562"/>
      <c r="J25" s="235">
        <f>4+5</f>
        <v>9</v>
      </c>
      <c r="K25" s="236">
        <v>0</v>
      </c>
      <c r="L25" s="237">
        <v>0</v>
      </c>
      <c r="M25" s="238">
        <f t="shared" si="3"/>
        <v>9</v>
      </c>
      <c r="N25" s="236">
        <f>1+3</f>
        <v>4</v>
      </c>
      <c r="O25" s="236">
        <v>0</v>
      </c>
      <c r="P25" s="236">
        <v>0</v>
      </c>
      <c r="Q25" s="238">
        <f t="shared" si="4"/>
        <v>4</v>
      </c>
      <c r="R25" s="239">
        <f>4+5</f>
        <v>9</v>
      </c>
      <c r="S25" s="236">
        <v>0</v>
      </c>
      <c r="T25" s="236">
        <v>0</v>
      </c>
      <c r="U25" s="238">
        <f t="shared" si="5"/>
        <v>9</v>
      </c>
      <c r="V25" s="236">
        <v>6</v>
      </c>
      <c r="W25" s="236">
        <v>0</v>
      </c>
      <c r="X25" s="236">
        <v>0</v>
      </c>
      <c r="Y25" s="238">
        <f t="shared" si="11"/>
        <v>6</v>
      </c>
      <c r="Z25" s="239">
        <v>5</v>
      </c>
      <c r="AA25" s="236">
        <v>0</v>
      </c>
      <c r="AB25" s="236">
        <v>0</v>
      </c>
      <c r="AC25" s="238">
        <f t="shared" si="12"/>
        <v>5</v>
      </c>
      <c r="AD25" s="240">
        <v>5</v>
      </c>
      <c r="AE25" s="241">
        <v>0</v>
      </c>
      <c r="AF25" s="241">
        <v>0</v>
      </c>
      <c r="AG25" s="238">
        <f t="shared" si="13"/>
        <v>5</v>
      </c>
      <c r="AH25" s="241">
        <v>13</v>
      </c>
      <c r="AI25" s="241">
        <v>0</v>
      </c>
      <c r="AJ25" s="241">
        <v>0</v>
      </c>
      <c r="AK25" s="238">
        <f t="shared" si="14"/>
        <v>13</v>
      </c>
      <c r="AL25" s="240">
        <v>13</v>
      </c>
      <c r="AM25" s="241">
        <v>0</v>
      </c>
      <c r="AN25" s="241">
        <v>0</v>
      </c>
      <c r="AO25" s="238">
        <f t="shared" si="15"/>
        <v>13</v>
      </c>
      <c r="AP25" s="241">
        <v>7</v>
      </c>
      <c r="AQ25" s="241">
        <v>0</v>
      </c>
      <c r="AR25" s="241">
        <v>0</v>
      </c>
      <c r="AS25" s="238">
        <f t="shared" si="6"/>
        <v>7</v>
      </c>
      <c r="AT25" s="240">
        <v>7</v>
      </c>
      <c r="AU25" s="241">
        <v>0</v>
      </c>
      <c r="AV25" s="241">
        <v>0</v>
      </c>
      <c r="AW25" s="238">
        <f t="shared" si="7"/>
        <v>7</v>
      </c>
      <c r="AX25" s="241">
        <v>2</v>
      </c>
      <c r="AY25" s="241">
        <v>0</v>
      </c>
      <c r="AZ25" s="241">
        <v>0</v>
      </c>
      <c r="BA25" s="238">
        <f t="shared" si="8"/>
        <v>2</v>
      </c>
      <c r="BB25" s="240">
        <v>2</v>
      </c>
      <c r="BC25" s="241">
        <v>0</v>
      </c>
      <c r="BD25" s="241">
        <v>0</v>
      </c>
      <c r="BE25" s="258">
        <f t="shared" si="9"/>
        <v>2</v>
      </c>
      <c r="BF25" s="279">
        <f t="shared" si="10"/>
        <v>82</v>
      </c>
      <c r="BG25" s="593"/>
      <c r="BH25" s="18"/>
    </row>
    <row r="26" spans="1:60" ht="15" customHeight="1" x14ac:dyDescent="0.25">
      <c r="A26" s="596"/>
      <c r="B26" s="596"/>
      <c r="C26" s="662"/>
      <c r="D26" s="596"/>
      <c r="E26" s="666" t="s">
        <v>113</v>
      </c>
      <c r="F26" s="663">
        <v>2400</v>
      </c>
      <c r="G26" s="564" t="s">
        <v>43</v>
      </c>
      <c r="H26" s="193" t="s">
        <v>44</v>
      </c>
      <c r="I26" s="561" t="s">
        <v>114</v>
      </c>
      <c r="J26" s="242">
        <v>0</v>
      </c>
      <c r="K26" s="243">
        <v>0</v>
      </c>
      <c r="L26" s="244">
        <v>0</v>
      </c>
      <c r="M26" s="245">
        <f t="shared" si="3"/>
        <v>0</v>
      </c>
      <c r="N26" s="243">
        <v>0</v>
      </c>
      <c r="O26" s="243">
        <v>0</v>
      </c>
      <c r="P26" s="243">
        <v>0</v>
      </c>
      <c r="Q26" s="245">
        <f t="shared" si="4"/>
        <v>0</v>
      </c>
      <c r="R26" s="242">
        <v>0</v>
      </c>
      <c r="S26" s="243">
        <v>0</v>
      </c>
      <c r="T26" s="243">
        <v>0</v>
      </c>
      <c r="U26" s="245">
        <f t="shared" si="5"/>
        <v>0</v>
      </c>
      <c r="V26" s="243">
        <v>0</v>
      </c>
      <c r="W26" s="243">
        <v>0</v>
      </c>
      <c r="X26" s="243">
        <v>0</v>
      </c>
      <c r="Y26" s="245">
        <f t="shared" si="11"/>
        <v>0</v>
      </c>
      <c r="Z26" s="243">
        <v>0</v>
      </c>
      <c r="AA26" s="243">
        <v>0</v>
      </c>
      <c r="AB26" s="243">
        <v>0</v>
      </c>
      <c r="AC26" s="245">
        <f t="shared" si="12"/>
        <v>0</v>
      </c>
      <c r="AD26" s="188">
        <v>0</v>
      </c>
      <c r="AE26" s="188">
        <v>0</v>
      </c>
      <c r="AF26" s="188">
        <v>0</v>
      </c>
      <c r="AG26" s="245">
        <f t="shared" si="13"/>
        <v>0</v>
      </c>
      <c r="AH26" s="188">
        <v>0</v>
      </c>
      <c r="AI26" s="188">
        <v>0</v>
      </c>
      <c r="AJ26" s="188">
        <v>0</v>
      </c>
      <c r="AK26" s="245">
        <f t="shared" si="14"/>
        <v>0</v>
      </c>
      <c r="AL26" s="188">
        <v>0</v>
      </c>
      <c r="AM26" s="188">
        <v>0</v>
      </c>
      <c r="AN26" s="188">
        <v>0</v>
      </c>
      <c r="AO26" s="245">
        <f t="shared" si="15"/>
        <v>0</v>
      </c>
      <c r="AP26" s="246">
        <v>0</v>
      </c>
      <c r="AQ26" s="246">
        <v>0</v>
      </c>
      <c r="AR26" s="246">
        <v>0</v>
      </c>
      <c r="AS26" s="245">
        <f t="shared" si="6"/>
        <v>0</v>
      </c>
      <c r="AT26" s="247">
        <v>0</v>
      </c>
      <c r="AU26" s="246">
        <v>0</v>
      </c>
      <c r="AV26" s="246">
        <v>0</v>
      </c>
      <c r="AW26" s="245">
        <f t="shared" si="7"/>
        <v>0</v>
      </c>
      <c r="AX26" s="246">
        <v>0</v>
      </c>
      <c r="AY26" s="246">
        <v>0</v>
      </c>
      <c r="AZ26" s="246">
        <v>0</v>
      </c>
      <c r="BA26" s="245">
        <f t="shared" si="8"/>
        <v>0</v>
      </c>
      <c r="BB26" s="247">
        <v>0</v>
      </c>
      <c r="BC26" s="246">
        <v>0</v>
      </c>
      <c r="BD26" s="246">
        <v>0</v>
      </c>
      <c r="BE26" s="259">
        <f t="shared" si="9"/>
        <v>0</v>
      </c>
      <c r="BF26" s="280">
        <f t="shared" si="10"/>
        <v>0</v>
      </c>
      <c r="BG26" s="591">
        <f>BF31/F26</f>
        <v>1.3025</v>
      </c>
      <c r="BH26" s="18"/>
    </row>
    <row r="27" spans="1:60" ht="18" customHeight="1" x14ac:dyDescent="0.25">
      <c r="A27" s="596"/>
      <c r="B27" s="596"/>
      <c r="C27" s="662"/>
      <c r="D27" s="596"/>
      <c r="E27" s="667"/>
      <c r="F27" s="664"/>
      <c r="G27" s="565"/>
      <c r="H27" s="127" t="s">
        <v>45</v>
      </c>
      <c r="I27" s="558"/>
      <c r="J27" s="15">
        <v>0</v>
      </c>
      <c r="K27" s="16">
        <v>0</v>
      </c>
      <c r="L27" s="19">
        <v>0</v>
      </c>
      <c r="M27" s="20">
        <f t="shared" si="3"/>
        <v>0</v>
      </c>
      <c r="N27" s="16">
        <v>1</v>
      </c>
      <c r="O27" s="16">
        <v>0</v>
      </c>
      <c r="P27" s="16">
        <v>0</v>
      </c>
      <c r="Q27" s="20">
        <f t="shared" si="4"/>
        <v>1</v>
      </c>
      <c r="R27" s="15">
        <v>4</v>
      </c>
      <c r="S27" s="16">
        <v>0</v>
      </c>
      <c r="T27" s="16">
        <v>0</v>
      </c>
      <c r="U27" s="20">
        <f t="shared" si="5"/>
        <v>4</v>
      </c>
      <c r="V27" s="16">
        <v>0</v>
      </c>
      <c r="W27" s="16">
        <v>0</v>
      </c>
      <c r="X27" s="16">
        <v>0</v>
      </c>
      <c r="Y27" s="20">
        <f t="shared" si="11"/>
        <v>0</v>
      </c>
      <c r="Z27" s="16">
        <v>5</v>
      </c>
      <c r="AA27" s="16">
        <v>0</v>
      </c>
      <c r="AB27" s="16">
        <v>0</v>
      </c>
      <c r="AC27" s="20">
        <f t="shared" si="12"/>
        <v>5</v>
      </c>
      <c r="AD27" s="16">
        <v>2</v>
      </c>
      <c r="AE27" s="16">
        <v>0</v>
      </c>
      <c r="AF27" s="16">
        <v>0</v>
      </c>
      <c r="AG27" s="20">
        <f t="shared" si="13"/>
        <v>2</v>
      </c>
      <c r="AH27" s="16">
        <v>2</v>
      </c>
      <c r="AI27" s="16">
        <v>0</v>
      </c>
      <c r="AJ27" s="16">
        <v>0</v>
      </c>
      <c r="AK27" s="20">
        <f t="shared" si="14"/>
        <v>2</v>
      </c>
      <c r="AL27" s="16">
        <v>2</v>
      </c>
      <c r="AM27" s="16">
        <v>0</v>
      </c>
      <c r="AN27" s="16">
        <v>0</v>
      </c>
      <c r="AO27" s="20">
        <f t="shared" si="15"/>
        <v>2</v>
      </c>
      <c r="AP27" s="78">
        <v>0</v>
      </c>
      <c r="AQ27" s="78">
        <v>0</v>
      </c>
      <c r="AR27" s="78">
        <v>0</v>
      </c>
      <c r="AS27" s="20">
        <f t="shared" si="6"/>
        <v>0</v>
      </c>
      <c r="AT27" s="79">
        <v>0</v>
      </c>
      <c r="AU27" s="78">
        <v>0</v>
      </c>
      <c r="AV27" s="78">
        <v>0</v>
      </c>
      <c r="AW27" s="20">
        <f t="shared" si="7"/>
        <v>0</v>
      </c>
      <c r="AX27" s="78">
        <v>0</v>
      </c>
      <c r="AY27" s="78">
        <v>0</v>
      </c>
      <c r="AZ27" s="78">
        <v>0</v>
      </c>
      <c r="BA27" s="20">
        <f t="shared" si="8"/>
        <v>0</v>
      </c>
      <c r="BB27" s="79">
        <v>0</v>
      </c>
      <c r="BC27" s="78">
        <v>0</v>
      </c>
      <c r="BD27" s="78">
        <v>0</v>
      </c>
      <c r="BE27" s="255">
        <f t="shared" si="9"/>
        <v>0</v>
      </c>
      <c r="BF27" s="277">
        <f t="shared" si="10"/>
        <v>16</v>
      </c>
      <c r="BG27" s="592"/>
    </row>
    <row r="28" spans="1:60" ht="15" customHeight="1" x14ac:dyDescent="0.25">
      <c r="A28" s="596"/>
      <c r="B28" s="596"/>
      <c r="C28" s="662"/>
      <c r="D28" s="596"/>
      <c r="E28" s="667"/>
      <c r="F28" s="664"/>
      <c r="G28" s="565"/>
      <c r="H28" s="189" t="s">
        <v>46</v>
      </c>
      <c r="I28" s="558"/>
      <c r="J28" s="15">
        <f>35</f>
        <v>35</v>
      </c>
      <c r="K28" s="16">
        <v>0</v>
      </c>
      <c r="L28" s="19">
        <v>0</v>
      </c>
      <c r="M28" s="20">
        <f t="shared" si="3"/>
        <v>35</v>
      </c>
      <c r="N28" s="16">
        <v>82</v>
      </c>
      <c r="O28" s="16">
        <v>0</v>
      </c>
      <c r="P28" s="16">
        <v>0</v>
      </c>
      <c r="Q28" s="20">
        <f t="shared" si="4"/>
        <v>82</v>
      </c>
      <c r="R28" s="15">
        <v>25</v>
      </c>
      <c r="S28" s="16">
        <v>0</v>
      </c>
      <c r="T28" s="16">
        <v>0</v>
      </c>
      <c r="U28" s="20">
        <f t="shared" si="5"/>
        <v>25</v>
      </c>
      <c r="V28" s="16">
        <v>42</v>
      </c>
      <c r="W28" s="16">
        <v>0</v>
      </c>
      <c r="X28" s="16">
        <v>0</v>
      </c>
      <c r="Y28" s="20">
        <f t="shared" si="11"/>
        <v>42</v>
      </c>
      <c r="Z28" s="16">
        <v>60</v>
      </c>
      <c r="AA28" s="16">
        <v>0</v>
      </c>
      <c r="AB28" s="16">
        <v>0</v>
      </c>
      <c r="AC28" s="20">
        <f t="shared" si="12"/>
        <v>60</v>
      </c>
      <c r="AD28" s="16">
        <v>99</v>
      </c>
      <c r="AE28" s="16">
        <v>0</v>
      </c>
      <c r="AF28" s="16">
        <v>0</v>
      </c>
      <c r="AG28" s="20">
        <f t="shared" si="13"/>
        <v>99</v>
      </c>
      <c r="AH28" s="16">
        <v>74</v>
      </c>
      <c r="AI28" s="16">
        <v>0</v>
      </c>
      <c r="AJ28" s="16">
        <v>0</v>
      </c>
      <c r="AK28" s="20">
        <f t="shared" si="14"/>
        <v>74</v>
      </c>
      <c r="AL28" s="16">
        <v>64</v>
      </c>
      <c r="AM28" s="16">
        <v>0</v>
      </c>
      <c r="AN28" s="16">
        <v>0</v>
      </c>
      <c r="AO28" s="20">
        <f t="shared" si="15"/>
        <v>64</v>
      </c>
      <c r="AP28" s="78">
        <v>78</v>
      </c>
      <c r="AQ28" s="78">
        <v>0</v>
      </c>
      <c r="AR28" s="78">
        <v>0</v>
      </c>
      <c r="AS28" s="20">
        <f t="shared" si="6"/>
        <v>78</v>
      </c>
      <c r="AT28" s="79">
        <v>92</v>
      </c>
      <c r="AU28" s="78">
        <v>0</v>
      </c>
      <c r="AV28" s="78">
        <v>0</v>
      </c>
      <c r="AW28" s="20">
        <f t="shared" si="7"/>
        <v>92</v>
      </c>
      <c r="AX28" s="78">
        <v>54</v>
      </c>
      <c r="AY28" s="78">
        <v>0</v>
      </c>
      <c r="AZ28" s="78">
        <v>0</v>
      </c>
      <c r="BA28" s="20">
        <f t="shared" si="8"/>
        <v>54</v>
      </c>
      <c r="BB28" s="79">
        <v>54</v>
      </c>
      <c r="BC28" s="78">
        <v>0</v>
      </c>
      <c r="BD28" s="78">
        <v>0</v>
      </c>
      <c r="BE28" s="255">
        <f t="shared" si="9"/>
        <v>54</v>
      </c>
      <c r="BF28" s="277">
        <f t="shared" si="10"/>
        <v>759</v>
      </c>
      <c r="BG28" s="592"/>
    </row>
    <row r="29" spans="1:60" ht="15" customHeight="1" x14ac:dyDescent="0.25">
      <c r="A29" s="596"/>
      <c r="B29" s="596"/>
      <c r="C29" s="662"/>
      <c r="D29" s="596"/>
      <c r="E29" s="667"/>
      <c r="F29" s="664"/>
      <c r="G29" s="565"/>
      <c r="H29" s="189" t="s">
        <v>47</v>
      </c>
      <c r="I29" s="558"/>
      <c r="J29" s="15">
        <f>127</f>
        <v>127</v>
      </c>
      <c r="K29" s="16">
        <v>0</v>
      </c>
      <c r="L29" s="19">
        <v>0</v>
      </c>
      <c r="M29" s="20">
        <f t="shared" si="3"/>
        <v>127</v>
      </c>
      <c r="N29" s="16">
        <v>186</v>
      </c>
      <c r="O29" s="16">
        <v>0</v>
      </c>
      <c r="P29" s="16">
        <v>0</v>
      </c>
      <c r="Q29" s="20">
        <f t="shared" si="4"/>
        <v>186</v>
      </c>
      <c r="R29" s="15">
        <v>150</v>
      </c>
      <c r="S29" s="16">
        <v>0</v>
      </c>
      <c r="T29" s="16">
        <v>0</v>
      </c>
      <c r="U29" s="20">
        <f t="shared" si="5"/>
        <v>150</v>
      </c>
      <c r="V29" s="16">
        <v>103</v>
      </c>
      <c r="W29" s="16">
        <v>0</v>
      </c>
      <c r="X29" s="16">
        <v>0</v>
      </c>
      <c r="Y29" s="20">
        <f t="shared" si="11"/>
        <v>103</v>
      </c>
      <c r="Z29" s="16">
        <v>185</v>
      </c>
      <c r="AA29" s="16">
        <v>0</v>
      </c>
      <c r="AB29" s="16">
        <v>0</v>
      </c>
      <c r="AC29" s="20">
        <f t="shared" si="12"/>
        <v>185</v>
      </c>
      <c r="AD29" s="16">
        <v>203</v>
      </c>
      <c r="AE29" s="16">
        <v>0</v>
      </c>
      <c r="AF29" s="16">
        <v>0</v>
      </c>
      <c r="AG29" s="20">
        <f t="shared" si="13"/>
        <v>203</v>
      </c>
      <c r="AH29" s="16">
        <v>174</v>
      </c>
      <c r="AI29" s="16">
        <v>0</v>
      </c>
      <c r="AJ29" s="16">
        <v>0</v>
      </c>
      <c r="AK29" s="20">
        <f t="shared" si="14"/>
        <v>174</v>
      </c>
      <c r="AL29" s="16">
        <v>160</v>
      </c>
      <c r="AM29" s="16">
        <v>0</v>
      </c>
      <c r="AN29" s="16">
        <v>0</v>
      </c>
      <c r="AO29" s="20">
        <f t="shared" si="15"/>
        <v>160</v>
      </c>
      <c r="AP29" s="78">
        <v>232</v>
      </c>
      <c r="AQ29" s="78">
        <v>0</v>
      </c>
      <c r="AR29" s="78">
        <v>0</v>
      </c>
      <c r="AS29" s="20">
        <f t="shared" si="6"/>
        <v>232</v>
      </c>
      <c r="AT29" s="79">
        <v>252</v>
      </c>
      <c r="AU29" s="78">
        <v>0</v>
      </c>
      <c r="AV29" s="78">
        <v>0</v>
      </c>
      <c r="AW29" s="20">
        <f t="shared" si="7"/>
        <v>252</v>
      </c>
      <c r="AX29" s="78">
        <v>182</v>
      </c>
      <c r="AY29" s="78">
        <v>0</v>
      </c>
      <c r="AZ29" s="78">
        <v>0</v>
      </c>
      <c r="BA29" s="20">
        <f t="shared" si="8"/>
        <v>182</v>
      </c>
      <c r="BB29" s="79">
        <v>182</v>
      </c>
      <c r="BC29" s="78">
        <v>0</v>
      </c>
      <c r="BD29" s="78">
        <v>0</v>
      </c>
      <c r="BE29" s="255">
        <f t="shared" si="9"/>
        <v>182</v>
      </c>
      <c r="BF29" s="277">
        <f t="shared" si="10"/>
        <v>2136</v>
      </c>
      <c r="BG29" s="592"/>
    </row>
    <row r="30" spans="1:60" ht="15.75" customHeight="1" thickBot="1" x14ac:dyDescent="0.3">
      <c r="A30" s="596"/>
      <c r="B30" s="596"/>
      <c r="C30" s="662"/>
      <c r="D30" s="596"/>
      <c r="E30" s="667"/>
      <c r="F30" s="664"/>
      <c r="G30" s="566"/>
      <c r="H30" s="194" t="s">
        <v>48</v>
      </c>
      <c r="I30" s="558"/>
      <c r="J30" s="31">
        <f>15</f>
        <v>15</v>
      </c>
      <c r="K30" s="13">
        <v>0</v>
      </c>
      <c r="L30" s="12">
        <v>0</v>
      </c>
      <c r="M30" s="14">
        <f t="shared" si="3"/>
        <v>15</v>
      </c>
      <c r="N30" s="13">
        <v>11</v>
      </c>
      <c r="O30" s="13">
        <v>0</v>
      </c>
      <c r="P30" s="13">
        <v>0</v>
      </c>
      <c r="Q30" s="14">
        <f t="shared" si="4"/>
        <v>11</v>
      </c>
      <c r="R30" s="31">
        <v>15</v>
      </c>
      <c r="S30" s="13">
        <v>0</v>
      </c>
      <c r="T30" s="13">
        <v>0</v>
      </c>
      <c r="U30" s="14">
        <f t="shared" si="5"/>
        <v>15</v>
      </c>
      <c r="V30" s="13">
        <v>9</v>
      </c>
      <c r="W30" s="13">
        <v>0</v>
      </c>
      <c r="X30" s="13">
        <v>0</v>
      </c>
      <c r="Y30" s="14">
        <f t="shared" si="11"/>
        <v>9</v>
      </c>
      <c r="Z30" s="13">
        <v>18</v>
      </c>
      <c r="AA30" s="13">
        <v>0</v>
      </c>
      <c r="AB30" s="13">
        <v>0</v>
      </c>
      <c r="AC30" s="14">
        <f t="shared" si="12"/>
        <v>18</v>
      </c>
      <c r="AD30" s="13">
        <v>14</v>
      </c>
      <c r="AE30" s="13">
        <v>0</v>
      </c>
      <c r="AF30" s="13">
        <v>0</v>
      </c>
      <c r="AG30" s="14">
        <f t="shared" si="13"/>
        <v>14</v>
      </c>
      <c r="AH30" s="13">
        <v>20</v>
      </c>
      <c r="AI30" s="13">
        <v>0</v>
      </c>
      <c r="AJ30" s="13">
        <v>0</v>
      </c>
      <c r="AK30" s="14">
        <f t="shared" si="14"/>
        <v>20</v>
      </c>
      <c r="AL30" s="13">
        <v>17</v>
      </c>
      <c r="AM30" s="13">
        <v>0</v>
      </c>
      <c r="AN30" s="13">
        <v>0</v>
      </c>
      <c r="AO30" s="14">
        <f t="shared" si="15"/>
        <v>17</v>
      </c>
      <c r="AP30" s="80">
        <v>23</v>
      </c>
      <c r="AQ30" s="80">
        <v>0</v>
      </c>
      <c r="AR30" s="80">
        <v>0</v>
      </c>
      <c r="AS30" s="14">
        <f t="shared" si="6"/>
        <v>23</v>
      </c>
      <c r="AT30" s="94">
        <v>39</v>
      </c>
      <c r="AU30" s="80">
        <v>0</v>
      </c>
      <c r="AV30" s="80">
        <v>0</v>
      </c>
      <c r="AW30" s="14">
        <f t="shared" si="7"/>
        <v>39</v>
      </c>
      <c r="AX30" s="80">
        <v>17</v>
      </c>
      <c r="AY30" s="80">
        <v>0</v>
      </c>
      <c r="AZ30" s="80">
        <v>0</v>
      </c>
      <c r="BA30" s="14">
        <f t="shared" si="8"/>
        <v>17</v>
      </c>
      <c r="BB30" s="94">
        <v>17</v>
      </c>
      <c r="BC30" s="80">
        <v>0</v>
      </c>
      <c r="BD30" s="80">
        <v>0</v>
      </c>
      <c r="BE30" s="256">
        <f t="shared" si="9"/>
        <v>17</v>
      </c>
      <c r="BF30" s="278">
        <f t="shared" si="10"/>
        <v>215</v>
      </c>
      <c r="BG30" s="592"/>
    </row>
    <row r="31" spans="1:60" ht="15.75" customHeight="1" thickBot="1" x14ac:dyDescent="0.3">
      <c r="A31" s="596"/>
      <c r="B31" s="596"/>
      <c r="C31" s="662"/>
      <c r="D31" s="596"/>
      <c r="E31" s="667"/>
      <c r="F31" s="664"/>
      <c r="G31" s="644" t="s">
        <v>49</v>
      </c>
      <c r="H31" s="632"/>
      <c r="I31" s="558"/>
      <c r="J31" s="114">
        <f t="shared" ref="J31:AO31" si="16">SUM(J26:J30)</f>
        <v>177</v>
      </c>
      <c r="K31" s="115">
        <f t="shared" si="16"/>
        <v>0</v>
      </c>
      <c r="L31" s="116">
        <f t="shared" si="16"/>
        <v>0</v>
      </c>
      <c r="M31" s="117">
        <f t="shared" si="16"/>
        <v>177</v>
      </c>
      <c r="N31" s="115">
        <f t="shared" si="16"/>
        <v>280</v>
      </c>
      <c r="O31" s="115">
        <f t="shared" si="16"/>
        <v>0</v>
      </c>
      <c r="P31" s="115">
        <f t="shared" si="16"/>
        <v>0</v>
      </c>
      <c r="Q31" s="117">
        <f t="shared" si="16"/>
        <v>280</v>
      </c>
      <c r="R31" s="118">
        <f t="shared" si="16"/>
        <v>194</v>
      </c>
      <c r="S31" s="115">
        <f t="shared" si="16"/>
        <v>0</v>
      </c>
      <c r="T31" s="115">
        <f t="shared" si="16"/>
        <v>0</v>
      </c>
      <c r="U31" s="117">
        <f t="shared" si="16"/>
        <v>194</v>
      </c>
      <c r="V31" s="118">
        <f t="shared" si="16"/>
        <v>154</v>
      </c>
      <c r="W31" s="115">
        <f t="shared" si="16"/>
        <v>0</v>
      </c>
      <c r="X31" s="115">
        <f t="shared" si="16"/>
        <v>0</v>
      </c>
      <c r="Y31" s="117">
        <f t="shared" si="16"/>
        <v>154</v>
      </c>
      <c r="Z31" s="115">
        <f t="shared" si="16"/>
        <v>268</v>
      </c>
      <c r="AA31" s="115">
        <f t="shared" si="16"/>
        <v>0</v>
      </c>
      <c r="AB31" s="115">
        <f t="shared" si="16"/>
        <v>0</v>
      </c>
      <c r="AC31" s="117">
        <f t="shared" si="16"/>
        <v>268</v>
      </c>
      <c r="AD31" s="115">
        <f t="shared" si="16"/>
        <v>318</v>
      </c>
      <c r="AE31" s="115">
        <f t="shared" si="16"/>
        <v>0</v>
      </c>
      <c r="AF31" s="116">
        <f t="shared" si="16"/>
        <v>0</v>
      </c>
      <c r="AG31" s="117">
        <f t="shared" si="16"/>
        <v>318</v>
      </c>
      <c r="AH31" s="115">
        <f t="shared" si="16"/>
        <v>270</v>
      </c>
      <c r="AI31" s="115">
        <f t="shared" si="16"/>
        <v>0</v>
      </c>
      <c r="AJ31" s="116">
        <f t="shared" si="16"/>
        <v>0</v>
      </c>
      <c r="AK31" s="117">
        <f t="shared" si="16"/>
        <v>270</v>
      </c>
      <c r="AL31" s="115">
        <f t="shared" si="16"/>
        <v>243</v>
      </c>
      <c r="AM31" s="115">
        <f t="shared" si="16"/>
        <v>0</v>
      </c>
      <c r="AN31" s="116">
        <f t="shared" si="16"/>
        <v>0</v>
      </c>
      <c r="AO31" s="117">
        <f t="shared" si="16"/>
        <v>243</v>
      </c>
      <c r="AP31" s="115">
        <f t="shared" ref="AP31:BD31" si="17">SUM(AP26:AP30)</f>
        <v>333</v>
      </c>
      <c r="AQ31" s="115">
        <f t="shared" si="17"/>
        <v>0</v>
      </c>
      <c r="AR31" s="116">
        <f t="shared" si="17"/>
        <v>0</v>
      </c>
      <c r="AS31" s="117">
        <f t="shared" si="17"/>
        <v>333</v>
      </c>
      <c r="AT31" s="115">
        <f t="shared" si="17"/>
        <v>383</v>
      </c>
      <c r="AU31" s="115">
        <f t="shared" si="17"/>
        <v>0</v>
      </c>
      <c r="AV31" s="116">
        <f t="shared" si="17"/>
        <v>0</v>
      </c>
      <c r="AW31" s="117">
        <f t="shared" si="17"/>
        <v>383</v>
      </c>
      <c r="AX31" s="115">
        <f t="shared" si="17"/>
        <v>253</v>
      </c>
      <c r="AY31" s="115">
        <f t="shared" si="17"/>
        <v>0</v>
      </c>
      <c r="AZ31" s="115">
        <f t="shared" si="17"/>
        <v>0</v>
      </c>
      <c r="BA31" s="14">
        <f t="shared" si="8"/>
        <v>253</v>
      </c>
      <c r="BB31" s="115">
        <f t="shared" si="17"/>
        <v>253</v>
      </c>
      <c r="BC31" s="115">
        <f t="shared" si="17"/>
        <v>0</v>
      </c>
      <c r="BD31" s="116">
        <f t="shared" si="17"/>
        <v>0</v>
      </c>
      <c r="BE31" s="256">
        <f t="shared" si="9"/>
        <v>253</v>
      </c>
      <c r="BF31" s="253">
        <f t="shared" si="10"/>
        <v>3126</v>
      </c>
      <c r="BG31" s="592"/>
    </row>
    <row r="32" spans="1:60" ht="18" customHeight="1" x14ac:dyDescent="0.25">
      <c r="A32" s="596"/>
      <c r="B32" s="596"/>
      <c r="C32" s="662"/>
      <c r="D32" s="596"/>
      <c r="E32" s="667"/>
      <c r="F32" s="664"/>
      <c r="G32" s="661" t="s">
        <v>50</v>
      </c>
      <c r="H32" s="190" t="s">
        <v>51</v>
      </c>
      <c r="I32" s="558"/>
      <c r="J32" s="21">
        <v>168</v>
      </c>
      <c r="K32" s="22">
        <v>0</v>
      </c>
      <c r="L32" s="39">
        <v>0</v>
      </c>
      <c r="M32" s="40">
        <f t="shared" ref="M32:M42" si="18">SUM(J32:L32)</f>
        <v>168</v>
      </c>
      <c r="N32" s="22">
        <v>273</v>
      </c>
      <c r="O32" s="22">
        <v>0</v>
      </c>
      <c r="P32" s="22">
        <v>0</v>
      </c>
      <c r="Q32" s="40">
        <f t="shared" ref="Q32:Q42" si="19">SUM(N32:P32)</f>
        <v>273</v>
      </c>
      <c r="R32" s="21">
        <v>181</v>
      </c>
      <c r="S32" s="22">
        <v>0</v>
      </c>
      <c r="T32" s="22">
        <v>0</v>
      </c>
      <c r="U32" s="40">
        <f t="shared" ref="U32:U42" si="20">SUM(R32:T32)</f>
        <v>181</v>
      </c>
      <c r="V32" s="22">
        <v>145</v>
      </c>
      <c r="W32" s="22">
        <v>0</v>
      </c>
      <c r="X32" s="22">
        <v>0</v>
      </c>
      <c r="Y32" s="40">
        <f t="shared" ref="Y32:Y42" si="21">SUM(V32:X32)</f>
        <v>145</v>
      </c>
      <c r="Z32" s="21">
        <v>250</v>
      </c>
      <c r="AA32" s="22">
        <v>0</v>
      </c>
      <c r="AB32" s="22">
        <v>0</v>
      </c>
      <c r="AC32" s="40">
        <v>0</v>
      </c>
      <c r="AD32" s="82">
        <v>270</v>
      </c>
      <c r="AE32" s="82">
        <v>0</v>
      </c>
      <c r="AF32" s="82">
        <v>0</v>
      </c>
      <c r="AG32" s="40">
        <v>270</v>
      </c>
      <c r="AH32" s="95">
        <v>231</v>
      </c>
      <c r="AI32" s="82">
        <v>0</v>
      </c>
      <c r="AJ32" s="82">
        <v>0</v>
      </c>
      <c r="AK32" s="40">
        <v>231</v>
      </c>
      <c r="AL32" s="82">
        <v>216</v>
      </c>
      <c r="AM32" s="82">
        <v>0</v>
      </c>
      <c r="AN32" s="82">
        <v>0</v>
      </c>
      <c r="AO32" s="40">
        <v>216</v>
      </c>
      <c r="AP32" s="82">
        <v>267</v>
      </c>
      <c r="AQ32" s="82">
        <v>0</v>
      </c>
      <c r="AR32" s="82">
        <v>0</v>
      </c>
      <c r="AS32" s="40">
        <v>267</v>
      </c>
      <c r="AT32" s="95">
        <v>302</v>
      </c>
      <c r="AU32" s="82">
        <v>0</v>
      </c>
      <c r="AV32" s="82">
        <v>0</v>
      </c>
      <c r="AW32" s="42">
        <f t="shared" ref="AW32:AW42" si="22">SUM(AT32:AV32)</f>
        <v>302</v>
      </c>
      <c r="AX32" s="82">
        <v>209</v>
      </c>
      <c r="AY32" s="82">
        <v>0</v>
      </c>
      <c r="AZ32" s="82">
        <v>0</v>
      </c>
      <c r="BA32" s="42">
        <f t="shared" ref="BA32:BA42" si="23">SUM(AX32:AZ32)</f>
        <v>209</v>
      </c>
      <c r="BB32" s="95">
        <v>209</v>
      </c>
      <c r="BC32" s="82">
        <v>0</v>
      </c>
      <c r="BD32" s="82">
        <v>0</v>
      </c>
      <c r="BE32" s="260">
        <f t="shared" ref="BE32:BE42" si="24">SUM(BB32:BD32)</f>
        <v>209</v>
      </c>
      <c r="BF32" s="276">
        <f t="shared" ref="BF32:BF42" si="25">M32+Q32+U32+Y32+AC32+AG32+AK32+AO32+AS32+AW32+BA32+BE32</f>
        <v>2471</v>
      </c>
      <c r="BG32" s="592"/>
    </row>
    <row r="33" spans="1:59" ht="15" customHeight="1" x14ac:dyDescent="0.25">
      <c r="A33" s="596"/>
      <c r="B33" s="596"/>
      <c r="C33" s="662"/>
      <c r="D33" s="596"/>
      <c r="E33" s="667"/>
      <c r="F33" s="664"/>
      <c r="G33" s="565"/>
      <c r="H33" s="189" t="s">
        <v>52</v>
      </c>
      <c r="I33" s="558"/>
      <c r="J33" s="15">
        <v>8</v>
      </c>
      <c r="K33" s="16">
        <v>0</v>
      </c>
      <c r="L33" s="19">
        <v>0</v>
      </c>
      <c r="M33" s="20">
        <f t="shared" si="18"/>
        <v>8</v>
      </c>
      <c r="N33" s="16">
        <v>7</v>
      </c>
      <c r="O33" s="16">
        <v>0</v>
      </c>
      <c r="P33" s="16">
        <v>0</v>
      </c>
      <c r="Q33" s="20">
        <f t="shared" si="19"/>
        <v>7</v>
      </c>
      <c r="R33" s="15">
        <v>13</v>
      </c>
      <c r="S33" s="16">
        <v>0</v>
      </c>
      <c r="T33" s="16">
        <v>0</v>
      </c>
      <c r="U33" s="20">
        <f t="shared" si="20"/>
        <v>13</v>
      </c>
      <c r="V33" s="16">
        <v>0</v>
      </c>
      <c r="W33" s="16">
        <v>0</v>
      </c>
      <c r="X33" s="16">
        <v>0</v>
      </c>
      <c r="Y33" s="20">
        <f t="shared" si="21"/>
        <v>0</v>
      </c>
      <c r="Z33" s="15">
        <v>6</v>
      </c>
      <c r="AA33" s="16">
        <v>0</v>
      </c>
      <c r="AB33" s="16">
        <v>0</v>
      </c>
      <c r="AC33" s="20">
        <v>0</v>
      </c>
      <c r="AD33" s="78">
        <v>16</v>
      </c>
      <c r="AE33" s="78">
        <v>0</v>
      </c>
      <c r="AF33" s="78">
        <v>0</v>
      </c>
      <c r="AG33" s="20">
        <v>16</v>
      </c>
      <c r="AH33" s="79">
        <v>8</v>
      </c>
      <c r="AI33" s="78">
        <v>0</v>
      </c>
      <c r="AJ33" s="78">
        <v>0</v>
      </c>
      <c r="AK33" s="20">
        <v>8</v>
      </c>
      <c r="AL33" s="78">
        <v>8</v>
      </c>
      <c r="AM33" s="78">
        <v>0</v>
      </c>
      <c r="AN33" s="78">
        <v>0</v>
      </c>
      <c r="AO33" s="20">
        <v>8</v>
      </c>
      <c r="AP33" s="78">
        <v>36</v>
      </c>
      <c r="AQ33" s="78">
        <v>0</v>
      </c>
      <c r="AR33" s="78">
        <v>0</v>
      </c>
      <c r="AS33" s="20">
        <v>36</v>
      </c>
      <c r="AT33" s="79">
        <v>46</v>
      </c>
      <c r="AU33" s="78">
        <v>0</v>
      </c>
      <c r="AV33" s="78">
        <v>0</v>
      </c>
      <c r="AW33" s="14">
        <f t="shared" si="22"/>
        <v>46</v>
      </c>
      <c r="AX33" s="78">
        <v>20</v>
      </c>
      <c r="AY33" s="78">
        <v>0</v>
      </c>
      <c r="AZ33" s="78">
        <v>0</v>
      </c>
      <c r="BA33" s="14">
        <f t="shared" si="23"/>
        <v>20</v>
      </c>
      <c r="BB33" s="79">
        <v>20</v>
      </c>
      <c r="BC33" s="78">
        <v>0</v>
      </c>
      <c r="BD33" s="78">
        <v>0</v>
      </c>
      <c r="BE33" s="256">
        <f t="shared" si="24"/>
        <v>20</v>
      </c>
      <c r="BF33" s="276">
        <f t="shared" si="25"/>
        <v>182</v>
      </c>
      <c r="BG33" s="592"/>
    </row>
    <row r="34" spans="1:59" ht="15" customHeight="1" x14ac:dyDescent="0.25">
      <c r="A34" s="596"/>
      <c r="B34" s="596"/>
      <c r="C34" s="662"/>
      <c r="D34" s="596"/>
      <c r="E34" s="667"/>
      <c r="F34" s="664"/>
      <c r="G34" s="565"/>
      <c r="H34" s="190" t="s">
        <v>111</v>
      </c>
      <c r="I34" s="558"/>
      <c r="J34" s="15">
        <v>1</v>
      </c>
      <c r="K34" s="16">
        <v>0</v>
      </c>
      <c r="L34" s="19">
        <v>0</v>
      </c>
      <c r="M34" s="20">
        <f t="shared" si="18"/>
        <v>1</v>
      </c>
      <c r="N34" s="16">
        <v>0</v>
      </c>
      <c r="O34" s="16">
        <v>0</v>
      </c>
      <c r="P34" s="16">
        <v>0</v>
      </c>
      <c r="Q34" s="20">
        <f t="shared" si="19"/>
        <v>0</v>
      </c>
      <c r="R34" s="15">
        <v>0</v>
      </c>
      <c r="S34" s="16">
        <v>0</v>
      </c>
      <c r="T34" s="16">
        <v>0</v>
      </c>
      <c r="U34" s="20">
        <f t="shared" si="20"/>
        <v>0</v>
      </c>
      <c r="V34" s="16">
        <v>0</v>
      </c>
      <c r="W34" s="16">
        <v>0</v>
      </c>
      <c r="X34" s="16">
        <v>0</v>
      </c>
      <c r="Y34" s="20">
        <f t="shared" si="21"/>
        <v>0</v>
      </c>
      <c r="Z34" s="15">
        <v>10</v>
      </c>
      <c r="AA34" s="16">
        <v>0</v>
      </c>
      <c r="AB34" s="16">
        <v>0</v>
      </c>
      <c r="AC34" s="20">
        <v>0</v>
      </c>
      <c r="AD34" s="78">
        <v>21</v>
      </c>
      <c r="AE34" s="78">
        <v>0</v>
      </c>
      <c r="AF34" s="78">
        <v>0</v>
      </c>
      <c r="AG34" s="20">
        <v>21</v>
      </c>
      <c r="AH34" s="79">
        <v>29</v>
      </c>
      <c r="AI34" s="78">
        <v>0</v>
      </c>
      <c r="AJ34" s="78">
        <v>0</v>
      </c>
      <c r="AK34" s="20">
        <v>29</v>
      </c>
      <c r="AL34" s="78">
        <v>17</v>
      </c>
      <c r="AM34" s="78">
        <v>0</v>
      </c>
      <c r="AN34" s="78">
        <v>0</v>
      </c>
      <c r="AO34" s="20">
        <v>17</v>
      </c>
      <c r="AP34" s="78">
        <v>28</v>
      </c>
      <c r="AQ34" s="78">
        <v>0</v>
      </c>
      <c r="AR34" s="78">
        <v>0</v>
      </c>
      <c r="AS34" s="20">
        <v>28</v>
      </c>
      <c r="AT34" s="79">
        <v>32</v>
      </c>
      <c r="AU34" s="78">
        <v>0</v>
      </c>
      <c r="AV34" s="78">
        <v>0</v>
      </c>
      <c r="AW34" s="14">
        <f t="shared" si="22"/>
        <v>32</v>
      </c>
      <c r="AX34" s="78">
        <v>21</v>
      </c>
      <c r="AY34" s="78">
        <v>0</v>
      </c>
      <c r="AZ34" s="78">
        <v>0</v>
      </c>
      <c r="BA34" s="14">
        <f t="shared" si="23"/>
        <v>21</v>
      </c>
      <c r="BB34" s="79">
        <v>21</v>
      </c>
      <c r="BC34" s="78">
        <v>0</v>
      </c>
      <c r="BD34" s="78">
        <v>0</v>
      </c>
      <c r="BE34" s="256">
        <f t="shared" si="24"/>
        <v>21</v>
      </c>
      <c r="BF34" s="276">
        <f t="shared" si="25"/>
        <v>170</v>
      </c>
      <c r="BG34" s="592"/>
    </row>
    <row r="35" spans="1:59" ht="15.75" customHeight="1" thickBot="1" x14ac:dyDescent="0.3">
      <c r="A35" s="596"/>
      <c r="B35" s="596"/>
      <c r="C35" s="662"/>
      <c r="D35" s="596"/>
      <c r="E35" s="667"/>
      <c r="F35" s="664"/>
      <c r="G35" s="599"/>
      <c r="H35" s="192" t="s">
        <v>112</v>
      </c>
      <c r="I35" s="558"/>
      <c r="J35" s="15">
        <v>0</v>
      </c>
      <c r="K35" s="16">
        <v>0</v>
      </c>
      <c r="L35" s="19">
        <v>0</v>
      </c>
      <c r="M35" s="20">
        <f t="shared" si="18"/>
        <v>0</v>
      </c>
      <c r="N35" s="16">
        <v>0</v>
      </c>
      <c r="O35" s="16">
        <v>0</v>
      </c>
      <c r="P35" s="16">
        <v>0</v>
      </c>
      <c r="Q35" s="20">
        <f t="shared" si="19"/>
        <v>0</v>
      </c>
      <c r="R35" s="15">
        <v>0</v>
      </c>
      <c r="S35" s="16">
        <v>0</v>
      </c>
      <c r="T35" s="16">
        <v>0</v>
      </c>
      <c r="U35" s="20">
        <f t="shared" si="20"/>
        <v>0</v>
      </c>
      <c r="V35" s="16">
        <v>9</v>
      </c>
      <c r="W35" s="16">
        <v>0</v>
      </c>
      <c r="X35" s="16">
        <v>0</v>
      </c>
      <c r="Y35" s="20">
        <f t="shared" si="21"/>
        <v>9</v>
      </c>
      <c r="Z35" s="31">
        <v>12</v>
      </c>
      <c r="AA35" s="13">
        <v>0</v>
      </c>
      <c r="AB35" s="13">
        <v>0</v>
      </c>
      <c r="AC35" s="20">
        <v>0</v>
      </c>
      <c r="AD35" s="78">
        <v>11</v>
      </c>
      <c r="AE35" s="78">
        <v>0</v>
      </c>
      <c r="AF35" s="78">
        <v>0</v>
      </c>
      <c r="AG35" s="20">
        <v>11</v>
      </c>
      <c r="AH35" s="94">
        <v>2</v>
      </c>
      <c r="AI35" s="80">
        <v>0</v>
      </c>
      <c r="AJ35" s="80">
        <v>0</v>
      </c>
      <c r="AK35" s="20">
        <v>2</v>
      </c>
      <c r="AL35" s="78">
        <v>2</v>
      </c>
      <c r="AM35" s="78">
        <v>0</v>
      </c>
      <c r="AN35" s="78">
        <v>0</v>
      </c>
      <c r="AO35" s="20">
        <v>2</v>
      </c>
      <c r="AP35" s="78">
        <v>2</v>
      </c>
      <c r="AQ35" s="78">
        <v>0</v>
      </c>
      <c r="AR35" s="78">
        <v>0</v>
      </c>
      <c r="AS35" s="20">
        <v>2</v>
      </c>
      <c r="AT35" s="94">
        <v>3</v>
      </c>
      <c r="AU35" s="80">
        <v>0</v>
      </c>
      <c r="AV35" s="80">
        <v>0</v>
      </c>
      <c r="AW35" s="14">
        <f t="shared" si="22"/>
        <v>3</v>
      </c>
      <c r="AX35" s="78">
        <v>3</v>
      </c>
      <c r="AY35" s="78">
        <v>0</v>
      </c>
      <c r="AZ35" s="78">
        <v>0</v>
      </c>
      <c r="BA35" s="14">
        <f t="shared" si="23"/>
        <v>3</v>
      </c>
      <c r="BB35" s="94">
        <v>3</v>
      </c>
      <c r="BC35" s="80">
        <v>0</v>
      </c>
      <c r="BD35" s="80">
        <v>0</v>
      </c>
      <c r="BE35" s="256">
        <f t="shared" si="24"/>
        <v>3</v>
      </c>
      <c r="BF35" s="276">
        <f t="shared" si="25"/>
        <v>35</v>
      </c>
      <c r="BG35" s="592"/>
    </row>
    <row r="36" spans="1:59" ht="15" customHeight="1" x14ac:dyDescent="0.25">
      <c r="A36" s="596"/>
      <c r="B36" s="596"/>
      <c r="C36" s="662"/>
      <c r="D36" s="596"/>
      <c r="E36" s="667"/>
      <c r="F36" s="664"/>
      <c r="G36" s="552" t="s">
        <v>54</v>
      </c>
      <c r="H36" s="186" t="s">
        <v>55</v>
      </c>
      <c r="I36" s="558"/>
      <c r="J36" s="21">
        <v>1</v>
      </c>
      <c r="K36" s="22">
        <v>0</v>
      </c>
      <c r="L36" s="39">
        <v>0</v>
      </c>
      <c r="M36" s="40">
        <f t="shared" si="18"/>
        <v>1</v>
      </c>
      <c r="N36" s="22">
        <v>1</v>
      </c>
      <c r="O36" s="22">
        <v>0</v>
      </c>
      <c r="P36" s="22">
        <v>0</v>
      </c>
      <c r="Q36" s="40">
        <f t="shared" si="19"/>
        <v>1</v>
      </c>
      <c r="R36" s="21">
        <v>1</v>
      </c>
      <c r="S36" s="22">
        <v>0</v>
      </c>
      <c r="T36" s="22">
        <v>0</v>
      </c>
      <c r="U36" s="40">
        <f t="shared" si="20"/>
        <v>1</v>
      </c>
      <c r="V36" s="16">
        <v>0</v>
      </c>
      <c r="W36" s="16">
        <v>0</v>
      </c>
      <c r="X36" s="16">
        <v>0</v>
      </c>
      <c r="Y36" s="40">
        <f t="shared" si="21"/>
        <v>0</v>
      </c>
      <c r="Z36" s="15">
        <v>4</v>
      </c>
      <c r="AA36" s="16">
        <v>0</v>
      </c>
      <c r="AB36" s="16">
        <v>0</v>
      </c>
      <c r="AC36" s="40">
        <v>0</v>
      </c>
      <c r="AD36" s="79">
        <v>0</v>
      </c>
      <c r="AE36" s="78">
        <v>0</v>
      </c>
      <c r="AF36" s="78">
        <v>0</v>
      </c>
      <c r="AG36" s="40">
        <v>0</v>
      </c>
      <c r="AH36" s="78">
        <v>4</v>
      </c>
      <c r="AI36" s="78">
        <v>0</v>
      </c>
      <c r="AJ36" s="78">
        <v>0</v>
      </c>
      <c r="AK36" s="40">
        <v>4</v>
      </c>
      <c r="AL36" s="79">
        <v>4</v>
      </c>
      <c r="AM36" s="78">
        <v>0</v>
      </c>
      <c r="AN36" s="78">
        <v>0</v>
      </c>
      <c r="AO36" s="40">
        <v>4</v>
      </c>
      <c r="AP36" s="78">
        <v>6</v>
      </c>
      <c r="AQ36" s="78">
        <v>0</v>
      </c>
      <c r="AR36" s="78">
        <v>0</v>
      </c>
      <c r="AS36" s="40">
        <v>6</v>
      </c>
      <c r="AT36" s="79">
        <v>3</v>
      </c>
      <c r="AU36" s="78">
        <v>0</v>
      </c>
      <c r="AV36" s="78">
        <v>0</v>
      </c>
      <c r="AW36" s="14">
        <f t="shared" si="22"/>
        <v>3</v>
      </c>
      <c r="AX36" s="78">
        <v>3</v>
      </c>
      <c r="AY36" s="78">
        <v>0</v>
      </c>
      <c r="AZ36" s="78">
        <v>0</v>
      </c>
      <c r="BA36" s="14">
        <f t="shared" si="23"/>
        <v>3</v>
      </c>
      <c r="BB36" s="79">
        <v>3</v>
      </c>
      <c r="BC36" s="78">
        <v>0</v>
      </c>
      <c r="BD36" s="78">
        <v>0</v>
      </c>
      <c r="BE36" s="256">
        <f t="shared" si="24"/>
        <v>3</v>
      </c>
      <c r="BF36" s="277">
        <f t="shared" si="25"/>
        <v>26</v>
      </c>
      <c r="BG36" s="592"/>
    </row>
    <row r="37" spans="1:59" ht="15.75" customHeight="1" thickBot="1" x14ac:dyDescent="0.3">
      <c r="A37" s="596"/>
      <c r="B37" s="596"/>
      <c r="C37" s="662"/>
      <c r="D37" s="596"/>
      <c r="E37" s="668"/>
      <c r="F37" s="669"/>
      <c r="G37" s="553"/>
      <c r="H37" s="194" t="s">
        <v>57</v>
      </c>
      <c r="I37" s="558"/>
      <c r="J37" s="239">
        <v>4</v>
      </c>
      <c r="K37" s="236">
        <v>0</v>
      </c>
      <c r="L37" s="237">
        <v>0</v>
      </c>
      <c r="M37" s="238">
        <f t="shared" si="18"/>
        <v>4</v>
      </c>
      <c r="N37" s="236">
        <v>0</v>
      </c>
      <c r="O37" s="236">
        <v>0</v>
      </c>
      <c r="P37" s="236">
        <v>0</v>
      </c>
      <c r="Q37" s="238">
        <f t="shared" si="19"/>
        <v>0</v>
      </c>
      <c r="R37" s="239">
        <v>4</v>
      </c>
      <c r="S37" s="236">
        <v>0</v>
      </c>
      <c r="T37" s="236">
        <v>0</v>
      </c>
      <c r="U37" s="238">
        <f t="shared" si="20"/>
        <v>4</v>
      </c>
      <c r="V37" s="236">
        <v>0</v>
      </c>
      <c r="W37" s="236">
        <v>0</v>
      </c>
      <c r="X37" s="236">
        <v>0</v>
      </c>
      <c r="Y37" s="238">
        <f t="shared" si="21"/>
        <v>0</v>
      </c>
      <c r="Z37" s="239">
        <v>5</v>
      </c>
      <c r="AA37" s="236">
        <v>0</v>
      </c>
      <c r="AB37" s="236">
        <v>0</v>
      </c>
      <c r="AC37" s="238">
        <v>0</v>
      </c>
      <c r="AD37" s="240">
        <v>0</v>
      </c>
      <c r="AE37" s="241">
        <v>0</v>
      </c>
      <c r="AF37" s="241">
        <v>0</v>
      </c>
      <c r="AG37" s="238">
        <v>0</v>
      </c>
      <c r="AH37" s="241">
        <v>5</v>
      </c>
      <c r="AI37" s="241">
        <v>0</v>
      </c>
      <c r="AJ37" s="241">
        <v>0</v>
      </c>
      <c r="AK37" s="238">
        <v>5</v>
      </c>
      <c r="AL37" s="240">
        <v>5</v>
      </c>
      <c r="AM37" s="241">
        <v>0</v>
      </c>
      <c r="AN37" s="241">
        <v>0</v>
      </c>
      <c r="AO37" s="238">
        <v>5</v>
      </c>
      <c r="AP37" s="241">
        <v>2</v>
      </c>
      <c r="AQ37" s="241">
        <v>0</v>
      </c>
      <c r="AR37" s="241">
        <v>0</v>
      </c>
      <c r="AS37" s="238">
        <v>2</v>
      </c>
      <c r="AT37" s="240">
        <v>2</v>
      </c>
      <c r="AU37" s="241">
        <v>0</v>
      </c>
      <c r="AV37" s="241">
        <v>0</v>
      </c>
      <c r="AW37" s="238">
        <f t="shared" si="22"/>
        <v>2</v>
      </c>
      <c r="AX37" s="241">
        <v>2</v>
      </c>
      <c r="AY37" s="241">
        <v>0</v>
      </c>
      <c r="AZ37" s="241">
        <v>0</v>
      </c>
      <c r="BA37" s="238">
        <f t="shared" si="23"/>
        <v>2</v>
      </c>
      <c r="BB37" s="240">
        <v>2</v>
      </c>
      <c r="BC37" s="241">
        <v>0</v>
      </c>
      <c r="BD37" s="241">
        <v>0</v>
      </c>
      <c r="BE37" s="258">
        <f t="shared" si="24"/>
        <v>2</v>
      </c>
      <c r="BF37" s="281">
        <f t="shared" si="25"/>
        <v>26</v>
      </c>
      <c r="BG37" s="593"/>
    </row>
    <row r="38" spans="1:59" ht="15" customHeight="1" x14ac:dyDescent="0.25">
      <c r="A38" s="596"/>
      <c r="B38" s="596"/>
      <c r="C38" s="662"/>
      <c r="D38" s="597"/>
      <c r="E38" s="554" t="s">
        <v>115</v>
      </c>
      <c r="F38" s="552">
        <v>240</v>
      </c>
      <c r="G38" s="564" t="s">
        <v>43</v>
      </c>
      <c r="H38" s="136" t="s">
        <v>44</v>
      </c>
      <c r="I38" s="552" t="s">
        <v>116</v>
      </c>
      <c r="J38" s="242">
        <v>0</v>
      </c>
      <c r="K38" s="243">
        <v>0</v>
      </c>
      <c r="L38" s="244">
        <v>0</v>
      </c>
      <c r="M38" s="245">
        <f t="shared" si="18"/>
        <v>0</v>
      </c>
      <c r="N38" s="243">
        <v>0</v>
      </c>
      <c r="O38" s="243">
        <v>0</v>
      </c>
      <c r="P38" s="243">
        <v>0</v>
      </c>
      <c r="Q38" s="245">
        <f t="shared" si="19"/>
        <v>0</v>
      </c>
      <c r="R38" s="242">
        <v>0</v>
      </c>
      <c r="S38" s="243">
        <v>0</v>
      </c>
      <c r="T38" s="243">
        <v>0</v>
      </c>
      <c r="U38" s="245">
        <f t="shared" si="20"/>
        <v>0</v>
      </c>
      <c r="V38" s="243">
        <v>0</v>
      </c>
      <c r="W38" s="243">
        <v>0</v>
      </c>
      <c r="X38" s="243">
        <v>0</v>
      </c>
      <c r="Y38" s="245">
        <f t="shared" si="21"/>
        <v>0</v>
      </c>
      <c r="Z38" s="243">
        <v>0</v>
      </c>
      <c r="AA38" s="243">
        <v>0</v>
      </c>
      <c r="AB38" s="243">
        <v>0</v>
      </c>
      <c r="AC38" s="245">
        <f>SUM(Z38:AB38)</f>
        <v>0</v>
      </c>
      <c r="AD38" s="188">
        <v>0</v>
      </c>
      <c r="AE38" s="188">
        <v>0</v>
      </c>
      <c r="AF38" s="188">
        <v>0</v>
      </c>
      <c r="AG38" s="245">
        <f>SUM(AD38:AF38)</f>
        <v>0</v>
      </c>
      <c r="AH38" s="188">
        <v>0</v>
      </c>
      <c r="AI38" s="188">
        <v>0</v>
      </c>
      <c r="AJ38" s="188">
        <v>0</v>
      </c>
      <c r="AK38" s="245">
        <f>SUM(AH38:AJ38)</f>
        <v>0</v>
      </c>
      <c r="AL38" s="188">
        <v>0</v>
      </c>
      <c r="AM38" s="188">
        <v>0</v>
      </c>
      <c r="AN38" s="188">
        <v>0</v>
      </c>
      <c r="AO38" s="245">
        <f>SUM(AL38:AN38)</f>
        <v>0</v>
      </c>
      <c r="AP38" s="246">
        <v>0</v>
      </c>
      <c r="AQ38" s="246">
        <v>0</v>
      </c>
      <c r="AR38" s="246">
        <v>0</v>
      </c>
      <c r="AS38" s="245">
        <f>SUM(AP38:AR38)</f>
        <v>0</v>
      </c>
      <c r="AT38" s="247">
        <v>0</v>
      </c>
      <c r="AU38" s="246">
        <v>0</v>
      </c>
      <c r="AV38" s="246">
        <v>0</v>
      </c>
      <c r="AW38" s="245">
        <f t="shared" si="22"/>
        <v>0</v>
      </c>
      <c r="AX38" s="246">
        <v>0</v>
      </c>
      <c r="AY38" s="246">
        <v>0</v>
      </c>
      <c r="AZ38" s="246">
        <v>0</v>
      </c>
      <c r="BA38" s="245">
        <f t="shared" si="23"/>
        <v>0</v>
      </c>
      <c r="BB38" s="247">
        <v>0</v>
      </c>
      <c r="BC38" s="246">
        <v>0</v>
      </c>
      <c r="BD38" s="246">
        <v>0</v>
      </c>
      <c r="BE38" s="259">
        <f t="shared" si="24"/>
        <v>0</v>
      </c>
      <c r="BF38" s="280">
        <f t="shared" si="25"/>
        <v>0</v>
      </c>
      <c r="BG38" s="591">
        <f>BF43/F38</f>
        <v>2.7333333333333334</v>
      </c>
    </row>
    <row r="39" spans="1:59" ht="18" customHeight="1" x14ac:dyDescent="0.25">
      <c r="A39" s="596"/>
      <c r="B39" s="596"/>
      <c r="C39" s="662"/>
      <c r="D39" s="597"/>
      <c r="E39" s="555"/>
      <c r="F39" s="550"/>
      <c r="G39" s="565"/>
      <c r="H39" s="133" t="s">
        <v>45</v>
      </c>
      <c r="I39" s="550"/>
      <c r="J39" s="15">
        <v>0</v>
      </c>
      <c r="K39" s="16">
        <v>0</v>
      </c>
      <c r="L39" s="19">
        <v>0</v>
      </c>
      <c r="M39" s="20">
        <f t="shared" si="18"/>
        <v>0</v>
      </c>
      <c r="N39" s="16">
        <v>0</v>
      </c>
      <c r="O39" s="16">
        <v>0</v>
      </c>
      <c r="P39" s="16">
        <v>0</v>
      </c>
      <c r="Q39" s="20">
        <f t="shared" si="19"/>
        <v>0</v>
      </c>
      <c r="R39" s="15">
        <v>0</v>
      </c>
      <c r="S39" s="16">
        <v>0</v>
      </c>
      <c r="T39" s="16">
        <v>0</v>
      </c>
      <c r="U39" s="20">
        <f t="shared" si="20"/>
        <v>0</v>
      </c>
      <c r="V39" s="16">
        <v>0</v>
      </c>
      <c r="W39" s="16">
        <v>0</v>
      </c>
      <c r="X39" s="16">
        <v>0</v>
      </c>
      <c r="Y39" s="20">
        <f t="shared" si="21"/>
        <v>0</v>
      </c>
      <c r="Z39" s="16">
        <v>1</v>
      </c>
      <c r="AA39" s="16">
        <v>0</v>
      </c>
      <c r="AB39" s="16">
        <v>0</v>
      </c>
      <c r="AC39" s="20">
        <f>SUM(Z39:AB39)</f>
        <v>1</v>
      </c>
      <c r="AD39" s="16">
        <v>0</v>
      </c>
      <c r="AE39" s="16">
        <v>0</v>
      </c>
      <c r="AF39" s="16">
        <v>0</v>
      </c>
      <c r="AG39" s="20">
        <f>SUM(AD39:AF39)</f>
        <v>0</v>
      </c>
      <c r="AH39" s="16">
        <v>1</v>
      </c>
      <c r="AI39" s="16">
        <v>0</v>
      </c>
      <c r="AJ39" s="16">
        <v>0</v>
      </c>
      <c r="AK39" s="20">
        <f>SUM(AH39:AJ39)</f>
        <v>1</v>
      </c>
      <c r="AL39" s="16">
        <v>4</v>
      </c>
      <c r="AM39" s="16">
        <v>0</v>
      </c>
      <c r="AN39" s="16">
        <v>0</v>
      </c>
      <c r="AO39" s="20">
        <f>SUM(AL39:AN39)</f>
        <v>4</v>
      </c>
      <c r="AP39" s="78">
        <v>0</v>
      </c>
      <c r="AQ39" s="78">
        <v>0</v>
      </c>
      <c r="AR39" s="78">
        <v>0</v>
      </c>
      <c r="AS39" s="20">
        <f>SUM(AP39:AR39)</f>
        <v>0</v>
      </c>
      <c r="AT39" s="79">
        <v>0</v>
      </c>
      <c r="AU39" s="78">
        <v>0</v>
      </c>
      <c r="AV39" s="78">
        <v>0</v>
      </c>
      <c r="AW39" s="20">
        <f t="shared" si="22"/>
        <v>0</v>
      </c>
      <c r="AX39" s="78">
        <v>0</v>
      </c>
      <c r="AY39" s="78">
        <v>0</v>
      </c>
      <c r="AZ39" s="78">
        <v>0</v>
      </c>
      <c r="BA39" s="20">
        <f t="shared" si="23"/>
        <v>0</v>
      </c>
      <c r="BB39" s="79">
        <v>0</v>
      </c>
      <c r="BC39" s="78">
        <v>0</v>
      </c>
      <c r="BD39" s="78">
        <v>0</v>
      </c>
      <c r="BE39" s="255">
        <f t="shared" si="24"/>
        <v>0</v>
      </c>
      <c r="BF39" s="276">
        <f t="shared" si="25"/>
        <v>6</v>
      </c>
      <c r="BG39" s="592"/>
    </row>
    <row r="40" spans="1:59" ht="15" customHeight="1" x14ac:dyDescent="0.25">
      <c r="A40" s="596"/>
      <c r="B40" s="596"/>
      <c r="C40" s="662"/>
      <c r="D40" s="597"/>
      <c r="E40" s="555"/>
      <c r="F40" s="550"/>
      <c r="G40" s="565"/>
      <c r="H40" s="196" t="s">
        <v>46</v>
      </c>
      <c r="I40" s="550"/>
      <c r="J40" s="15">
        <v>3</v>
      </c>
      <c r="K40" s="16">
        <v>0</v>
      </c>
      <c r="L40" s="19">
        <v>0</v>
      </c>
      <c r="M40" s="20">
        <f t="shared" si="18"/>
        <v>3</v>
      </c>
      <c r="N40" s="16">
        <v>14</v>
      </c>
      <c r="O40" s="16">
        <v>0</v>
      </c>
      <c r="P40" s="16">
        <v>0</v>
      </c>
      <c r="Q40" s="20">
        <f t="shared" si="19"/>
        <v>14</v>
      </c>
      <c r="R40" s="15">
        <v>3</v>
      </c>
      <c r="S40" s="16">
        <v>0</v>
      </c>
      <c r="T40" s="16">
        <v>0</v>
      </c>
      <c r="U40" s="20">
        <f t="shared" si="20"/>
        <v>3</v>
      </c>
      <c r="V40" s="16">
        <v>2</v>
      </c>
      <c r="W40" s="16">
        <v>0</v>
      </c>
      <c r="X40" s="16">
        <v>0</v>
      </c>
      <c r="Y40" s="20">
        <f t="shared" si="21"/>
        <v>2</v>
      </c>
      <c r="Z40" s="16">
        <v>12</v>
      </c>
      <c r="AA40" s="16">
        <v>0</v>
      </c>
      <c r="AB40" s="16">
        <v>0</v>
      </c>
      <c r="AC40" s="20">
        <f>SUM(Z40:AB40)</f>
        <v>12</v>
      </c>
      <c r="AD40" s="16">
        <v>19</v>
      </c>
      <c r="AE40" s="16">
        <v>0</v>
      </c>
      <c r="AF40" s="16">
        <v>0</v>
      </c>
      <c r="AG40" s="20">
        <f>SUM(AD40:AF40)</f>
        <v>19</v>
      </c>
      <c r="AH40" s="16">
        <v>14</v>
      </c>
      <c r="AI40" s="16">
        <v>0</v>
      </c>
      <c r="AJ40" s="16">
        <v>0</v>
      </c>
      <c r="AK40" s="20">
        <f>SUM(AH40:AJ40)</f>
        <v>14</v>
      </c>
      <c r="AL40" s="16">
        <v>24</v>
      </c>
      <c r="AM40" s="16">
        <v>0</v>
      </c>
      <c r="AN40" s="16">
        <v>0</v>
      </c>
      <c r="AO40" s="20">
        <f>SUM(AL40:AN40)</f>
        <v>24</v>
      </c>
      <c r="AP40" s="78">
        <v>21</v>
      </c>
      <c r="AQ40" s="78">
        <v>0</v>
      </c>
      <c r="AR40" s="78">
        <v>0</v>
      </c>
      <c r="AS40" s="20">
        <f>SUM(AP40:AR40)</f>
        <v>21</v>
      </c>
      <c r="AT40" s="79">
        <v>21</v>
      </c>
      <c r="AU40" s="78">
        <v>0</v>
      </c>
      <c r="AV40" s="78">
        <v>0</v>
      </c>
      <c r="AW40" s="20">
        <f t="shared" si="22"/>
        <v>21</v>
      </c>
      <c r="AX40" s="78">
        <v>25</v>
      </c>
      <c r="AY40" s="78">
        <v>0</v>
      </c>
      <c r="AZ40" s="78">
        <v>0</v>
      </c>
      <c r="BA40" s="20">
        <f t="shared" si="23"/>
        <v>25</v>
      </c>
      <c r="BB40" s="79">
        <v>25</v>
      </c>
      <c r="BC40" s="78">
        <v>0</v>
      </c>
      <c r="BD40" s="78">
        <v>0</v>
      </c>
      <c r="BE40" s="255">
        <f t="shared" si="24"/>
        <v>25</v>
      </c>
      <c r="BF40" s="276">
        <f t="shared" si="25"/>
        <v>183</v>
      </c>
      <c r="BG40" s="592"/>
    </row>
    <row r="41" spans="1:59" ht="15" customHeight="1" x14ac:dyDescent="0.25">
      <c r="A41" s="596"/>
      <c r="B41" s="596"/>
      <c r="C41" s="662"/>
      <c r="D41" s="597"/>
      <c r="E41" s="555"/>
      <c r="F41" s="550"/>
      <c r="G41" s="565"/>
      <c r="H41" s="196" t="s">
        <v>47</v>
      </c>
      <c r="I41" s="550"/>
      <c r="J41" s="15">
        <v>25</v>
      </c>
      <c r="K41" s="16">
        <v>0</v>
      </c>
      <c r="L41" s="19">
        <v>0</v>
      </c>
      <c r="M41" s="20">
        <f t="shared" si="18"/>
        <v>25</v>
      </c>
      <c r="N41" s="16">
        <v>80</v>
      </c>
      <c r="O41" s="16">
        <v>0</v>
      </c>
      <c r="P41" s="16">
        <v>0</v>
      </c>
      <c r="Q41" s="20">
        <f t="shared" si="19"/>
        <v>80</v>
      </c>
      <c r="R41" s="15">
        <v>19</v>
      </c>
      <c r="S41" s="16">
        <v>0</v>
      </c>
      <c r="T41" s="16">
        <v>0</v>
      </c>
      <c r="U41" s="20">
        <f t="shared" si="20"/>
        <v>19</v>
      </c>
      <c r="V41" s="16">
        <v>8</v>
      </c>
      <c r="W41" s="16">
        <v>0</v>
      </c>
      <c r="X41" s="16">
        <v>0</v>
      </c>
      <c r="Y41" s="20">
        <f t="shared" si="21"/>
        <v>8</v>
      </c>
      <c r="Z41" s="16">
        <v>26</v>
      </c>
      <c r="AA41" s="16">
        <v>0</v>
      </c>
      <c r="AB41" s="16">
        <v>0</v>
      </c>
      <c r="AC41" s="20">
        <f>SUM(Z41:AB41)</f>
        <v>26</v>
      </c>
      <c r="AD41" s="16">
        <v>23</v>
      </c>
      <c r="AE41" s="16">
        <v>0</v>
      </c>
      <c r="AF41" s="16">
        <v>0</v>
      </c>
      <c r="AG41" s="20">
        <f>SUM(AD41:AF41)</f>
        <v>23</v>
      </c>
      <c r="AH41" s="16">
        <v>38</v>
      </c>
      <c r="AI41" s="16">
        <v>0</v>
      </c>
      <c r="AJ41" s="16">
        <v>0</v>
      </c>
      <c r="AK41" s="20">
        <f>SUM(AH41:AJ41)</f>
        <v>38</v>
      </c>
      <c r="AL41" s="16">
        <v>30</v>
      </c>
      <c r="AM41" s="16">
        <v>0</v>
      </c>
      <c r="AN41" s="16">
        <v>0</v>
      </c>
      <c r="AO41" s="20">
        <f>SUM(AL41:AN41)</f>
        <v>30</v>
      </c>
      <c r="AP41" s="78">
        <v>33</v>
      </c>
      <c r="AQ41" s="78">
        <v>0</v>
      </c>
      <c r="AR41" s="78">
        <v>0</v>
      </c>
      <c r="AS41" s="20">
        <f>SUM(AP41:AR41)</f>
        <v>33</v>
      </c>
      <c r="AT41" s="79">
        <v>36</v>
      </c>
      <c r="AU41" s="78">
        <v>0</v>
      </c>
      <c r="AV41" s="78">
        <v>0</v>
      </c>
      <c r="AW41" s="20">
        <f t="shared" si="22"/>
        <v>36</v>
      </c>
      <c r="AX41" s="78">
        <v>46</v>
      </c>
      <c r="AY41" s="78">
        <v>0</v>
      </c>
      <c r="AZ41" s="78">
        <v>0</v>
      </c>
      <c r="BA41" s="20">
        <f t="shared" si="23"/>
        <v>46</v>
      </c>
      <c r="BB41" s="79">
        <v>46</v>
      </c>
      <c r="BC41" s="78">
        <v>0</v>
      </c>
      <c r="BD41" s="78">
        <v>0</v>
      </c>
      <c r="BE41" s="255">
        <f t="shared" si="24"/>
        <v>46</v>
      </c>
      <c r="BF41" s="276">
        <f t="shared" si="25"/>
        <v>410</v>
      </c>
      <c r="BG41" s="592"/>
    </row>
    <row r="42" spans="1:59" ht="15.75" customHeight="1" thickBot="1" x14ac:dyDescent="0.3">
      <c r="A42" s="596"/>
      <c r="B42" s="596"/>
      <c r="C42" s="662"/>
      <c r="D42" s="597"/>
      <c r="E42" s="555"/>
      <c r="F42" s="550"/>
      <c r="G42" s="566"/>
      <c r="H42" s="197" t="s">
        <v>48</v>
      </c>
      <c r="I42" s="550"/>
      <c r="J42" s="31">
        <v>2</v>
      </c>
      <c r="K42" s="13">
        <v>0</v>
      </c>
      <c r="L42" s="12">
        <v>0</v>
      </c>
      <c r="M42" s="14">
        <f t="shared" si="18"/>
        <v>2</v>
      </c>
      <c r="N42" s="13">
        <v>3</v>
      </c>
      <c r="O42" s="13">
        <v>0</v>
      </c>
      <c r="P42" s="13">
        <v>0</v>
      </c>
      <c r="Q42" s="14">
        <f t="shared" si="19"/>
        <v>3</v>
      </c>
      <c r="R42" s="31">
        <v>2</v>
      </c>
      <c r="S42" s="13">
        <v>0</v>
      </c>
      <c r="T42" s="13">
        <v>0</v>
      </c>
      <c r="U42" s="14">
        <f t="shared" si="20"/>
        <v>2</v>
      </c>
      <c r="V42" s="13">
        <v>1</v>
      </c>
      <c r="W42" s="13">
        <v>0</v>
      </c>
      <c r="X42" s="13">
        <v>0</v>
      </c>
      <c r="Y42" s="14">
        <f t="shared" si="21"/>
        <v>1</v>
      </c>
      <c r="Z42" s="13">
        <v>7</v>
      </c>
      <c r="AA42" s="13">
        <v>0</v>
      </c>
      <c r="AB42" s="13">
        <v>0</v>
      </c>
      <c r="AC42" s="14">
        <f>SUM(Z42:AB42)</f>
        <v>7</v>
      </c>
      <c r="AD42" s="13">
        <v>2</v>
      </c>
      <c r="AE42" s="13">
        <v>0</v>
      </c>
      <c r="AF42" s="13">
        <v>0</v>
      </c>
      <c r="AG42" s="14">
        <f>SUM(AD42:AF42)</f>
        <v>2</v>
      </c>
      <c r="AH42" s="13">
        <v>15</v>
      </c>
      <c r="AI42" s="13">
        <v>0</v>
      </c>
      <c r="AJ42" s="13">
        <v>0</v>
      </c>
      <c r="AK42" s="14">
        <f>SUM(AH42:AJ42)</f>
        <v>15</v>
      </c>
      <c r="AL42" s="13">
        <v>2</v>
      </c>
      <c r="AM42" s="13">
        <v>0</v>
      </c>
      <c r="AN42" s="13">
        <v>0</v>
      </c>
      <c r="AO42" s="14">
        <f>SUM(AL42:AN42)</f>
        <v>2</v>
      </c>
      <c r="AP42" s="80">
        <v>5</v>
      </c>
      <c r="AQ42" s="80">
        <v>0</v>
      </c>
      <c r="AR42" s="80">
        <v>0</v>
      </c>
      <c r="AS42" s="14">
        <f>SUM(AP42:AR42)</f>
        <v>5</v>
      </c>
      <c r="AT42" s="94">
        <v>5</v>
      </c>
      <c r="AU42" s="80">
        <v>0</v>
      </c>
      <c r="AV42" s="80">
        <v>0</v>
      </c>
      <c r="AW42" s="14">
        <f t="shared" si="22"/>
        <v>5</v>
      </c>
      <c r="AX42" s="80">
        <v>6</v>
      </c>
      <c r="AY42" s="80">
        <v>0</v>
      </c>
      <c r="AZ42" s="80">
        <v>0</v>
      </c>
      <c r="BA42" s="14">
        <f t="shared" si="23"/>
        <v>6</v>
      </c>
      <c r="BB42" s="94">
        <v>7</v>
      </c>
      <c r="BC42" s="80">
        <v>0</v>
      </c>
      <c r="BD42" s="80">
        <v>0</v>
      </c>
      <c r="BE42" s="256">
        <f t="shared" si="24"/>
        <v>7</v>
      </c>
      <c r="BF42" s="282">
        <f t="shared" si="25"/>
        <v>57</v>
      </c>
      <c r="BG42" s="592"/>
    </row>
    <row r="43" spans="1:59" ht="15.75" customHeight="1" thickBot="1" x14ac:dyDescent="0.3">
      <c r="A43" s="596"/>
      <c r="B43" s="596"/>
      <c r="C43" s="662"/>
      <c r="D43" s="597"/>
      <c r="E43" s="555"/>
      <c r="F43" s="550"/>
      <c r="G43" s="644" t="s">
        <v>49</v>
      </c>
      <c r="H43" s="632"/>
      <c r="I43" s="550"/>
      <c r="J43" s="114">
        <f t="shared" ref="J43:AO43" si="26">SUM(J38:J42)</f>
        <v>30</v>
      </c>
      <c r="K43" s="115">
        <f t="shared" si="26"/>
        <v>0</v>
      </c>
      <c r="L43" s="116">
        <f t="shared" si="26"/>
        <v>0</v>
      </c>
      <c r="M43" s="117">
        <f>SUM(J43:L43)</f>
        <v>30</v>
      </c>
      <c r="N43" s="115">
        <f t="shared" si="26"/>
        <v>97</v>
      </c>
      <c r="O43" s="115">
        <f t="shared" si="26"/>
        <v>0</v>
      </c>
      <c r="P43" s="115">
        <f t="shared" si="26"/>
        <v>0</v>
      </c>
      <c r="Q43" s="117">
        <f>SUM(N43:P43)</f>
        <v>97</v>
      </c>
      <c r="R43" s="118">
        <f t="shared" si="26"/>
        <v>24</v>
      </c>
      <c r="S43" s="115">
        <f t="shared" si="26"/>
        <v>0</v>
      </c>
      <c r="T43" s="115">
        <f t="shared" si="26"/>
        <v>0</v>
      </c>
      <c r="U43" s="117">
        <f t="shared" si="26"/>
        <v>24</v>
      </c>
      <c r="V43" s="118">
        <f t="shared" si="26"/>
        <v>11</v>
      </c>
      <c r="W43" s="115">
        <f t="shared" si="26"/>
        <v>0</v>
      </c>
      <c r="X43" s="115">
        <f t="shared" si="26"/>
        <v>0</v>
      </c>
      <c r="Y43" s="117">
        <f t="shared" si="26"/>
        <v>11</v>
      </c>
      <c r="Z43" s="118">
        <f t="shared" si="26"/>
        <v>46</v>
      </c>
      <c r="AA43" s="115">
        <f t="shared" si="26"/>
        <v>0</v>
      </c>
      <c r="AB43" s="115">
        <f t="shared" si="26"/>
        <v>0</v>
      </c>
      <c r="AC43" s="117">
        <f t="shared" si="26"/>
        <v>46</v>
      </c>
      <c r="AD43" s="115">
        <f t="shared" si="26"/>
        <v>44</v>
      </c>
      <c r="AE43" s="115">
        <f t="shared" si="26"/>
        <v>0</v>
      </c>
      <c r="AF43" s="116">
        <f t="shared" si="26"/>
        <v>0</v>
      </c>
      <c r="AG43" s="117">
        <f t="shared" si="26"/>
        <v>44</v>
      </c>
      <c r="AH43" s="115">
        <f t="shared" si="26"/>
        <v>68</v>
      </c>
      <c r="AI43" s="115">
        <f t="shared" si="26"/>
        <v>0</v>
      </c>
      <c r="AJ43" s="116">
        <f t="shared" si="26"/>
        <v>0</v>
      </c>
      <c r="AK43" s="117">
        <f t="shared" si="26"/>
        <v>68</v>
      </c>
      <c r="AL43" s="115">
        <f t="shared" si="26"/>
        <v>60</v>
      </c>
      <c r="AM43" s="115">
        <f t="shared" si="26"/>
        <v>0</v>
      </c>
      <c r="AN43" s="116">
        <f t="shared" si="26"/>
        <v>0</v>
      </c>
      <c r="AO43" s="117">
        <f t="shared" si="26"/>
        <v>60</v>
      </c>
      <c r="AP43" s="115">
        <f t="shared" ref="AP43:BF43" si="27">SUM(AP38:AP42)</f>
        <v>59</v>
      </c>
      <c r="AQ43" s="115">
        <f t="shared" si="27"/>
        <v>0</v>
      </c>
      <c r="AR43" s="116">
        <f t="shared" si="27"/>
        <v>0</v>
      </c>
      <c r="AS43" s="117">
        <f t="shared" si="27"/>
        <v>59</v>
      </c>
      <c r="AT43" s="115">
        <f t="shared" si="27"/>
        <v>62</v>
      </c>
      <c r="AU43" s="115">
        <f t="shared" si="27"/>
        <v>0</v>
      </c>
      <c r="AV43" s="116">
        <f t="shared" si="27"/>
        <v>0</v>
      </c>
      <c r="AW43" s="117">
        <f t="shared" si="27"/>
        <v>62</v>
      </c>
      <c r="AX43" s="115">
        <f t="shared" si="27"/>
        <v>77</v>
      </c>
      <c r="AY43" s="115">
        <f t="shared" si="27"/>
        <v>0</v>
      </c>
      <c r="AZ43" s="116">
        <f t="shared" si="27"/>
        <v>0</v>
      </c>
      <c r="BA43" s="117">
        <f t="shared" si="27"/>
        <v>77</v>
      </c>
      <c r="BB43" s="115">
        <f t="shared" si="27"/>
        <v>78</v>
      </c>
      <c r="BC43" s="115">
        <f t="shared" si="27"/>
        <v>0</v>
      </c>
      <c r="BD43" s="116">
        <f t="shared" si="27"/>
        <v>0</v>
      </c>
      <c r="BE43" s="252">
        <f t="shared" si="27"/>
        <v>78</v>
      </c>
      <c r="BF43" s="283">
        <f t="shared" si="27"/>
        <v>656</v>
      </c>
      <c r="BG43" s="592"/>
    </row>
    <row r="44" spans="1:59" ht="15" customHeight="1" x14ac:dyDescent="0.25">
      <c r="A44" s="596"/>
      <c r="B44" s="596"/>
      <c r="C44" s="662"/>
      <c r="D44" s="597"/>
      <c r="E44" s="555"/>
      <c r="F44" s="550"/>
      <c r="G44" s="661" t="s">
        <v>50</v>
      </c>
      <c r="H44" s="41" t="s">
        <v>51</v>
      </c>
      <c r="I44" s="550"/>
      <c r="J44" s="21">
        <v>24</v>
      </c>
      <c r="K44" s="22">
        <v>0</v>
      </c>
      <c r="L44" s="39">
        <v>0</v>
      </c>
      <c r="M44" s="40">
        <f t="shared" ref="M44:M49" si="28">SUM(J44:L44)</f>
        <v>24</v>
      </c>
      <c r="N44" s="22">
        <v>95</v>
      </c>
      <c r="O44" s="22">
        <v>0</v>
      </c>
      <c r="P44" s="22">
        <v>0</v>
      </c>
      <c r="Q44" s="40">
        <f t="shared" ref="Q44:Q49" si="29">SUM(N44:P44)</f>
        <v>95</v>
      </c>
      <c r="R44" s="21">
        <v>18</v>
      </c>
      <c r="S44" s="22">
        <v>0</v>
      </c>
      <c r="T44" s="22">
        <v>0</v>
      </c>
      <c r="U44" s="40">
        <f t="shared" ref="U44:U49" si="30">SUM(R44:T44)</f>
        <v>18</v>
      </c>
      <c r="V44" s="22">
        <v>9</v>
      </c>
      <c r="W44" s="22">
        <v>0</v>
      </c>
      <c r="X44" s="22">
        <v>0</v>
      </c>
      <c r="Y44" s="40">
        <f t="shared" ref="Y44:Y49" si="31">SUM(V44:X44)</f>
        <v>9</v>
      </c>
      <c r="Z44" s="22">
        <v>37</v>
      </c>
      <c r="AA44" s="22">
        <v>0</v>
      </c>
      <c r="AB44" s="22">
        <v>0</v>
      </c>
      <c r="AC44" s="40">
        <f t="shared" ref="AC44:AC49" si="32">SUM(Z44:AB44)</f>
        <v>37</v>
      </c>
      <c r="AD44" s="95">
        <v>33</v>
      </c>
      <c r="AE44" s="82">
        <v>0</v>
      </c>
      <c r="AF44" s="82">
        <v>0</v>
      </c>
      <c r="AG44" s="40">
        <f t="shared" ref="AG44:AG49" si="33">SUM(AD44:AF44)</f>
        <v>33</v>
      </c>
      <c r="AH44" s="82">
        <v>58</v>
      </c>
      <c r="AI44" s="82">
        <v>0</v>
      </c>
      <c r="AJ44" s="82">
        <v>0</v>
      </c>
      <c r="AK44" s="40">
        <f t="shared" ref="AK44:AK49" si="34">SUM(AH44:AJ44)</f>
        <v>58</v>
      </c>
      <c r="AL44" s="95">
        <v>52</v>
      </c>
      <c r="AM44" s="82">
        <v>0</v>
      </c>
      <c r="AN44" s="82">
        <v>0</v>
      </c>
      <c r="AO44" s="40">
        <f t="shared" ref="AO44:AO49" si="35">SUM(AL44:AN44)</f>
        <v>52</v>
      </c>
      <c r="AP44" s="82">
        <v>51</v>
      </c>
      <c r="AQ44" s="82">
        <v>0</v>
      </c>
      <c r="AR44" s="82">
        <v>0</v>
      </c>
      <c r="AS44" s="40">
        <f t="shared" ref="AS44:AS49" si="36">SUM(AP44:AR44)</f>
        <v>51</v>
      </c>
      <c r="AT44" s="95">
        <v>51</v>
      </c>
      <c r="AU44" s="82">
        <v>0</v>
      </c>
      <c r="AV44" s="82">
        <v>0</v>
      </c>
      <c r="AW44" s="40">
        <f t="shared" ref="AW44:AW49" si="37">SUM(AT44:AV44)</f>
        <v>51</v>
      </c>
      <c r="AX44" s="82">
        <v>63</v>
      </c>
      <c r="AY44" s="82">
        <v>0</v>
      </c>
      <c r="AZ44" s="82">
        <v>0</v>
      </c>
      <c r="BA44" s="40">
        <f t="shared" ref="BA44:BA49" si="38">SUM(AX44:AZ44)</f>
        <v>63</v>
      </c>
      <c r="BB44" s="95">
        <v>74</v>
      </c>
      <c r="BC44" s="82">
        <v>0</v>
      </c>
      <c r="BD44" s="82">
        <v>0</v>
      </c>
      <c r="BE44" s="257">
        <f t="shared" ref="BE44:BE49" si="39">SUM(BB44:BD44)</f>
        <v>74</v>
      </c>
      <c r="BF44" s="276">
        <f t="shared" ref="BF44:BF55" si="40">M44+Q44+U44+Y44+AC44+AG44+AK44+AO44+AS44+AW44+BA44+BE44</f>
        <v>565</v>
      </c>
      <c r="BG44" s="592"/>
    </row>
    <row r="45" spans="1:59" ht="15" customHeight="1" x14ac:dyDescent="0.25">
      <c r="A45" s="596"/>
      <c r="B45" s="596"/>
      <c r="C45" s="662"/>
      <c r="D45" s="597"/>
      <c r="E45" s="555"/>
      <c r="F45" s="550"/>
      <c r="G45" s="565"/>
      <c r="H45" s="38" t="s">
        <v>52</v>
      </c>
      <c r="I45" s="550"/>
      <c r="J45" s="15">
        <v>2</v>
      </c>
      <c r="K45" s="16">
        <v>0</v>
      </c>
      <c r="L45" s="19">
        <v>0</v>
      </c>
      <c r="M45" s="20">
        <f t="shared" si="28"/>
        <v>2</v>
      </c>
      <c r="N45" s="16">
        <v>2</v>
      </c>
      <c r="O45" s="16">
        <v>0</v>
      </c>
      <c r="P45" s="16">
        <v>0</v>
      </c>
      <c r="Q45" s="20">
        <f t="shared" si="29"/>
        <v>2</v>
      </c>
      <c r="R45" s="15">
        <v>2</v>
      </c>
      <c r="S45" s="16">
        <v>0</v>
      </c>
      <c r="T45" s="16">
        <v>0</v>
      </c>
      <c r="U45" s="20">
        <f t="shared" si="30"/>
        <v>2</v>
      </c>
      <c r="V45" s="16">
        <v>0</v>
      </c>
      <c r="W45" s="16">
        <v>0</v>
      </c>
      <c r="X45" s="16">
        <v>0</v>
      </c>
      <c r="Y45" s="20">
        <f t="shared" si="31"/>
        <v>0</v>
      </c>
      <c r="Z45" s="16">
        <v>2</v>
      </c>
      <c r="AA45" s="16">
        <v>0</v>
      </c>
      <c r="AB45" s="16">
        <v>0</v>
      </c>
      <c r="AC45" s="20">
        <f t="shared" si="32"/>
        <v>2</v>
      </c>
      <c r="AD45" s="79">
        <v>6</v>
      </c>
      <c r="AE45" s="78">
        <v>0</v>
      </c>
      <c r="AF45" s="78">
        <v>0</v>
      </c>
      <c r="AG45" s="20">
        <f t="shared" si="33"/>
        <v>6</v>
      </c>
      <c r="AH45" s="78">
        <v>3</v>
      </c>
      <c r="AI45" s="78">
        <v>0</v>
      </c>
      <c r="AJ45" s="78">
        <v>0</v>
      </c>
      <c r="AK45" s="20">
        <f t="shared" si="34"/>
        <v>3</v>
      </c>
      <c r="AL45" s="79">
        <v>3</v>
      </c>
      <c r="AM45" s="78">
        <v>0</v>
      </c>
      <c r="AN45" s="78">
        <v>0</v>
      </c>
      <c r="AO45" s="20">
        <f t="shared" si="35"/>
        <v>3</v>
      </c>
      <c r="AP45" s="78">
        <v>3</v>
      </c>
      <c r="AQ45" s="78">
        <v>0</v>
      </c>
      <c r="AR45" s="78">
        <v>0</v>
      </c>
      <c r="AS45" s="20">
        <f t="shared" si="36"/>
        <v>3</v>
      </c>
      <c r="AT45" s="79">
        <v>6</v>
      </c>
      <c r="AU45" s="78">
        <v>0</v>
      </c>
      <c r="AV45" s="78">
        <v>0</v>
      </c>
      <c r="AW45" s="20">
        <f t="shared" si="37"/>
        <v>6</v>
      </c>
      <c r="AX45" s="78">
        <v>11</v>
      </c>
      <c r="AY45" s="78">
        <v>0</v>
      </c>
      <c r="AZ45" s="78">
        <v>0</v>
      </c>
      <c r="BA45" s="20">
        <f t="shared" si="38"/>
        <v>11</v>
      </c>
      <c r="BB45" s="79">
        <v>3</v>
      </c>
      <c r="BC45" s="78">
        <v>0</v>
      </c>
      <c r="BD45" s="78">
        <v>0</v>
      </c>
      <c r="BE45" s="255">
        <f t="shared" si="39"/>
        <v>3</v>
      </c>
      <c r="BF45" s="277">
        <f t="shared" si="40"/>
        <v>43</v>
      </c>
      <c r="BG45" s="592"/>
    </row>
    <row r="46" spans="1:59" ht="15" customHeight="1" x14ac:dyDescent="0.25">
      <c r="A46" s="596"/>
      <c r="B46" s="596"/>
      <c r="C46" s="662"/>
      <c r="D46" s="597"/>
      <c r="E46" s="555"/>
      <c r="F46" s="550"/>
      <c r="G46" s="565"/>
      <c r="H46" s="41" t="s">
        <v>111</v>
      </c>
      <c r="I46" s="550"/>
      <c r="J46" s="15">
        <v>3</v>
      </c>
      <c r="K46" s="16">
        <v>0</v>
      </c>
      <c r="L46" s="19">
        <v>0</v>
      </c>
      <c r="M46" s="20">
        <f t="shared" si="28"/>
        <v>3</v>
      </c>
      <c r="N46" s="16">
        <v>0</v>
      </c>
      <c r="O46" s="16">
        <v>0</v>
      </c>
      <c r="P46" s="16">
        <v>0</v>
      </c>
      <c r="Q46" s="20">
        <f t="shared" si="29"/>
        <v>0</v>
      </c>
      <c r="R46" s="15">
        <v>3</v>
      </c>
      <c r="S46" s="16">
        <v>0</v>
      </c>
      <c r="T46" s="16">
        <v>0</v>
      </c>
      <c r="U46" s="20">
        <f t="shared" si="30"/>
        <v>3</v>
      </c>
      <c r="V46" s="16">
        <v>0</v>
      </c>
      <c r="W46" s="16">
        <v>0</v>
      </c>
      <c r="X46" s="16">
        <v>0</v>
      </c>
      <c r="Y46" s="20">
        <f t="shared" si="31"/>
        <v>0</v>
      </c>
      <c r="Z46" s="16">
        <v>3</v>
      </c>
      <c r="AA46" s="16">
        <v>0</v>
      </c>
      <c r="AB46" s="16">
        <v>0</v>
      </c>
      <c r="AC46" s="20">
        <f t="shared" si="32"/>
        <v>3</v>
      </c>
      <c r="AD46" s="79">
        <v>2</v>
      </c>
      <c r="AE46" s="78">
        <v>0</v>
      </c>
      <c r="AF46" s="78">
        <v>0</v>
      </c>
      <c r="AG46" s="20">
        <f t="shared" si="33"/>
        <v>2</v>
      </c>
      <c r="AH46" s="78">
        <v>7</v>
      </c>
      <c r="AI46" s="78">
        <v>0</v>
      </c>
      <c r="AJ46" s="78">
        <v>0</v>
      </c>
      <c r="AK46" s="20">
        <f t="shared" si="34"/>
        <v>7</v>
      </c>
      <c r="AL46" s="79">
        <v>2</v>
      </c>
      <c r="AM46" s="78">
        <v>0</v>
      </c>
      <c r="AN46" s="78">
        <v>0</v>
      </c>
      <c r="AO46" s="20">
        <f t="shared" si="35"/>
        <v>2</v>
      </c>
      <c r="AP46" s="78">
        <v>2</v>
      </c>
      <c r="AQ46" s="78">
        <v>0</v>
      </c>
      <c r="AR46" s="78">
        <v>0</v>
      </c>
      <c r="AS46" s="20">
        <f t="shared" si="36"/>
        <v>2</v>
      </c>
      <c r="AT46" s="79">
        <v>2</v>
      </c>
      <c r="AU46" s="78">
        <v>0</v>
      </c>
      <c r="AV46" s="78">
        <v>0</v>
      </c>
      <c r="AW46" s="20">
        <f t="shared" si="37"/>
        <v>2</v>
      </c>
      <c r="AX46" s="78">
        <v>3</v>
      </c>
      <c r="AY46" s="78">
        <v>0</v>
      </c>
      <c r="AZ46" s="78">
        <v>0</v>
      </c>
      <c r="BA46" s="20">
        <f t="shared" si="38"/>
        <v>3</v>
      </c>
      <c r="BB46" s="79">
        <v>1</v>
      </c>
      <c r="BC46" s="78">
        <v>0</v>
      </c>
      <c r="BD46" s="78">
        <v>0</v>
      </c>
      <c r="BE46" s="255">
        <f t="shared" si="39"/>
        <v>1</v>
      </c>
      <c r="BF46" s="277">
        <f t="shared" si="40"/>
        <v>28</v>
      </c>
      <c r="BG46" s="592"/>
    </row>
    <row r="47" spans="1:59" ht="15.75" customHeight="1" thickBot="1" x14ac:dyDescent="0.3">
      <c r="A47" s="596"/>
      <c r="B47" s="596"/>
      <c r="C47" s="662"/>
      <c r="D47" s="597"/>
      <c r="E47" s="555"/>
      <c r="F47" s="550"/>
      <c r="G47" s="566"/>
      <c r="H47" s="183" t="s">
        <v>112</v>
      </c>
      <c r="I47" s="550"/>
      <c r="J47" s="15">
        <v>1</v>
      </c>
      <c r="K47" s="16">
        <v>0</v>
      </c>
      <c r="L47" s="19">
        <v>0</v>
      </c>
      <c r="M47" s="20">
        <f t="shared" si="28"/>
        <v>1</v>
      </c>
      <c r="N47" s="16">
        <v>0</v>
      </c>
      <c r="O47" s="16">
        <v>0</v>
      </c>
      <c r="P47" s="16">
        <v>0</v>
      </c>
      <c r="Q47" s="20">
        <f t="shared" si="29"/>
        <v>0</v>
      </c>
      <c r="R47" s="15">
        <v>1</v>
      </c>
      <c r="S47" s="16">
        <v>0</v>
      </c>
      <c r="T47" s="16">
        <v>0</v>
      </c>
      <c r="U47" s="20">
        <f t="shared" si="30"/>
        <v>1</v>
      </c>
      <c r="V47" s="16">
        <v>2</v>
      </c>
      <c r="W47" s="16">
        <v>0</v>
      </c>
      <c r="X47" s="16">
        <v>0</v>
      </c>
      <c r="Y47" s="20">
        <f t="shared" si="31"/>
        <v>2</v>
      </c>
      <c r="Z47" s="16">
        <v>4</v>
      </c>
      <c r="AA47" s="16">
        <v>0</v>
      </c>
      <c r="AB47" s="16">
        <v>0</v>
      </c>
      <c r="AC47" s="20">
        <f t="shared" si="32"/>
        <v>4</v>
      </c>
      <c r="AD47" s="79">
        <v>3</v>
      </c>
      <c r="AE47" s="78">
        <v>0</v>
      </c>
      <c r="AF47" s="78">
        <v>0</v>
      </c>
      <c r="AG47" s="20">
        <f t="shared" si="33"/>
        <v>3</v>
      </c>
      <c r="AH47" s="78">
        <v>0</v>
      </c>
      <c r="AI47" s="78">
        <v>0</v>
      </c>
      <c r="AJ47" s="78">
        <v>0</v>
      </c>
      <c r="AK47" s="20">
        <f t="shared" si="34"/>
        <v>0</v>
      </c>
      <c r="AL47" s="79">
        <v>3</v>
      </c>
      <c r="AM47" s="78">
        <v>0</v>
      </c>
      <c r="AN47" s="78">
        <v>0</v>
      </c>
      <c r="AO47" s="20">
        <f t="shared" si="35"/>
        <v>3</v>
      </c>
      <c r="AP47" s="78">
        <v>3</v>
      </c>
      <c r="AQ47" s="78">
        <v>0</v>
      </c>
      <c r="AR47" s="78">
        <v>0</v>
      </c>
      <c r="AS47" s="20">
        <f t="shared" si="36"/>
        <v>3</v>
      </c>
      <c r="AT47" s="79">
        <v>3</v>
      </c>
      <c r="AU47" s="78">
        <v>0</v>
      </c>
      <c r="AV47" s="78">
        <v>0</v>
      </c>
      <c r="AW47" s="20">
        <f t="shared" si="37"/>
        <v>3</v>
      </c>
      <c r="AX47" s="78">
        <v>0</v>
      </c>
      <c r="AY47" s="78">
        <v>0</v>
      </c>
      <c r="AZ47" s="78">
        <v>0</v>
      </c>
      <c r="BA47" s="20">
        <f t="shared" si="38"/>
        <v>0</v>
      </c>
      <c r="BB47" s="79">
        <v>0</v>
      </c>
      <c r="BC47" s="78">
        <v>0</v>
      </c>
      <c r="BD47" s="78">
        <v>0</v>
      </c>
      <c r="BE47" s="255">
        <f t="shared" si="39"/>
        <v>0</v>
      </c>
      <c r="BF47" s="278">
        <f t="shared" si="40"/>
        <v>20</v>
      </c>
      <c r="BG47" s="592"/>
    </row>
    <row r="48" spans="1:59" ht="15" customHeight="1" x14ac:dyDescent="0.25">
      <c r="A48" s="596"/>
      <c r="B48" s="596"/>
      <c r="C48" s="662"/>
      <c r="D48" s="597"/>
      <c r="E48" s="555"/>
      <c r="F48" s="550"/>
      <c r="G48" s="552" t="s">
        <v>54</v>
      </c>
      <c r="H48" s="198" t="s">
        <v>55</v>
      </c>
      <c r="I48" s="550"/>
      <c r="J48" s="21">
        <v>1</v>
      </c>
      <c r="K48" s="22">
        <v>0</v>
      </c>
      <c r="L48" s="39">
        <v>0</v>
      </c>
      <c r="M48" s="40">
        <f t="shared" si="28"/>
        <v>1</v>
      </c>
      <c r="N48" s="22">
        <v>0</v>
      </c>
      <c r="O48" s="22">
        <v>0</v>
      </c>
      <c r="P48" s="22">
        <v>0</v>
      </c>
      <c r="Q48" s="40">
        <f t="shared" si="29"/>
        <v>0</v>
      </c>
      <c r="R48" s="21">
        <v>1</v>
      </c>
      <c r="S48" s="22">
        <v>0</v>
      </c>
      <c r="T48" s="22">
        <v>0</v>
      </c>
      <c r="U48" s="40">
        <f t="shared" si="30"/>
        <v>1</v>
      </c>
      <c r="V48" s="22">
        <v>1</v>
      </c>
      <c r="W48" s="22">
        <v>0</v>
      </c>
      <c r="X48" s="22">
        <v>0</v>
      </c>
      <c r="Y48" s="40">
        <f t="shared" si="31"/>
        <v>1</v>
      </c>
      <c r="Z48" s="21">
        <v>1</v>
      </c>
      <c r="AA48" s="22">
        <v>0</v>
      </c>
      <c r="AB48" s="22">
        <v>0</v>
      </c>
      <c r="AC48" s="40">
        <f t="shared" si="32"/>
        <v>1</v>
      </c>
      <c r="AD48" s="95">
        <v>1</v>
      </c>
      <c r="AE48" s="82">
        <v>0</v>
      </c>
      <c r="AF48" s="82">
        <v>0</v>
      </c>
      <c r="AG48" s="40">
        <f t="shared" si="33"/>
        <v>1</v>
      </c>
      <c r="AH48" s="82">
        <v>1</v>
      </c>
      <c r="AI48" s="82">
        <v>0</v>
      </c>
      <c r="AJ48" s="82">
        <v>0</v>
      </c>
      <c r="AK48" s="40">
        <f t="shared" si="34"/>
        <v>1</v>
      </c>
      <c r="AL48" s="95">
        <v>1</v>
      </c>
      <c r="AM48" s="82">
        <v>0</v>
      </c>
      <c r="AN48" s="82">
        <v>0</v>
      </c>
      <c r="AO48" s="40">
        <f t="shared" si="35"/>
        <v>1</v>
      </c>
      <c r="AP48" s="82">
        <v>1</v>
      </c>
      <c r="AQ48" s="82">
        <v>0</v>
      </c>
      <c r="AR48" s="82">
        <v>0</v>
      </c>
      <c r="AS48" s="40">
        <f t="shared" si="36"/>
        <v>1</v>
      </c>
      <c r="AT48" s="95">
        <v>1</v>
      </c>
      <c r="AU48" s="82">
        <v>0</v>
      </c>
      <c r="AV48" s="82">
        <v>0</v>
      </c>
      <c r="AW48" s="40">
        <f t="shared" si="37"/>
        <v>1</v>
      </c>
      <c r="AX48" s="82">
        <v>0</v>
      </c>
      <c r="AY48" s="82">
        <v>0</v>
      </c>
      <c r="AZ48" s="82">
        <v>0</v>
      </c>
      <c r="BA48" s="40">
        <f t="shared" si="38"/>
        <v>0</v>
      </c>
      <c r="BB48" s="95">
        <v>0</v>
      </c>
      <c r="BC48" s="82">
        <v>0</v>
      </c>
      <c r="BD48" s="82">
        <v>0</v>
      </c>
      <c r="BE48" s="257">
        <f t="shared" si="39"/>
        <v>0</v>
      </c>
      <c r="BF48" s="277">
        <f t="shared" si="40"/>
        <v>9</v>
      </c>
      <c r="BG48" s="592"/>
    </row>
    <row r="49" spans="1:59" ht="15.75" customHeight="1" thickBot="1" x14ac:dyDescent="0.3">
      <c r="A49" s="596"/>
      <c r="B49" s="596"/>
      <c r="C49" s="662"/>
      <c r="D49" s="597"/>
      <c r="E49" s="590"/>
      <c r="F49" s="551"/>
      <c r="G49" s="551"/>
      <c r="H49" s="197" t="s">
        <v>57</v>
      </c>
      <c r="I49" s="551"/>
      <c r="J49" s="239">
        <v>5</v>
      </c>
      <c r="K49" s="236">
        <v>0</v>
      </c>
      <c r="L49" s="237">
        <v>0</v>
      </c>
      <c r="M49" s="238">
        <f t="shared" si="28"/>
        <v>5</v>
      </c>
      <c r="N49" s="236">
        <v>3</v>
      </c>
      <c r="O49" s="236">
        <v>0</v>
      </c>
      <c r="P49" s="236">
        <v>0</v>
      </c>
      <c r="Q49" s="238">
        <f t="shared" si="29"/>
        <v>3</v>
      </c>
      <c r="R49" s="239">
        <v>5</v>
      </c>
      <c r="S49" s="236">
        <v>0</v>
      </c>
      <c r="T49" s="236">
        <v>0</v>
      </c>
      <c r="U49" s="238">
        <f t="shared" si="30"/>
        <v>5</v>
      </c>
      <c r="V49" s="236">
        <v>5</v>
      </c>
      <c r="W49" s="236">
        <v>0</v>
      </c>
      <c r="X49" s="236">
        <v>0</v>
      </c>
      <c r="Y49" s="238">
        <f t="shared" si="31"/>
        <v>5</v>
      </c>
      <c r="Z49" s="239">
        <v>5</v>
      </c>
      <c r="AA49" s="236">
        <v>0</v>
      </c>
      <c r="AB49" s="236">
        <v>0</v>
      </c>
      <c r="AC49" s="238">
        <f t="shared" si="32"/>
        <v>5</v>
      </c>
      <c r="AD49" s="240">
        <v>5</v>
      </c>
      <c r="AE49" s="241">
        <v>0</v>
      </c>
      <c r="AF49" s="241">
        <v>0</v>
      </c>
      <c r="AG49" s="238">
        <f t="shared" si="33"/>
        <v>5</v>
      </c>
      <c r="AH49" s="241">
        <v>5</v>
      </c>
      <c r="AI49" s="241">
        <v>0</v>
      </c>
      <c r="AJ49" s="241">
        <v>0</v>
      </c>
      <c r="AK49" s="238">
        <f t="shared" si="34"/>
        <v>5</v>
      </c>
      <c r="AL49" s="240">
        <v>5</v>
      </c>
      <c r="AM49" s="241">
        <v>0</v>
      </c>
      <c r="AN49" s="241">
        <v>0</v>
      </c>
      <c r="AO49" s="238">
        <f t="shared" si="35"/>
        <v>5</v>
      </c>
      <c r="AP49" s="241">
        <v>5</v>
      </c>
      <c r="AQ49" s="241">
        <v>0</v>
      </c>
      <c r="AR49" s="241">
        <v>0</v>
      </c>
      <c r="AS49" s="238">
        <f t="shared" si="36"/>
        <v>5</v>
      </c>
      <c r="AT49" s="240">
        <v>5</v>
      </c>
      <c r="AU49" s="241">
        <v>0</v>
      </c>
      <c r="AV49" s="241">
        <v>0</v>
      </c>
      <c r="AW49" s="238">
        <f t="shared" si="37"/>
        <v>5</v>
      </c>
      <c r="AX49" s="241">
        <v>0</v>
      </c>
      <c r="AY49" s="241">
        <v>0</v>
      </c>
      <c r="AZ49" s="241">
        <v>0</v>
      </c>
      <c r="BA49" s="238">
        <f t="shared" si="38"/>
        <v>0</v>
      </c>
      <c r="BB49" s="240">
        <v>0</v>
      </c>
      <c r="BC49" s="241">
        <v>0</v>
      </c>
      <c r="BD49" s="241">
        <v>0</v>
      </c>
      <c r="BE49" s="258">
        <f t="shared" si="39"/>
        <v>0</v>
      </c>
      <c r="BF49" s="279">
        <f t="shared" si="40"/>
        <v>48</v>
      </c>
      <c r="BG49" s="593"/>
    </row>
    <row r="50" spans="1:59" ht="27.75" customHeight="1" thickBot="1" x14ac:dyDescent="0.3">
      <c r="A50" s="596"/>
      <c r="B50" s="596"/>
      <c r="C50" s="662"/>
      <c r="D50" s="597"/>
      <c r="E50" s="134" t="s">
        <v>117</v>
      </c>
      <c r="F50" s="208">
        <v>45</v>
      </c>
      <c r="G50" s="134" t="s">
        <v>41</v>
      </c>
      <c r="H50" s="207" t="s">
        <v>41</v>
      </c>
      <c r="I50" s="134" t="s">
        <v>118</v>
      </c>
      <c r="J50" s="118">
        <v>0</v>
      </c>
      <c r="K50" s="115">
        <v>0</v>
      </c>
      <c r="L50" s="116">
        <v>0</v>
      </c>
      <c r="M50" s="117">
        <v>5</v>
      </c>
      <c r="N50" s="118">
        <v>0</v>
      </c>
      <c r="O50" s="115">
        <v>0</v>
      </c>
      <c r="P50" s="115">
        <v>0</v>
      </c>
      <c r="Q50" s="117">
        <v>8</v>
      </c>
      <c r="R50" s="115">
        <v>0</v>
      </c>
      <c r="S50" s="115">
        <v>0</v>
      </c>
      <c r="T50" s="115">
        <v>0</v>
      </c>
      <c r="U50" s="117">
        <v>7</v>
      </c>
      <c r="V50" s="115">
        <v>0</v>
      </c>
      <c r="W50" s="115">
        <v>0</v>
      </c>
      <c r="X50" s="115">
        <v>0</v>
      </c>
      <c r="Y50" s="117">
        <v>5</v>
      </c>
      <c r="Z50" s="115">
        <v>0</v>
      </c>
      <c r="AA50" s="115">
        <v>0</v>
      </c>
      <c r="AB50" s="115">
        <v>0</v>
      </c>
      <c r="AC50" s="117">
        <v>8</v>
      </c>
      <c r="AD50" s="119">
        <v>0</v>
      </c>
      <c r="AE50" s="119">
        <v>0</v>
      </c>
      <c r="AF50" s="119">
        <v>0</v>
      </c>
      <c r="AG50" s="117">
        <v>11</v>
      </c>
      <c r="AH50" s="119">
        <v>0</v>
      </c>
      <c r="AI50" s="119">
        <v>0</v>
      </c>
      <c r="AJ50" s="119">
        <v>0</v>
      </c>
      <c r="AK50" s="117">
        <v>7</v>
      </c>
      <c r="AL50" s="119">
        <v>0</v>
      </c>
      <c r="AM50" s="119">
        <v>0</v>
      </c>
      <c r="AN50" s="119">
        <v>0</v>
      </c>
      <c r="AO50" s="117">
        <v>0</v>
      </c>
      <c r="AP50" s="119">
        <v>0</v>
      </c>
      <c r="AQ50" s="119">
        <v>0</v>
      </c>
      <c r="AR50" s="119">
        <v>0</v>
      </c>
      <c r="AS50" s="117">
        <v>0</v>
      </c>
      <c r="AT50" s="119">
        <v>9</v>
      </c>
      <c r="AU50" s="119">
        <v>0</v>
      </c>
      <c r="AV50" s="119">
        <v>0</v>
      </c>
      <c r="AW50" s="117">
        <v>9</v>
      </c>
      <c r="AX50" s="119">
        <v>9</v>
      </c>
      <c r="AY50" s="119">
        <v>0</v>
      </c>
      <c r="AZ50" s="119">
        <v>0</v>
      </c>
      <c r="BA50" s="117"/>
      <c r="BB50" s="119">
        <v>9</v>
      </c>
      <c r="BC50" s="119">
        <v>0</v>
      </c>
      <c r="BD50" s="119">
        <v>0</v>
      </c>
      <c r="BE50" s="252">
        <v>9</v>
      </c>
      <c r="BF50" s="283">
        <f t="shared" si="40"/>
        <v>69</v>
      </c>
      <c r="BG50" s="209">
        <f>BF50/F50</f>
        <v>1.5333333333333334</v>
      </c>
    </row>
    <row r="51" spans="1:59" ht="15" customHeight="1" x14ac:dyDescent="0.25">
      <c r="A51" s="596"/>
      <c r="B51" s="596"/>
      <c r="C51" s="662"/>
      <c r="D51" s="597"/>
      <c r="E51" s="554" t="s">
        <v>119</v>
      </c>
      <c r="F51" s="552">
        <v>50</v>
      </c>
      <c r="G51" s="657" t="s">
        <v>43</v>
      </c>
      <c r="H51" s="136" t="s">
        <v>44</v>
      </c>
      <c r="I51" s="552" t="s">
        <v>120</v>
      </c>
      <c r="J51" s="248">
        <v>0</v>
      </c>
      <c r="K51" s="243">
        <v>0</v>
      </c>
      <c r="L51" s="244">
        <v>0</v>
      </c>
      <c r="M51" s="245">
        <f t="shared" ref="M51:M56" si="41">SUM(J51:L51)</f>
        <v>0</v>
      </c>
      <c r="N51" s="242">
        <v>0</v>
      </c>
      <c r="O51" s="243">
        <v>0</v>
      </c>
      <c r="P51" s="243">
        <v>0</v>
      </c>
      <c r="Q51" s="245">
        <f>SUM(N51:P51)</f>
        <v>0</v>
      </c>
      <c r="R51" s="243">
        <v>0</v>
      </c>
      <c r="S51" s="243">
        <v>0</v>
      </c>
      <c r="T51" s="243">
        <v>0</v>
      </c>
      <c r="U51" s="245">
        <f>SUM(R51:T51)</f>
        <v>0</v>
      </c>
      <c r="V51" s="243">
        <v>0</v>
      </c>
      <c r="W51" s="243">
        <v>0</v>
      </c>
      <c r="X51" s="243">
        <v>0</v>
      </c>
      <c r="Y51" s="245">
        <f>SUM(V51:X51)</f>
        <v>0</v>
      </c>
      <c r="Z51" s="243">
        <v>0</v>
      </c>
      <c r="AA51" s="243">
        <v>0</v>
      </c>
      <c r="AB51" s="243">
        <v>0</v>
      </c>
      <c r="AC51" s="245">
        <f>SUM(Z51:AB51)</f>
        <v>0</v>
      </c>
      <c r="AD51" s="246"/>
      <c r="AE51" s="243">
        <v>0</v>
      </c>
      <c r="AF51" s="243">
        <v>0</v>
      </c>
      <c r="AG51" s="245">
        <f>SUM(AD51:AF51)</f>
        <v>0</v>
      </c>
      <c r="AH51" s="246">
        <v>0</v>
      </c>
      <c r="AI51" s="243">
        <v>0</v>
      </c>
      <c r="AJ51" s="243">
        <v>0</v>
      </c>
      <c r="AK51" s="245">
        <f>SUM(AH51:AJ51)</f>
        <v>0</v>
      </c>
      <c r="AL51" s="246">
        <v>0</v>
      </c>
      <c r="AM51" s="243">
        <v>0</v>
      </c>
      <c r="AN51" s="243">
        <v>0</v>
      </c>
      <c r="AO51" s="245">
        <f>SUM(AL51:AN51)</f>
        <v>0</v>
      </c>
      <c r="AP51" s="246">
        <v>3</v>
      </c>
      <c r="AQ51" s="243">
        <v>0</v>
      </c>
      <c r="AR51" s="243">
        <v>0</v>
      </c>
      <c r="AS51" s="245">
        <f>SUM(AP51:AR51)</f>
        <v>3</v>
      </c>
      <c r="AT51" s="246">
        <v>37</v>
      </c>
      <c r="AU51" s="246">
        <v>0</v>
      </c>
      <c r="AV51" s="246">
        <v>0</v>
      </c>
      <c r="AW51" s="245">
        <f>SUM(AT51:AV51)</f>
        <v>37</v>
      </c>
      <c r="AX51" s="246">
        <v>37</v>
      </c>
      <c r="AY51" s="246">
        <v>0</v>
      </c>
      <c r="AZ51" s="246">
        <v>0</v>
      </c>
      <c r="BA51" s="245">
        <f>SUM(AX51:AZ51)</f>
        <v>37</v>
      </c>
      <c r="BB51" s="246">
        <v>24</v>
      </c>
      <c r="BC51" s="246">
        <v>0</v>
      </c>
      <c r="BD51" s="246">
        <v>0</v>
      </c>
      <c r="BE51" s="259">
        <f>SUM(BB51:BD51)</f>
        <v>24</v>
      </c>
      <c r="BF51" s="280">
        <f t="shared" si="40"/>
        <v>101</v>
      </c>
      <c r="BG51" s="591">
        <f>BF56/F51</f>
        <v>8.2799999999999994</v>
      </c>
    </row>
    <row r="52" spans="1:59" ht="15" customHeight="1" x14ac:dyDescent="0.25">
      <c r="A52" s="596"/>
      <c r="B52" s="596"/>
      <c r="C52" s="662"/>
      <c r="D52" s="597"/>
      <c r="E52" s="555"/>
      <c r="F52" s="550"/>
      <c r="G52" s="658"/>
      <c r="H52" s="133" t="s">
        <v>45</v>
      </c>
      <c r="I52" s="550"/>
      <c r="J52" s="232">
        <v>0</v>
      </c>
      <c r="K52" s="16">
        <v>0</v>
      </c>
      <c r="L52" s="19">
        <v>0</v>
      </c>
      <c r="M52" s="20">
        <f t="shared" si="41"/>
        <v>0</v>
      </c>
      <c r="N52" s="15">
        <v>0</v>
      </c>
      <c r="O52" s="16">
        <v>0</v>
      </c>
      <c r="P52" s="16">
        <v>0</v>
      </c>
      <c r="Q52" s="20">
        <f>SUM(N52:P52)</f>
        <v>0</v>
      </c>
      <c r="R52" s="16">
        <v>0</v>
      </c>
      <c r="S52" s="16">
        <v>0</v>
      </c>
      <c r="T52" s="16">
        <v>0</v>
      </c>
      <c r="U52" s="20">
        <f>SUM(R52:T52)</f>
        <v>0</v>
      </c>
      <c r="V52" s="16">
        <v>0</v>
      </c>
      <c r="W52" s="16">
        <v>0</v>
      </c>
      <c r="X52" s="16">
        <v>0</v>
      </c>
      <c r="Y52" s="20">
        <f>SUM(V52:X52)</f>
        <v>0</v>
      </c>
      <c r="Z52" s="16">
        <v>4</v>
      </c>
      <c r="AA52" s="16">
        <v>0</v>
      </c>
      <c r="AB52" s="16">
        <v>0</v>
      </c>
      <c r="AC52" s="20">
        <f>SUM(Z52:AB52)</f>
        <v>4</v>
      </c>
      <c r="AD52" s="78">
        <v>3</v>
      </c>
      <c r="AE52" s="16">
        <v>0</v>
      </c>
      <c r="AF52" s="16">
        <v>0</v>
      </c>
      <c r="AG52" s="20">
        <f>SUM(AD52:AF52)</f>
        <v>3</v>
      </c>
      <c r="AH52" s="78">
        <v>3</v>
      </c>
      <c r="AI52" s="16">
        <v>0</v>
      </c>
      <c r="AJ52" s="16">
        <v>0</v>
      </c>
      <c r="AK52" s="20">
        <f>SUM(AH52:AJ52)</f>
        <v>3</v>
      </c>
      <c r="AL52" s="78">
        <v>3</v>
      </c>
      <c r="AM52" s="16">
        <v>0</v>
      </c>
      <c r="AN52" s="16">
        <v>0</v>
      </c>
      <c r="AO52" s="20">
        <f>SUM(AL52:AN52)</f>
        <v>3</v>
      </c>
      <c r="AP52" s="78">
        <v>0</v>
      </c>
      <c r="AQ52" s="16">
        <v>0</v>
      </c>
      <c r="AR52" s="16">
        <v>0</v>
      </c>
      <c r="AS52" s="20">
        <f>SUM(AP52:AR52)</f>
        <v>0</v>
      </c>
      <c r="AT52" s="78">
        <v>0</v>
      </c>
      <c r="AU52" s="78">
        <v>0</v>
      </c>
      <c r="AV52" s="78">
        <v>0</v>
      </c>
      <c r="AW52" s="20">
        <f>SUM(AT52:AV52)</f>
        <v>0</v>
      </c>
      <c r="AX52" s="78">
        <v>0</v>
      </c>
      <c r="AY52" s="78">
        <v>0</v>
      </c>
      <c r="AZ52" s="78">
        <v>0</v>
      </c>
      <c r="BA52" s="20">
        <f>SUM(AX52:AZ52)</f>
        <v>0</v>
      </c>
      <c r="BB52" s="78">
        <v>0</v>
      </c>
      <c r="BC52" s="78">
        <v>0</v>
      </c>
      <c r="BD52" s="78">
        <v>0</v>
      </c>
      <c r="BE52" s="255">
        <f>SUM(BB52:BD52)</f>
        <v>0</v>
      </c>
      <c r="BF52" s="276">
        <f t="shared" si="40"/>
        <v>13</v>
      </c>
      <c r="BG52" s="592"/>
    </row>
    <row r="53" spans="1:59" ht="15" customHeight="1" x14ac:dyDescent="0.25">
      <c r="A53" s="596"/>
      <c r="B53" s="596"/>
      <c r="C53" s="662"/>
      <c r="D53" s="597"/>
      <c r="E53" s="555"/>
      <c r="F53" s="550"/>
      <c r="G53" s="658"/>
      <c r="H53" s="199" t="s">
        <v>46</v>
      </c>
      <c r="I53" s="550"/>
      <c r="J53" s="232">
        <v>2</v>
      </c>
      <c r="K53" s="16">
        <v>0</v>
      </c>
      <c r="L53" s="19">
        <v>0</v>
      </c>
      <c r="M53" s="20">
        <f t="shared" si="41"/>
        <v>2</v>
      </c>
      <c r="N53" s="15">
        <v>0</v>
      </c>
      <c r="O53" s="16">
        <v>0</v>
      </c>
      <c r="P53" s="16">
        <v>0</v>
      </c>
      <c r="Q53" s="20">
        <f>SUM(N53:P53)</f>
        <v>0</v>
      </c>
      <c r="R53" s="16">
        <v>0</v>
      </c>
      <c r="S53" s="16">
        <v>0</v>
      </c>
      <c r="T53" s="16">
        <v>0</v>
      </c>
      <c r="U53" s="20">
        <f>SUM(R53:T53)</f>
        <v>0</v>
      </c>
      <c r="V53" s="16">
        <v>5</v>
      </c>
      <c r="W53" s="16">
        <v>0</v>
      </c>
      <c r="X53" s="16">
        <v>0</v>
      </c>
      <c r="Y53" s="20">
        <f>SUM(V53:X53)</f>
        <v>5</v>
      </c>
      <c r="Z53" s="16">
        <v>5</v>
      </c>
      <c r="AA53" s="16">
        <v>0</v>
      </c>
      <c r="AB53" s="16">
        <v>0</v>
      </c>
      <c r="AC53" s="20">
        <f>SUM(Z53:AB53)</f>
        <v>5</v>
      </c>
      <c r="AD53" s="78">
        <v>6</v>
      </c>
      <c r="AE53" s="16">
        <v>0</v>
      </c>
      <c r="AF53" s="16">
        <v>0</v>
      </c>
      <c r="AG53" s="20">
        <f>SUM(AD53:AF53)</f>
        <v>6</v>
      </c>
      <c r="AH53" s="78">
        <v>6</v>
      </c>
      <c r="AI53" s="16">
        <v>0</v>
      </c>
      <c r="AJ53" s="16">
        <v>0</v>
      </c>
      <c r="AK53" s="20">
        <f>SUM(AH53:AJ53)</f>
        <v>6</v>
      </c>
      <c r="AL53" s="78">
        <v>6</v>
      </c>
      <c r="AM53" s="16">
        <v>0</v>
      </c>
      <c r="AN53" s="16">
        <v>0</v>
      </c>
      <c r="AO53" s="20">
        <f>SUM(AL53:AN53)</f>
        <v>6</v>
      </c>
      <c r="AP53" s="78">
        <v>2</v>
      </c>
      <c r="AQ53" s="16">
        <v>0</v>
      </c>
      <c r="AR53" s="16">
        <v>0</v>
      </c>
      <c r="AS53" s="20">
        <f>SUM(AP53:AR53)</f>
        <v>2</v>
      </c>
      <c r="AT53" s="78">
        <v>31</v>
      </c>
      <c r="AU53" s="78">
        <v>0</v>
      </c>
      <c r="AV53" s="78">
        <v>0</v>
      </c>
      <c r="AW53" s="20">
        <f>SUM(AT53:AV53)</f>
        <v>31</v>
      </c>
      <c r="AX53" s="78">
        <v>31</v>
      </c>
      <c r="AY53" s="78">
        <v>0</v>
      </c>
      <c r="AZ53" s="78">
        <v>0</v>
      </c>
      <c r="BA53" s="20">
        <f>SUM(AX53:AZ53)</f>
        <v>31</v>
      </c>
      <c r="BB53" s="78">
        <v>37</v>
      </c>
      <c r="BC53" s="78">
        <v>0</v>
      </c>
      <c r="BD53" s="78">
        <v>0</v>
      </c>
      <c r="BE53" s="255">
        <f>SUM(BB53:BD53)</f>
        <v>37</v>
      </c>
      <c r="BF53" s="276">
        <f t="shared" si="40"/>
        <v>131</v>
      </c>
      <c r="BG53" s="592"/>
    </row>
    <row r="54" spans="1:59" ht="15" customHeight="1" x14ac:dyDescent="0.25">
      <c r="A54" s="596"/>
      <c r="B54" s="596"/>
      <c r="C54" s="662"/>
      <c r="D54" s="597"/>
      <c r="E54" s="555"/>
      <c r="F54" s="550"/>
      <c r="G54" s="658"/>
      <c r="H54" s="199" t="s">
        <v>47</v>
      </c>
      <c r="I54" s="550"/>
      <c r="J54" s="232">
        <v>6</v>
      </c>
      <c r="K54" s="16">
        <v>0</v>
      </c>
      <c r="L54" s="19">
        <v>0</v>
      </c>
      <c r="M54" s="20">
        <f t="shared" si="41"/>
        <v>6</v>
      </c>
      <c r="N54" s="15">
        <v>10</v>
      </c>
      <c r="O54" s="16">
        <v>0</v>
      </c>
      <c r="P54" s="16">
        <v>0</v>
      </c>
      <c r="Q54" s="20">
        <f>SUM(N54:P54)</f>
        <v>10</v>
      </c>
      <c r="R54" s="16">
        <v>17</v>
      </c>
      <c r="S54" s="16">
        <v>0</v>
      </c>
      <c r="T54" s="16">
        <v>0</v>
      </c>
      <c r="U54" s="20">
        <f>SUM(R54:T54)</f>
        <v>17</v>
      </c>
      <c r="V54" s="16">
        <v>12</v>
      </c>
      <c r="W54" s="16">
        <v>0</v>
      </c>
      <c r="X54" s="16">
        <v>0</v>
      </c>
      <c r="Y54" s="20">
        <f>SUM(V54:X54)</f>
        <v>12</v>
      </c>
      <c r="Z54" s="16">
        <v>4</v>
      </c>
      <c r="AA54" s="16">
        <v>0</v>
      </c>
      <c r="AB54" s="16">
        <v>0</v>
      </c>
      <c r="AC54" s="20">
        <f>SUM(Z54:AB54)</f>
        <v>4</v>
      </c>
      <c r="AD54" s="78">
        <v>12</v>
      </c>
      <c r="AE54" s="16">
        <v>0</v>
      </c>
      <c r="AF54" s="16">
        <v>0</v>
      </c>
      <c r="AG54" s="20">
        <f>SUM(AD54:AF54)</f>
        <v>12</v>
      </c>
      <c r="AH54" s="78">
        <v>6</v>
      </c>
      <c r="AI54" s="16">
        <v>0</v>
      </c>
      <c r="AJ54" s="16">
        <v>0</v>
      </c>
      <c r="AK54" s="20">
        <f>SUM(AH54:AJ54)</f>
        <v>6</v>
      </c>
      <c r="AL54" s="78">
        <v>5</v>
      </c>
      <c r="AM54" s="16">
        <v>0</v>
      </c>
      <c r="AN54" s="16">
        <v>0</v>
      </c>
      <c r="AO54" s="20">
        <f>SUM(AL54:AN54)</f>
        <v>5</v>
      </c>
      <c r="AP54" s="78">
        <v>21</v>
      </c>
      <c r="AQ54" s="16">
        <v>0</v>
      </c>
      <c r="AR54" s="16">
        <v>0</v>
      </c>
      <c r="AS54" s="20">
        <f>SUM(AP54:AR54)</f>
        <v>21</v>
      </c>
      <c r="AT54" s="78">
        <v>17</v>
      </c>
      <c r="AU54" s="78">
        <v>0</v>
      </c>
      <c r="AV54" s="78">
        <v>0</v>
      </c>
      <c r="AW54" s="20">
        <f>SUM(AT54:AV54)</f>
        <v>17</v>
      </c>
      <c r="AX54" s="78">
        <v>17</v>
      </c>
      <c r="AY54" s="78">
        <v>0</v>
      </c>
      <c r="AZ54" s="78">
        <v>0</v>
      </c>
      <c r="BA54" s="20">
        <f>SUM(AX54:AZ54)</f>
        <v>17</v>
      </c>
      <c r="BB54" s="78">
        <v>37</v>
      </c>
      <c r="BC54" s="78">
        <v>0</v>
      </c>
      <c r="BD54" s="78">
        <v>0</v>
      </c>
      <c r="BE54" s="255">
        <f>SUM(BB54:BD54)</f>
        <v>37</v>
      </c>
      <c r="BF54" s="276">
        <f t="shared" si="40"/>
        <v>164</v>
      </c>
      <c r="BG54" s="592"/>
    </row>
    <row r="55" spans="1:59" ht="15.75" customHeight="1" thickBot="1" x14ac:dyDescent="0.3">
      <c r="A55" s="596"/>
      <c r="B55" s="596"/>
      <c r="C55" s="662"/>
      <c r="D55" s="597"/>
      <c r="E55" s="555"/>
      <c r="F55" s="550"/>
      <c r="G55" s="659"/>
      <c r="H55" s="204" t="s">
        <v>48</v>
      </c>
      <c r="I55" s="550"/>
      <c r="J55" s="233">
        <v>1</v>
      </c>
      <c r="K55" s="13">
        <v>0</v>
      </c>
      <c r="L55" s="12">
        <v>0</v>
      </c>
      <c r="M55" s="14">
        <f t="shared" si="41"/>
        <v>1</v>
      </c>
      <c r="N55" s="31">
        <v>1</v>
      </c>
      <c r="O55" s="13">
        <v>0</v>
      </c>
      <c r="P55" s="13">
        <v>0</v>
      </c>
      <c r="Q55" s="14">
        <f>SUM(N55:P55)</f>
        <v>1</v>
      </c>
      <c r="R55" s="13">
        <v>1</v>
      </c>
      <c r="S55" s="13">
        <v>0</v>
      </c>
      <c r="T55" s="13">
        <v>0</v>
      </c>
      <c r="U55" s="14">
        <f>SUM(R55:T55)</f>
        <v>1</v>
      </c>
      <c r="V55" s="13">
        <v>2</v>
      </c>
      <c r="W55" s="13">
        <v>0</v>
      </c>
      <c r="X55" s="13">
        <v>0</v>
      </c>
      <c r="Y55" s="14">
        <f>SUM(V55:X55)</f>
        <v>2</v>
      </c>
      <c r="Z55" s="13">
        <v>0</v>
      </c>
      <c r="AA55" s="13">
        <v>0</v>
      </c>
      <c r="AB55" s="13">
        <v>0</v>
      </c>
      <c r="AC55" s="14">
        <f>SUM(Z55:AB55)</f>
        <v>0</v>
      </c>
      <c r="AD55" s="80">
        <v>0</v>
      </c>
      <c r="AE55" s="13">
        <v>0</v>
      </c>
      <c r="AF55" s="13">
        <v>0</v>
      </c>
      <c r="AG55" s="14">
        <f>SUM(AD55:AF55)</f>
        <v>0</v>
      </c>
      <c r="AH55" s="80">
        <v>0</v>
      </c>
      <c r="AI55" s="13">
        <v>0</v>
      </c>
      <c r="AJ55" s="13">
        <v>0</v>
      </c>
      <c r="AK55" s="14">
        <f>SUM(AH55:AJ55)</f>
        <v>0</v>
      </c>
      <c r="AL55" s="80">
        <v>0</v>
      </c>
      <c r="AM55" s="13">
        <v>0</v>
      </c>
      <c r="AN55" s="13">
        <v>0</v>
      </c>
      <c r="AO55" s="14">
        <f>SUM(AL55:AN55)</f>
        <v>0</v>
      </c>
      <c r="AP55" s="80">
        <v>0</v>
      </c>
      <c r="AQ55" s="13">
        <v>0</v>
      </c>
      <c r="AR55" s="13">
        <v>0</v>
      </c>
      <c r="AS55" s="14">
        <f>SUM(AP55:AR55)</f>
        <v>0</v>
      </c>
      <c r="AT55" s="80">
        <v>0</v>
      </c>
      <c r="AU55" s="80">
        <v>0</v>
      </c>
      <c r="AV55" s="80">
        <v>0</v>
      </c>
      <c r="AW55" s="14">
        <f>SUM(AT55:AV55)</f>
        <v>0</v>
      </c>
      <c r="AX55" s="80">
        <v>0</v>
      </c>
      <c r="AY55" s="80">
        <v>0</v>
      </c>
      <c r="AZ55" s="80">
        <v>0</v>
      </c>
      <c r="BA55" s="14">
        <f>SUM(AX55:AZ55)</f>
        <v>0</v>
      </c>
      <c r="BB55" s="80">
        <v>0</v>
      </c>
      <c r="BC55" s="80">
        <v>0</v>
      </c>
      <c r="BD55" s="80">
        <v>0</v>
      </c>
      <c r="BE55" s="256">
        <f>SUM(BB55:BD55)</f>
        <v>0</v>
      </c>
      <c r="BF55" s="282">
        <f t="shared" si="40"/>
        <v>5</v>
      </c>
      <c r="BG55" s="592"/>
    </row>
    <row r="56" spans="1:59" ht="15.75" customHeight="1" thickBot="1" x14ac:dyDescent="0.3">
      <c r="A56" s="596"/>
      <c r="B56" s="596"/>
      <c r="C56" s="662"/>
      <c r="D56" s="597"/>
      <c r="E56" s="555"/>
      <c r="F56" s="550"/>
      <c r="G56" s="644" t="s">
        <v>49</v>
      </c>
      <c r="H56" s="632"/>
      <c r="I56" s="550"/>
      <c r="J56" s="114">
        <f t="shared" ref="J56:AO56" si="42">SUM(J51:J55)</f>
        <v>9</v>
      </c>
      <c r="K56" s="115">
        <f t="shared" si="42"/>
        <v>0</v>
      </c>
      <c r="L56" s="116">
        <f t="shared" si="42"/>
        <v>0</v>
      </c>
      <c r="M56" s="117">
        <f t="shared" si="41"/>
        <v>9</v>
      </c>
      <c r="N56" s="118">
        <f t="shared" si="42"/>
        <v>11</v>
      </c>
      <c r="O56" s="115">
        <f t="shared" si="42"/>
        <v>0</v>
      </c>
      <c r="P56" s="115">
        <f t="shared" si="42"/>
        <v>0</v>
      </c>
      <c r="Q56" s="117">
        <f t="shared" si="42"/>
        <v>11</v>
      </c>
      <c r="R56" s="115">
        <f t="shared" si="42"/>
        <v>18</v>
      </c>
      <c r="S56" s="115">
        <f t="shared" si="42"/>
        <v>0</v>
      </c>
      <c r="T56" s="115">
        <f t="shared" si="42"/>
        <v>0</v>
      </c>
      <c r="U56" s="117">
        <f t="shared" si="42"/>
        <v>18</v>
      </c>
      <c r="V56" s="115">
        <f t="shared" si="42"/>
        <v>19</v>
      </c>
      <c r="W56" s="115">
        <f t="shared" si="42"/>
        <v>0</v>
      </c>
      <c r="X56" s="115">
        <f t="shared" si="42"/>
        <v>0</v>
      </c>
      <c r="Y56" s="117">
        <f t="shared" si="42"/>
        <v>19</v>
      </c>
      <c r="Z56" s="115">
        <f t="shared" si="42"/>
        <v>13</v>
      </c>
      <c r="AA56" s="115">
        <f t="shared" si="42"/>
        <v>0</v>
      </c>
      <c r="AB56" s="115">
        <f t="shared" si="42"/>
        <v>0</v>
      </c>
      <c r="AC56" s="117">
        <f t="shared" si="42"/>
        <v>13</v>
      </c>
      <c r="AD56" s="115">
        <f t="shared" si="42"/>
        <v>21</v>
      </c>
      <c r="AE56" s="115">
        <f t="shared" si="42"/>
        <v>0</v>
      </c>
      <c r="AF56" s="115">
        <f t="shared" si="42"/>
        <v>0</v>
      </c>
      <c r="AG56" s="117">
        <f t="shared" si="42"/>
        <v>21</v>
      </c>
      <c r="AH56" s="115">
        <f t="shared" si="42"/>
        <v>15</v>
      </c>
      <c r="AI56" s="115">
        <f t="shared" si="42"/>
        <v>0</v>
      </c>
      <c r="AJ56" s="115">
        <f t="shared" si="42"/>
        <v>0</v>
      </c>
      <c r="AK56" s="117">
        <f t="shared" si="42"/>
        <v>15</v>
      </c>
      <c r="AL56" s="115">
        <f t="shared" si="42"/>
        <v>14</v>
      </c>
      <c r="AM56" s="115">
        <f t="shared" si="42"/>
        <v>0</v>
      </c>
      <c r="AN56" s="115">
        <f t="shared" si="42"/>
        <v>0</v>
      </c>
      <c r="AO56" s="117">
        <f t="shared" si="42"/>
        <v>14</v>
      </c>
      <c r="AP56" s="115">
        <f t="shared" ref="AP56:BF56" si="43">SUM(AP51:AP55)</f>
        <v>26</v>
      </c>
      <c r="AQ56" s="115">
        <f t="shared" si="43"/>
        <v>0</v>
      </c>
      <c r="AR56" s="115">
        <f t="shared" si="43"/>
        <v>0</v>
      </c>
      <c r="AS56" s="117">
        <f t="shared" si="43"/>
        <v>26</v>
      </c>
      <c r="AT56" s="115">
        <f t="shared" si="43"/>
        <v>85</v>
      </c>
      <c r="AU56" s="115">
        <f t="shared" si="43"/>
        <v>0</v>
      </c>
      <c r="AV56" s="115">
        <f t="shared" si="43"/>
        <v>0</v>
      </c>
      <c r="AW56" s="117">
        <f t="shared" si="43"/>
        <v>85</v>
      </c>
      <c r="AX56" s="115">
        <f t="shared" si="43"/>
        <v>85</v>
      </c>
      <c r="AY56" s="115">
        <f t="shared" si="43"/>
        <v>0</v>
      </c>
      <c r="AZ56" s="115">
        <f t="shared" si="43"/>
        <v>0</v>
      </c>
      <c r="BA56" s="117">
        <f t="shared" si="43"/>
        <v>85</v>
      </c>
      <c r="BB56" s="115">
        <f t="shared" si="43"/>
        <v>98</v>
      </c>
      <c r="BC56" s="115">
        <f t="shared" si="43"/>
        <v>0</v>
      </c>
      <c r="BD56" s="115">
        <f t="shared" si="43"/>
        <v>0</v>
      </c>
      <c r="BE56" s="252">
        <f t="shared" si="43"/>
        <v>98</v>
      </c>
      <c r="BF56" s="283">
        <f t="shared" si="43"/>
        <v>414</v>
      </c>
      <c r="BG56" s="592"/>
    </row>
    <row r="57" spans="1:59" ht="15" customHeight="1" x14ac:dyDescent="0.25">
      <c r="A57" s="596"/>
      <c r="B57" s="596"/>
      <c r="C57" s="662"/>
      <c r="D57" s="597"/>
      <c r="E57" s="555"/>
      <c r="F57" s="550"/>
      <c r="G57" s="660" t="s">
        <v>50</v>
      </c>
      <c r="H57" s="202" t="s">
        <v>51</v>
      </c>
      <c r="I57" s="550"/>
      <c r="J57" s="234">
        <v>8</v>
      </c>
      <c r="K57" s="22">
        <v>0</v>
      </c>
      <c r="L57" s="39">
        <v>0</v>
      </c>
      <c r="M57" s="40">
        <f t="shared" ref="M57:M62" si="44">SUM(J57:L57)</f>
        <v>8</v>
      </c>
      <c r="N57" s="21">
        <v>11</v>
      </c>
      <c r="O57" s="22">
        <v>0</v>
      </c>
      <c r="P57" s="22">
        <v>0</v>
      </c>
      <c r="Q57" s="40">
        <f t="shared" ref="Q57:Q62" si="45">SUM(N57:P57)</f>
        <v>11</v>
      </c>
      <c r="R57" s="22">
        <v>18</v>
      </c>
      <c r="S57" s="22">
        <v>0</v>
      </c>
      <c r="T57" s="22">
        <v>0</v>
      </c>
      <c r="U57" s="40">
        <f t="shared" ref="U57:U62" si="46">SUM(R57:T57)</f>
        <v>18</v>
      </c>
      <c r="V57" s="22">
        <v>14</v>
      </c>
      <c r="W57" s="22">
        <v>0</v>
      </c>
      <c r="X57" s="22">
        <v>0</v>
      </c>
      <c r="Y57" s="40">
        <f t="shared" ref="Y57:Y62" si="47">SUM(V57:X57)</f>
        <v>14</v>
      </c>
      <c r="Z57" s="22">
        <v>6</v>
      </c>
      <c r="AA57" s="22">
        <v>0</v>
      </c>
      <c r="AB57" s="22">
        <v>0</v>
      </c>
      <c r="AC57" s="40">
        <f t="shared" ref="AC57:AC75" si="48">SUM(Z57:AB57)</f>
        <v>6</v>
      </c>
      <c r="AD57" s="82">
        <v>13</v>
      </c>
      <c r="AE57" s="22">
        <v>0</v>
      </c>
      <c r="AF57" s="22">
        <v>0</v>
      </c>
      <c r="AG57" s="40">
        <f t="shared" ref="AG57:AG62" si="49">SUM(AD57:AF57)</f>
        <v>13</v>
      </c>
      <c r="AH57" s="82">
        <v>10</v>
      </c>
      <c r="AI57" s="22">
        <v>0</v>
      </c>
      <c r="AJ57" s="22">
        <v>0</v>
      </c>
      <c r="AK57" s="40">
        <f t="shared" ref="AK57:AK62" si="50">SUM(AH57:AJ57)</f>
        <v>10</v>
      </c>
      <c r="AL57" s="82">
        <v>10</v>
      </c>
      <c r="AM57" s="22">
        <v>0</v>
      </c>
      <c r="AN57" s="22">
        <v>0</v>
      </c>
      <c r="AO57" s="40">
        <f t="shared" ref="AO57:AO62" si="51">SUM(AL57:AN57)</f>
        <v>10</v>
      </c>
      <c r="AP57" s="82">
        <v>26</v>
      </c>
      <c r="AQ57" s="22">
        <v>0</v>
      </c>
      <c r="AR57" s="22">
        <v>0</v>
      </c>
      <c r="AS57" s="40">
        <f t="shared" ref="AS57:AS62" si="52">SUM(AP57:AR57)</f>
        <v>26</v>
      </c>
      <c r="AT57" s="82">
        <v>84</v>
      </c>
      <c r="AU57" s="82">
        <v>0</v>
      </c>
      <c r="AV57" s="82">
        <v>0</v>
      </c>
      <c r="AW57" s="40">
        <f t="shared" ref="AW57:AW62" si="53">SUM(AT57:AV57)</f>
        <v>84</v>
      </c>
      <c r="AX57" s="82">
        <v>84</v>
      </c>
      <c r="AY57" s="82">
        <v>0</v>
      </c>
      <c r="AZ57" s="82">
        <v>0</v>
      </c>
      <c r="BA57" s="40">
        <f t="shared" ref="BA57:BA62" si="54">SUM(AX57:AZ57)</f>
        <v>84</v>
      </c>
      <c r="BB57" s="82">
        <v>92</v>
      </c>
      <c r="BC57" s="82">
        <v>0</v>
      </c>
      <c r="BD57" s="82">
        <v>0</v>
      </c>
      <c r="BE57" s="257">
        <f t="shared" ref="BE57:BE62" si="55">SUM(BB57:BD57)</f>
        <v>92</v>
      </c>
      <c r="BF57" s="276">
        <f t="shared" ref="BF57:BF75" si="56">M57+Q57+U57+Y57+AC57+AG57+AK57+AO57+AS57+AW57+BA57+BE57</f>
        <v>376</v>
      </c>
      <c r="BG57" s="592"/>
    </row>
    <row r="58" spans="1:59" ht="15" customHeight="1" x14ac:dyDescent="0.25">
      <c r="A58" s="596"/>
      <c r="B58" s="596"/>
      <c r="C58" s="662"/>
      <c r="D58" s="597"/>
      <c r="E58" s="555"/>
      <c r="F58" s="550"/>
      <c r="G58" s="658"/>
      <c r="H58" s="199" t="s">
        <v>52</v>
      </c>
      <c r="I58" s="550"/>
      <c r="J58" s="232">
        <v>1</v>
      </c>
      <c r="K58" s="16">
        <v>0</v>
      </c>
      <c r="L58" s="19">
        <v>0</v>
      </c>
      <c r="M58" s="20">
        <f t="shared" si="44"/>
        <v>1</v>
      </c>
      <c r="N58" s="15">
        <v>0</v>
      </c>
      <c r="O58" s="16">
        <v>0</v>
      </c>
      <c r="P58" s="16">
        <v>0</v>
      </c>
      <c r="Q58" s="20">
        <f t="shared" si="45"/>
        <v>0</v>
      </c>
      <c r="R58" s="16">
        <v>0</v>
      </c>
      <c r="S58" s="16">
        <v>0</v>
      </c>
      <c r="T58" s="16">
        <v>0</v>
      </c>
      <c r="U58" s="20">
        <f t="shared" si="46"/>
        <v>0</v>
      </c>
      <c r="V58" s="16">
        <v>1</v>
      </c>
      <c r="W58" s="16">
        <v>0</v>
      </c>
      <c r="X58" s="16">
        <v>0</v>
      </c>
      <c r="Y58" s="20">
        <f t="shared" si="47"/>
        <v>1</v>
      </c>
      <c r="Z58" s="16">
        <v>1</v>
      </c>
      <c r="AA58" s="16">
        <v>0</v>
      </c>
      <c r="AB58" s="16">
        <v>0</v>
      </c>
      <c r="AC58" s="20">
        <f t="shared" si="48"/>
        <v>1</v>
      </c>
      <c r="AD58" s="78">
        <v>2</v>
      </c>
      <c r="AE58" s="16">
        <v>0</v>
      </c>
      <c r="AF58" s="16">
        <v>0</v>
      </c>
      <c r="AG58" s="20">
        <f t="shared" si="49"/>
        <v>2</v>
      </c>
      <c r="AH58" s="78">
        <v>2</v>
      </c>
      <c r="AI58" s="16">
        <v>0</v>
      </c>
      <c r="AJ58" s="16">
        <v>0</v>
      </c>
      <c r="AK58" s="20">
        <f t="shared" si="50"/>
        <v>2</v>
      </c>
      <c r="AL58" s="78">
        <v>2</v>
      </c>
      <c r="AM58" s="16">
        <v>0</v>
      </c>
      <c r="AN58" s="16">
        <v>0</v>
      </c>
      <c r="AO58" s="20">
        <f t="shared" si="51"/>
        <v>2</v>
      </c>
      <c r="AP58" s="78">
        <v>0</v>
      </c>
      <c r="AQ58" s="16">
        <v>0</v>
      </c>
      <c r="AR58" s="16">
        <v>0</v>
      </c>
      <c r="AS58" s="20">
        <f t="shared" si="52"/>
        <v>0</v>
      </c>
      <c r="AT58" s="78">
        <v>0</v>
      </c>
      <c r="AU58" s="78">
        <v>0</v>
      </c>
      <c r="AV58" s="78">
        <v>0</v>
      </c>
      <c r="AW58" s="20">
        <f t="shared" si="53"/>
        <v>0</v>
      </c>
      <c r="AX58" s="78">
        <v>0</v>
      </c>
      <c r="AY58" s="78">
        <v>0</v>
      </c>
      <c r="AZ58" s="78">
        <v>0</v>
      </c>
      <c r="BA58" s="20">
        <f t="shared" si="54"/>
        <v>0</v>
      </c>
      <c r="BB58" s="78">
        <v>3</v>
      </c>
      <c r="BC58" s="78">
        <v>0</v>
      </c>
      <c r="BD58" s="78">
        <v>0</v>
      </c>
      <c r="BE58" s="255">
        <f t="shared" si="55"/>
        <v>3</v>
      </c>
      <c r="BF58" s="277">
        <f t="shared" si="56"/>
        <v>12</v>
      </c>
      <c r="BG58" s="592"/>
    </row>
    <row r="59" spans="1:59" ht="15" customHeight="1" x14ac:dyDescent="0.25">
      <c r="A59" s="596"/>
      <c r="B59" s="596"/>
      <c r="C59" s="662"/>
      <c r="D59" s="597"/>
      <c r="E59" s="555"/>
      <c r="F59" s="550"/>
      <c r="G59" s="658"/>
      <c r="H59" s="202" t="s">
        <v>111</v>
      </c>
      <c r="I59" s="550"/>
      <c r="J59" s="232">
        <v>0</v>
      </c>
      <c r="K59" s="16">
        <v>0</v>
      </c>
      <c r="L59" s="19">
        <v>0</v>
      </c>
      <c r="M59" s="20">
        <f t="shared" si="44"/>
        <v>0</v>
      </c>
      <c r="N59" s="15">
        <v>0</v>
      </c>
      <c r="O59" s="16">
        <v>0</v>
      </c>
      <c r="P59" s="16">
        <v>0</v>
      </c>
      <c r="Q59" s="20">
        <f t="shared" si="45"/>
        <v>0</v>
      </c>
      <c r="R59" s="16">
        <v>0</v>
      </c>
      <c r="S59" s="16">
        <v>0</v>
      </c>
      <c r="T59" s="16">
        <v>0</v>
      </c>
      <c r="U59" s="20">
        <f t="shared" si="46"/>
        <v>0</v>
      </c>
      <c r="V59" s="16">
        <v>3</v>
      </c>
      <c r="W59" s="16">
        <v>0</v>
      </c>
      <c r="X59" s="16">
        <v>0</v>
      </c>
      <c r="Y59" s="20">
        <f t="shared" si="47"/>
        <v>3</v>
      </c>
      <c r="Z59" s="16">
        <v>2</v>
      </c>
      <c r="AA59" s="16">
        <v>0</v>
      </c>
      <c r="AB59" s="16">
        <v>0</v>
      </c>
      <c r="AC59" s="20">
        <f t="shared" si="48"/>
        <v>2</v>
      </c>
      <c r="AD59" s="78">
        <v>2</v>
      </c>
      <c r="AE59" s="16">
        <v>0</v>
      </c>
      <c r="AF59" s="16">
        <v>0</v>
      </c>
      <c r="AG59" s="20">
        <f t="shared" si="49"/>
        <v>2</v>
      </c>
      <c r="AH59" s="78">
        <v>2</v>
      </c>
      <c r="AI59" s="16">
        <v>0</v>
      </c>
      <c r="AJ59" s="16">
        <v>0</v>
      </c>
      <c r="AK59" s="20">
        <f t="shared" si="50"/>
        <v>2</v>
      </c>
      <c r="AL59" s="78">
        <v>0</v>
      </c>
      <c r="AM59" s="16">
        <v>0</v>
      </c>
      <c r="AN59" s="16">
        <v>0</v>
      </c>
      <c r="AO59" s="20">
        <f t="shared" si="51"/>
        <v>0</v>
      </c>
      <c r="AP59" s="78">
        <v>0</v>
      </c>
      <c r="AQ59" s="16">
        <v>0</v>
      </c>
      <c r="AR59" s="16">
        <v>0</v>
      </c>
      <c r="AS59" s="20">
        <f t="shared" si="52"/>
        <v>0</v>
      </c>
      <c r="AT59" s="78">
        <v>1</v>
      </c>
      <c r="AU59" s="78">
        <v>0</v>
      </c>
      <c r="AV59" s="78">
        <v>0</v>
      </c>
      <c r="AW59" s="20">
        <f t="shared" si="53"/>
        <v>1</v>
      </c>
      <c r="AX59" s="78">
        <v>1</v>
      </c>
      <c r="AY59" s="78">
        <v>0</v>
      </c>
      <c r="AZ59" s="78">
        <v>0</v>
      </c>
      <c r="BA59" s="20">
        <f t="shared" si="54"/>
        <v>1</v>
      </c>
      <c r="BB59" s="78">
        <v>3</v>
      </c>
      <c r="BC59" s="78">
        <v>0</v>
      </c>
      <c r="BD59" s="78">
        <v>0</v>
      </c>
      <c r="BE59" s="255">
        <f t="shared" si="55"/>
        <v>3</v>
      </c>
      <c r="BF59" s="277">
        <f t="shared" si="56"/>
        <v>14</v>
      </c>
      <c r="BG59" s="592"/>
    </row>
    <row r="60" spans="1:59" ht="15.75" customHeight="1" thickBot="1" x14ac:dyDescent="0.3">
      <c r="A60" s="596"/>
      <c r="B60" s="596"/>
      <c r="C60" s="662"/>
      <c r="D60" s="597"/>
      <c r="E60" s="555"/>
      <c r="F60" s="550"/>
      <c r="G60" s="659"/>
      <c r="H60" s="206" t="s">
        <v>112</v>
      </c>
      <c r="I60" s="550"/>
      <c r="J60" s="233">
        <v>0</v>
      </c>
      <c r="K60" s="13">
        <v>0</v>
      </c>
      <c r="L60" s="12">
        <v>0</v>
      </c>
      <c r="M60" s="20">
        <f t="shared" si="44"/>
        <v>0</v>
      </c>
      <c r="N60" s="31">
        <v>0</v>
      </c>
      <c r="O60" s="13">
        <v>0</v>
      </c>
      <c r="P60" s="13">
        <v>0</v>
      </c>
      <c r="Q60" s="20">
        <f t="shared" si="45"/>
        <v>0</v>
      </c>
      <c r="R60" s="13">
        <v>0</v>
      </c>
      <c r="S60" s="13">
        <v>0</v>
      </c>
      <c r="T60" s="13">
        <v>0</v>
      </c>
      <c r="U60" s="20">
        <f t="shared" si="46"/>
        <v>0</v>
      </c>
      <c r="V60" s="13">
        <v>1</v>
      </c>
      <c r="W60" s="13">
        <v>0</v>
      </c>
      <c r="X60" s="13">
        <v>0</v>
      </c>
      <c r="Y60" s="20">
        <f t="shared" si="47"/>
        <v>1</v>
      </c>
      <c r="Z60" s="13">
        <v>4</v>
      </c>
      <c r="AA60" s="13">
        <v>0</v>
      </c>
      <c r="AB60" s="13">
        <v>0</v>
      </c>
      <c r="AC60" s="20">
        <f t="shared" si="48"/>
        <v>4</v>
      </c>
      <c r="AD60" s="80">
        <v>4</v>
      </c>
      <c r="AE60" s="13">
        <v>0</v>
      </c>
      <c r="AF60" s="13">
        <v>0</v>
      </c>
      <c r="AG60" s="20">
        <f t="shared" si="49"/>
        <v>4</v>
      </c>
      <c r="AH60" s="80">
        <v>1</v>
      </c>
      <c r="AI60" s="13">
        <v>0</v>
      </c>
      <c r="AJ60" s="13">
        <v>0</v>
      </c>
      <c r="AK60" s="20">
        <f t="shared" si="50"/>
        <v>1</v>
      </c>
      <c r="AL60" s="80">
        <v>2</v>
      </c>
      <c r="AM60" s="13">
        <v>0</v>
      </c>
      <c r="AN60" s="13">
        <v>0</v>
      </c>
      <c r="AO60" s="20">
        <f t="shared" si="51"/>
        <v>2</v>
      </c>
      <c r="AP60" s="80">
        <v>0</v>
      </c>
      <c r="AQ60" s="13">
        <v>0</v>
      </c>
      <c r="AR60" s="13">
        <v>0</v>
      </c>
      <c r="AS60" s="20">
        <f t="shared" si="52"/>
        <v>0</v>
      </c>
      <c r="AT60" s="80">
        <v>0</v>
      </c>
      <c r="AU60" s="80">
        <v>0</v>
      </c>
      <c r="AV60" s="80">
        <v>0</v>
      </c>
      <c r="AW60" s="20">
        <f t="shared" si="53"/>
        <v>0</v>
      </c>
      <c r="AX60" s="80">
        <v>0</v>
      </c>
      <c r="AY60" s="80">
        <v>0</v>
      </c>
      <c r="AZ60" s="80">
        <v>0</v>
      </c>
      <c r="BA60" s="20">
        <f t="shared" si="54"/>
        <v>0</v>
      </c>
      <c r="BB60" s="80">
        <v>0</v>
      </c>
      <c r="BC60" s="80">
        <v>0</v>
      </c>
      <c r="BD60" s="80">
        <v>0</v>
      </c>
      <c r="BE60" s="255">
        <f t="shared" si="55"/>
        <v>0</v>
      </c>
      <c r="BF60" s="278">
        <f t="shared" si="56"/>
        <v>12</v>
      </c>
      <c r="BG60" s="592"/>
    </row>
    <row r="61" spans="1:59" ht="15" customHeight="1" x14ac:dyDescent="0.25">
      <c r="A61" s="596"/>
      <c r="B61" s="596"/>
      <c r="C61" s="662"/>
      <c r="D61" s="597"/>
      <c r="E61" s="555"/>
      <c r="F61" s="550"/>
      <c r="G61" s="554" t="s">
        <v>54</v>
      </c>
      <c r="H61" s="201" t="s">
        <v>55</v>
      </c>
      <c r="I61" s="550"/>
      <c r="J61" s="232">
        <v>0</v>
      </c>
      <c r="K61" s="16">
        <v>0</v>
      </c>
      <c r="L61" s="19">
        <v>0</v>
      </c>
      <c r="M61" s="40">
        <f t="shared" si="44"/>
        <v>0</v>
      </c>
      <c r="N61" s="15">
        <v>0</v>
      </c>
      <c r="O61" s="16">
        <v>0</v>
      </c>
      <c r="P61" s="16">
        <v>0</v>
      </c>
      <c r="Q61" s="40">
        <f t="shared" si="45"/>
        <v>0</v>
      </c>
      <c r="R61" s="16">
        <v>0</v>
      </c>
      <c r="S61" s="16">
        <v>0</v>
      </c>
      <c r="T61" s="16">
        <v>0</v>
      </c>
      <c r="U61" s="40">
        <f t="shared" si="46"/>
        <v>0</v>
      </c>
      <c r="V61" s="16">
        <v>0</v>
      </c>
      <c r="W61" s="16">
        <v>0</v>
      </c>
      <c r="X61" s="16">
        <v>0</v>
      </c>
      <c r="Y61" s="40">
        <f t="shared" si="47"/>
        <v>0</v>
      </c>
      <c r="Z61" s="16">
        <v>0</v>
      </c>
      <c r="AA61" s="16">
        <v>0</v>
      </c>
      <c r="AB61" s="16">
        <v>0</v>
      </c>
      <c r="AC61" s="40">
        <f t="shared" si="48"/>
        <v>0</v>
      </c>
      <c r="AD61" s="16">
        <v>0</v>
      </c>
      <c r="AE61" s="16">
        <v>0</v>
      </c>
      <c r="AF61" s="16">
        <v>0</v>
      </c>
      <c r="AG61" s="40">
        <f t="shared" si="49"/>
        <v>0</v>
      </c>
      <c r="AH61" s="16">
        <v>0</v>
      </c>
      <c r="AI61" s="16">
        <v>0</v>
      </c>
      <c r="AJ61" s="16">
        <v>0</v>
      </c>
      <c r="AK61" s="40">
        <f t="shared" si="50"/>
        <v>0</v>
      </c>
      <c r="AL61" s="16">
        <v>0</v>
      </c>
      <c r="AM61" s="16">
        <v>0</v>
      </c>
      <c r="AN61" s="16">
        <v>0</v>
      </c>
      <c r="AO61" s="40">
        <f t="shared" si="51"/>
        <v>0</v>
      </c>
      <c r="AP61" s="16">
        <v>0</v>
      </c>
      <c r="AQ61" s="16">
        <v>0</v>
      </c>
      <c r="AR61" s="16">
        <v>0</v>
      </c>
      <c r="AS61" s="40">
        <f t="shared" si="52"/>
        <v>0</v>
      </c>
      <c r="AT61" s="78">
        <v>0</v>
      </c>
      <c r="AU61" s="78">
        <v>0</v>
      </c>
      <c r="AV61" s="78">
        <v>0</v>
      </c>
      <c r="AW61" s="40">
        <f t="shared" si="53"/>
        <v>0</v>
      </c>
      <c r="AX61" s="78">
        <v>0</v>
      </c>
      <c r="AY61" s="78">
        <v>0</v>
      </c>
      <c r="AZ61" s="78">
        <v>0</v>
      </c>
      <c r="BA61" s="40">
        <f t="shared" si="54"/>
        <v>0</v>
      </c>
      <c r="BB61" s="78">
        <v>0</v>
      </c>
      <c r="BC61" s="78">
        <v>0</v>
      </c>
      <c r="BD61" s="78">
        <v>0</v>
      </c>
      <c r="BE61" s="257">
        <f t="shared" si="55"/>
        <v>0</v>
      </c>
      <c r="BF61" s="277">
        <f t="shared" si="56"/>
        <v>0</v>
      </c>
      <c r="BG61" s="592"/>
    </row>
    <row r="62" spans="1:59" ht="15.75" customHeight="1" thickBot="1" x14ac:dyDescent="0.3">
      <c r="A62" s="596"/>
      <c r="B62" s="596"/>
      <c r="C62" s="662"/>
      <c r="D62" s="597"/>
      <c r="E62" s="590"/>
      <c r="F62" s="551"/>
      <c r="G62" s="590"/>
      <c r="H62" s="200" t="s">
        <v>57</v>
      </c>
      <c r="I62" s="551"/>
      <c r="J62" s="235">
        <v>0</v>
      </c>
      <c r="K62" s="236">
        <v>0</v>
      </c>
      <c r="L62" s="237">
        <v>0</v>
      </c>
      <c r="M62" s="238">
        <f t="shared" si="44"/>
        <v>0</v>
      </c>
      <c r="N62" s="239">
        <v>0</v>
      </c>
      <c r="O62" s="236">
        <v>0</v>
      </c>
      <c r="P62" s="236">
        <v>0</v>
      </c>
      <c r="Q62" s="238">
        <f t="shared" si="45"/>
        <v>0</v>
      </c>
      <c r="R62" s="236">
        <v>0</v>
      </c>
      <c r="S62" s="236">
        <v>0</v>
      </c>
      <c r="T62" s="236">
        <v>0</v>
      </c>
      <c r="U62" s="238">
        <f t="shared" si="46"/>
        <v>0</v>
      </c>
      <c r="V62" s="236">
        <v>0</v>
      </c>
      <c r="W62" s="236">
        <v>0</v>
      </c>
      <c r="X62" s="236">
        <v>0</v>
      </c>
      <c r="Y62" s="238">
        <f t="shared" si="47"/>
        <v>0</v>
      </c>
      <c r="Z62" s="236">
        <v>0</v>
      </c>
      <c r="AA62" s="236">
        <v>0</v>
      </c>
      <c r="AB62" s="236">
        <v>0</v>
      </c>
      <c r="AC62" s="238">
        <f t="shared" si="48"/>
        <v>0</v>
      </c>
      <c r="AD62" s="236">
        <v>0</v>
      </c>
      <c r="AE62" s="236">
        <v>0</v>
      </c>
      <c r="AF62" s="236">
        <v>0</v>
      </c>
      <c r="AG62" s="238">
        <f t="shared" si="49"/>
        <v>0</v>
      </c>
      <c r="AH62" s="236">
        <v>0</v>
      </c>
      <c r="AI62" s="236">
        <v>0</v>
      </c>
      <c r="AJ62" s="236">
        <v>0</v>
      </c>
      <c r="AK62" s="238">
        <f t="shared" si="50"/>
        <v>0</v>
      </c>
      <c r="AL62" s="236">
        <v>0</v>
      </c>
      <c r="AM62" s="236">
        <v>0</v>
      </c>
      <c r="AN62" s="236">
        <v>0</v>
      </c>
      <c r="AO62" s="238">
        <f t="shared" si="51"/>
        <v>0</v>
      </c>
      <c r="AP62" s="236">
        <v>0</v>
      </c>
      <c r="AQ62" s="236">
        <v>0</v>
      </c>
      <c r="AR62" s="236">
        <v>0</v>
      </c>
      <c r="AS62" s="238">
        <f t="shared" si="52"/>
        <v>0</v>
      </c>
      <c r="AT62" s="241">
        <v>0</v>
      </c>
      <c r="AU62" s="241">
        <v>0</v>
      </c>
      <c r="AV62" s="241">
        <v>0</v>
      </c>
      <c r="AW62" s="238">
        <f t="shared" si="53"/>
        <v>0</v>
      </c>
      <c r="AX62" s="241">
        <v>0</v>
      </c>
      <c r="AY62" s="241">
        <v>0</v>
      </c>
      <c r="AZ62" s="241">
        <v>0</v>
      </c>
      <c r="BA62" s="238">
        <f t="shared" si="54"/>
        <v>0</v>
      </c>
      <c r="BB62" s="241">
        <v>0</v>
      </c>
      <c r="BC62" s="241">
        <v>0</v>
      </c>
      <c r="BD62" s="241">
        <v>0</v>
      </c>
      <c r="BE62" s="258">
        <f t="shared" si="55"/>
        <v>0</v>
      </c>
      <c r="BF62" s="279">
        <f t="shared" si="56"/>
        <v>0</v>
      </c>
      <c r="BG62" s="593"/>
    </row>
    <row r="63" spans="1:59" ht="54.75" customHeight="1" thickBot="1" x14ac:dyDescent="0.3">
      <c r="A63" s="596"/>
      <c r="B63" s="596"/>
      <c r="C63" s="662"/>
      <c r="D63" s="596"/>
      <c r="E63" s="48" t="s">
        <v>121</v>
      </c>
      <c r="F63" s="135">
        <v>600</v>
      </c>
      <c r="G63" s="208" t="s">
        <v>41</v>
      </c>
      <c r="H63" s="135" t="s">
        <v>41</v>
      </c>
      <c r="I63" s="181" t="s">
        <v>122</v>
      </c>
      <c r="J63" s="101">
        <v>0</v>
      </c>
      <c r="K63" s="102">
        <v>0</v>
      </c>
      <c r="L63" s="103">
        <v>0</v>
      </c>
      <c r="M63" s="42">
        <v>137</v>
      </c>
      <c r="N63" s="102">
        <v>0</v>
      </c>
      <c r="O63" s="102">
        <v>0</v>
      </c>
      <c r="P63" s="102">
        <v>0</v>
      </c>
      <c r="Q63" s="42">
        <v>53</v>
      </c>
      <c r="R63" s="101">
        <v>0</v>
      </c>
      <c r="S63" s="102">
        <v>0</v>
      </c>
      <c r="T63" s="102">
        <v>0</v>
      </c>
      <c r="U63" s="42">
        <v>138</v>
      </c>
      <c r="V63" s="102">
        <v>0</v>
      </c>
      <c r="W63" s="102">
        <v>0</v>
      </c>
      <c r="X63" s="102">
        <v>0</v>
      </c>
      <c r="Y63" s="42">
        <v>194</v>
      </c>
      <c r="Z63" s="101">
        <v>0</v>
      </c>
      <c r="AA63" s="102">
        <v>0</v>
      </c>
      <c r="AB63" s="102">
        <v>0</v>
      </c>
      <c r="AC63" s="42">
        <v>289</v>
      </c>
      <c r="AD63" s="104">
        <v>0</v>
      </c>
      <c r="AE63" s="105">
        <v>0</v>
      </c>
      <c r="AF63" s="105">
        <v>0</v>
      </c>
      <c r="AG63" s="42">
        <v>42</v>
      </c>
      <c r="AH63" s="105">
        <v>0</v>
      </c>
      <c r="AI63" s="105">
        <v>0</v>
      </c>
      <c r="AJ63" s="105">
        <v>0</v>
      </c>
      <c r="AK63" s="42">
        <v>29</v>
      </c>
      <c r="AL63" s="104">
        <v>0</v>
      </c>
      <c r="AM63" s="105">
        <v>0</v>
      </c>
      <c r="AN63" s="105">
        <v>0</v>
      </c>
      <c r="AO63" s="42">
        <v>29</v>
      </c>
      <c r="AP63" s="105">
        <v>0</v>
      </c>
      <c r="AQ63" s="105">
        <v>0</v>
      </c>
      <c r="AR63" s="105">
        <v>0</v>
      </c>
      <c r="AS63" s="42">
        <v>149</v>
      </c>
      <c r="AT63" s="104">
        <v>0</v>
      </c>
      <c r="AU63" s="105">
        <v>0</v>
      </c>
      <c r="AV63" s="105">
        <v>0</v>
      </c>
      <c r="AW63" s="42">
        <v>149</v>
      </c>
      <c r="AX63" s="105">
        <v>0</v>
      </c>
      <c r="AY63" s="105">
        <v>0</v>
      </c>
      <c r="AZ63" s="105">
        <v>0</v>
      </c>
      <c r="BA63" s="42">
        <v>128</v>
      </c>
      <c r="BB63" s="104">
        <v>0</v>
      </c>
      <c r="BC63" s="105">
        <v>0</v>
      </c>
      <c r="BD63" s="105">
        <v>0</v>
      </c>
      <c r="BE63" s="260">
        <v>198</v>
      </c>
      <c r="BF63" s="286">
        <f t="shared" si="56"/>
        <v>1535</v>
      </c>
      <c r="BG63" s="268">
        <f t="shared" ref="BG63:BG69" si="57">BF63/F63</f>
        <v>2.5583333333333331</v>
      </c>
    </row>
    <row r="64" spans="1:59" ht="15.75" customHeight="1" x14ac:dyDescent="0.25">
      <c r="A64" s="596" t="s">
        <v>78</v>
      </c>
      <c r="B64" s="596"/>
      <c r="C64" s="662"/>
      <c r="D64" s="597"/>
      <c r="E64" s="554" t="s">
        <v>123</v>
      </c>
      <c r="F64" s="136">
        <v>24</v>
      </c>
      <c r="G64" s="184" t="s">
        <v>41</v>
      </c>
      <c r="H64" s="136" t="s">
        <v>41</v>
      </c>
      <c r="I64" s="136" t="s">
        <v>42</v>
      </c>
      <c r="J64" s="242">
        <v>0</v>
      </c>
      <c r="K64" s="243">
        <v>0</v>
      </c>
      <c r="L64" s="244">
        <v>0</v>
      </c>
      <c r="M64" s="245">
        <v>35</v>
      </c>
      <c r="N64" s="243">
        <v>0</v>
      </c>
      <c r="O64" s="243">
        <v>0</v>
      </c>
      <c r="P64" s="243">
        <v>0</v>
      </c>
      <c r="Q64" s="245">
        <v>56</v>
      </c>
      <c r="R64" s="242">
        <v>0</v>
      </c>
      <c r="S64" s="243">
        <v>0</v>
      </c>
      <c r="T64" s="243">
        <v>0</v>
      </c>
      <c r="U64" s="245">
        <v>40</v>
      </c>
      <c r="V64" s="243">
        <v>0</v>
      </c>
      <c r="W64" s="243">
        <v>0</v>
      </c>
      <c r="X64" s="243">
        <v>0</v>
      </c>
      <c r="Y64" s="245">
        <v>5</v>
      </c>
      <c r="Z64" s="242">
        <v>0</v>
      </c>
      <c r="AA64" s="243">
        <v>0</v>
      </c>
      <c r="AB64" s="243">
        <v>0</v>
      </c>
      <c r="AC64" s="245">
        <v>4</v>
      </c>
      <c r="AD64" s="247">
        <v>0</v>
      </c>
      <c r="AE64" s="246">
        <v>0</v>
      </c>
      <c r="AF64" s="246">
        <v>0</v>
      </c>
      <c r="AG64" s="245">
        <v>6</v>
      </c>
      <c r="AH64" s="246">
        <v>0</v>
      </c>
      <c r="AI64" s="246">
        <v>0</v>
      </c>
      <c r="AJ64" s="246">
        <v>0</v>
      </c>
      <c r="AK64" s="245">
        <v>2</v>
      </c>
      <c r="AL64" s="247">
        <v>0</v>
      </c>
      <c r="AM64" s="246">
        <v>0</v>
      </c>
      <c r="AN64" s="246">
        <v>0</v>
      </c>
      <c r="AO64" s="245">
        <v>83</v>
      </c>
      <c r="AP64" s="246">
        <v>0</v>
      </c>
      <c r="AQ64" s="246">
        <v>0</v>
      </c>
      <c r="AR64" s="246">
        <v>0</v>
      </c>
      <c r="AS64" s="245">
        <v>40</v>
      </c>
      <c r="AT64" s="247">
        <v>0</v>
      </c>
      <c r="AU64" s="246">
        <v>0</v>
      </c>
      <c r="AV64" s="246">
        <v>0</v>
      </c>
      <c r="AW64" s="245">
        <v>9</v>
      </c>
      <c r="AX64" s="246">
        <v>0</v>
      </c>
      <c r="AY64" s="246">
        <v>0</v>
      </c>
      <c r="AZ64" s="246">
        <v>0</v>
      </c>
      <c r="BA64" s="245">
        <v>7</v>
      </c>
      <c r="BB64" s="247">
        <v>0</v>
      </c>
      <c r="BC64" s="246">
        <v>0</v>
      </c>
      <c r="BD64" s="246">
        <v>0</v>
      </c>
      <c r="BE64" s="259">
        <v>7</v>
      </c>
      <c r="BF64" s="280">
        <f t="shared" si="56"/>
        <v>294</v>
      </c>
      <c r="BG64" s="269">
        <f t="shared" si="57"/>
        <v>12.25</v>
      </c>
    </row>
    <row r="65" spans="1:59" ht="27.75" customHeight="1" thickBot="1" x14ac:dyDescent="0.3">
      <c r="A65" s="596"/>
      <c r="B65" s="596"/>
      <c r="C65" s="662"/>
      <c r="D65" s="597"/>
      <c r="E65" s="590"/>
      <c r="F65" s="160">
        <v>1035</v>
      </c>
      <c r="G65" s="213" t="s">
        <v>41</v>
      </c>
      <c r="H65" s="160" t="s">
        <v>41</v>
      </c>
      <c r="I65" s="160" t="s">
        <v>124</v>
      </c>
      <c r="J65" s="239">
        <v>0</v>
      </c>
      <c r="K65" s="236">
        <v>0</v>
      </c>
      <c r="L65" s="237">
        <v>0</v>
      </c>
      <c r="M65" s="238">
        <v>27</v>
      </c>
      <c r="N65" s="236">
        <v>0</v>
      </c>
      <c r="O65" s="236">
        <v>0</v>
      </c>
      <c r="P65" s="236">
        <v>0</v>
      </c>
      <c r="Q65" s="238">
        <v>288</v>
      </c>
      <c r="R65" s="239">
        <v>0</v>
      </c>
      <c r="S65" s="236">
        <v>0</v>
      </c>
      <c r="T65" s="236">
        <v>0</v>
      </c>
      <c r="U65" s="238">
        <v>143</v>
      </c>
      <c r="V65" s="236">
        <v>0</v>
      </c>
      <c r="W65" s="236">
        <v>0</v>
      </c>
      <c r="X65" s="236">
        <v>0</v>
      </c>
      <c r="Y65" s="238">
        <v>26</v>
      </c>
      <c r="Z65" s="239">
        <v>0</v>
      </c>
      <c r="AA65" s="236">
        <v>0</v>
      </c>
      <c r="AB65" s="236">
        <v>0</v>
      </c>
      <c r="AC65" s="238">
        <v>47</v>
      </c>
      <c r="AD65" s="240">
        <v>0</v>
      </c>
      <c r="AE65" s="241">
        <v>0</v>
      </c>
      <c r="AF65" s="241">
        <v>0</v>
      </c>
      <c r="AG65" s="238">
        <v>31</v>
      </c>
      <c r="AH65" s="241">
        <v>0</v>
      </c>
      <c r="AI65" s="241">
        <v>0</v>
      </c>
      <c r="AJ65" s="241">
        <v>0</v>
      </c>
      <c r="AK65" s="238">
        <v>93</v>
      </c>
      <c r="AL65" s="240">
        <v>0</v>
      </c>
      <c r="AM65" s="241">
        <v>0</v>
      </c>
      <c r="AN65" s="241">
        <v>0</v>
      </c>
      <c r="AO65" s="238">
        <v>122</v>
      </c>
      <c r="AP65" s="241">
        <v>0</v>
      </c>
      <c r="AQ65" s="241">
        <v>0</v>
      </c>
      <c r="AR65" s="241">
        <v>0</v>
      </c>
      <c r="AS65" s="238">
        <v>54</v>
      </c>
      <c r="AT65" s="240">
        <v>0</v>
      </c>
      <c r="AU65" s="241">
        <v>0</v>
      </c>
      <c r="AV65" s="241">
        <v>0</v>
      </c>
      <c r="AW65" s="238">
        <v>124</v>
      </c>
      <c r="AX65" s="241">
        <v>0</v>
      </c>
      <c r="AY65" s="241">
        <v>0</v>
      </c>
      <c r="AZ65" s="241">
        <v>0</v>
      </c>
      <c r="BA65" s="238">
        <v>108</v>
      </c>
      <c r="BB65" s="240">
        <v>0</v>
      </c>
      <c r="BC65" s="241">
        <v>0</v>
      </c>
      <c r="BD65" s="241">
        <v>0</v>
      </c>
      <c r="BE65" s="258">
        <v>113</v>
      </c>
      <c r="BF65" s="287">
        <f t="shared" si="56"/>
        <v>1176</v>
      </c>
      <c r="BG65" s="270">
        <f t="shared" si="57"/>
        <v>1.136231884057971</v>
      </c>
    </row>
    <row r="66" spans="1:59" ht="43.5" customHeight="1" x14ac:dyDescent="0.25">
      <c r="A66" s="596"/>
      <c r="B66" s="596"/>
      <c r="C66" s="662"/>
      <c r="D66" s="597"/>
      <c r="E66" s="552" t="s">
        <v>125</v>
      </c>
      <c r="F66" s="733">
        <v>540</v>
      </c>
      <c r="G66" s="214" t="s">
        <v>41</v>
      </c>
      <c r="H66" s="210" t="s">
        <v>41</v>
      </c>
      <c r="I66" s="135" t="s">
        <v>126</v>
      </c>
      <c r="J66" s="152">
        <v>0</v>
      </c>
      <c r="K66" s="153">
        <v>0</v>
      </c>
      <c r="L66" s="154">
        <v>0</v>
      </c>
      <c r="M66" s="155">
        <v>49</v>
      </c>
      <c r="N66" s="153">
        <v>0</v>
      </c>
      <c r="O66" s="153">
        <v>0</v>
      </c>
      <c r="P66" s="153">
        <v>0</v>
      </c>
      <c r="Q66" s="155">
        <v>77</v>
      </c>
      <c r="R66" s="152">
        <v>0</v>
      </c>
      <c r="S66" s="153">
        <v>0</v>
      </c>
      <c r="T66" s="153">
        <v>0</v>
      </c>
      <c r="U66" s="155">
        <v>58</v>
      </c>
      <c r="V66" s="153">
        <v>0</v>
      </c>
      <c r="W66" s="153">
        <v>0</v>
      </c>
      <c r="X66" s="153">
        <v>0</v>
      </c>
      <c r="Y66" s="735">
        <v>74</v>
      </c>
      <c r="Z66" s="152">
        <v>0</v>
      </c>
      <c r="AA66" s="153">
        <v>0</v>
      </c>
      <c r="AB66" s="153">
        <v>0</v>
      </c>
      <c r="AC66" s="155">
        <v>75</v>
      </c>
      <c r="AD66" s="156">
        <v>0</v>
      </c>
      <c r="AE66" s="157">
        <v>0</v>
      </c>
      <c r="AF66" s="157">
        <v>0</v>
      </c>
      <c r="AG66" s="155">
        <v>31</v>
      </c>
      <c r="AH66" s="157">
        <v>0</v>
      </c>
      <c r="AI66" s="157">
        <v>0</v>
      </c>
      <c r="AJ66" s="157">
        <v>0</v>
      </c>
      <c r="AK66" s="155">
        <v>46</v>
      </c>
      <c r="AL66" s="156">
        <v>0</v>
      </c>
      <c r="AM66" s="157">
        <v>0</v>
      </c>
      <c r="AN66" s="157">
        <v>0</v>
      </c>
      <c r="AO66" s="155">
        <v>46</v>
      </c>
      <c r="AP66" s="157">
        <v>0</v>
      </c>
      <c r="AQ66" s="157">
        <v>0</v>
      </c>
      <c r="AR66" s="157">
        <v>0</v>
      </c>
      <c r="AS66" s="155">
        <v>46</v>
      </c>
      <c r="AT66" s="156">
        <v>0</v>
      </c>
      <c r="AU66" s="157">
        <v>0</v>
      </c>
      <c r="AV66" s="157">
        <v>0</v>
      </c>
      <c r="AW66" s="155">
        <v>46</v>
      </c>
      <c r="AX66" s="157">
        <v>0</v>
      </c>
      <c r="AY66" s="157">
        <v>0</v>
      </c>
      <c r="AZ66" s="157">
        <v>0</v>
      </c>
      <c r="BA66" s="155">
        <v>46</v>
      </c>
      <c r="BB66" s="156">
        <v>0</v>
      </c>
      <c r="BC66" s="157">
        <v>0</v>
      </c>
      <c r="BD66" s="157">
        <v>0</v>
      </c>
      <c r="BE66" s="261">
        <v>51</v>
      </c>
      <c r="BF66" s="280">
        <f t="shared" si="56"/>
        <v>645</v>
      </c>
      <c r="BG66" s="271">
        <f t="shared" si="57"/>
        <v>1.1944444444444444</v>
      </c>
    </row>
    <row r="67" spans="1:59" ht="27.75" customHeight="1" x14ac:dyDescent="0.25">
      <c r="A67" s="596"/>
      <c r="B67" s="596"/>
      <c r="C67" s="662"/>
      <c r="D67" s="597"/>
      <c r="E67" s="550"/>
      <c r="F67" s="110">
        <v>540</v>
      </c>
      <c r="G67" s="133" t="s">
        <v>41</v>
      </c>
      <c r="H67" s="47" t="s">
        <v>41</v>
      </c>
      <c r="I67" s="133" t="s">
        <v>127</v>
      </c>
      <c r="J67" s="34">
        <v>0</v>
      </c>
      <c r="K67" s="35">
        <v>0</v>
      </c>
      <c r="L67" s="55">
        <v>0</v>
      </c>
      <c r="M67" s="56">
        <v>12</v>
      </c>
      <c r="N67" s="35">
        <v>0</v>
      </c>
      <c r="O67" s="35">
        <v>0</v>
      </c>
      <c r="P67" s="35">
        <v>0</v>
      </c>
      <c r="Q67" s="56">
        <v>12</v>
      </c>
      <c r="R67" s="34">
        <v>0</v>
      </c>
      <c r="S67" s="35">
        <v>0</v>
      </c>
      <c r="T67" s="35">
        <v>0</v>
      </c>
      <c r="U67" s="56">
        <v>8</v>
      </c>
      <c r="V67" s="33">
        <v>0</v>
      </c>
      <c r="W67" s="33">
        <v>0</v>
      </c>
      <c r="X67" s="33">
        <v>0</v>
      </c>
      <c r="Y67" s="736">
        <v>9</v>
      </c>
      <c r="Z67" s="32">
        <v>0</v>
      </c>
      <c r="AA67" s="33">
        <v>0</v>
      </c>
      <c r="AB67" s="33">
        <v>0</v>
      </c>
      <c r="AC67" s="56">
        <v>18</v>
      </c>
      <c r="AD67" s="94">
        <v>0</v>
      </c>
      <c r="AE67" s="80">
        <v>0</v>
      </c>
      <c r="AF67" s="80">
        <v>0</v>
      </c>
      <c r="AG67" s="56">
        <v>16</v>
      </c>
      <c r="AH67" s="80">
        <v>0</v>
      </c>
      <c r="AI67" s="80">
        <v>0</v>
      </c>
      <c r="AJ67" s="80">
        <v>0</v>
      </c>
      <c r="AK67" s="56">
        <v>9</v>
      </c>
      <c r="AL67" s="94">
        <v>0</v>
      </c>
      <c r="AM67" s="80">
        <v>0</v>
      </c>
      <c r="AN67" s="80">
        <v>0</v>
      </c>
      <c r="AO67" s="56">
        <v>9</v>
      </c>
      <c r="AP67" s="80">
        <v>0</v>
      </c>
      <c r="AQ67" s="80">
        <v>0</v>
      </c>
      <c r="AR67" s="80">
        <v>0</v>
      </c>
      <c r="AS67" s="56">
        <v>12</v>
      </c>
      <c r="AT67" s="94">
        <v>0</v>
      </c>
      <c r="AU67" s="80">
        <v>0</v>
      </c>
      <c r="AV67" s="80">
        <v>0</v>
      </c>
      <c r="AW67" s="56">
        <v>12</v>
      </c>
      <c r="AX67" s="80">
        <v>0</v>
      </c>
      <c r="AY67" s="80">
        <v>0</v>
      </c>
      <c r="AZ67" s="80">
        <v>0</v>
      </c>
      <c r="BA67" s="56">
        <v>12</v>
      </c>
      <c r="BB67" s="94">
        <v>0</v>
      </c>
      <c r="BC67" s="80">
        <v>0</v>
      </c>
      <c r="BD67" s="80">
        <v>0</v>
      </c>
      <c r="BE67" s="262">
        <v>9</v>
      </c>
      <c r="BF67" s="282">
        <f t="shared" si="56"/>
        <v>138</v>
      </c>
      <c r="BG67" s="272">
        <f t="shared" si="57"/>
        <v>0.25555555555555554</v>
      </c>
    </row>
    <row r="68" spans="1:59" ht="68.25" customHeight="1" x14ac:dyDescent="0.25">
      <c r="A68" s="596"/>
      <c r="B68" s="596"/>
      <c r="C68" s="662"/>
      <c r="D68" s="597"/>
      <c r="E68" s="550"/>
      <c r="F68" s="389">
        <v>120</v>
      </c>
      <c r="G68" s="150" t="s">
        <v>41</v>
      </c>
      <c r="H68" s="100" t="s">
        <v>41</v>
      </c>
      <c r="I68" s="150" t="s">
        <v>128</v>
      </c>
      <c r="J68" s="34">
        <v>0</v>
      </c>
      <c r="K68" s="35">
        <v>0</v>
      </c>
      <c r="L68" s="55">
        <v>0</v>
      </c>
      <c r="M68" s="56">
        <v>0</v>
      </c>
      <c r="N68" s="35">
        <v>0</v>
      </c>
      <c r="O68" s="35">
        <v>0</v>
      </c>
      <c r="P68" s="35">
        <v>0</v>
      </c>
      <c r="Q68" s="56">
        <v>1</v>
      </c>
      <c r="R68" s="34">
        <v>0</v>
      </c>
      <c r="S68" s="35">
        <v>0</v>
      </c>
      <c r="T68" s="35">
        <v>0</v>
      </c>
      <c r="U68" s="56">
        <v>0</v>
      </c>
      <c r="V68" s="35">
        <v>0</v>
      </c>
      <c r="W68" s="35">
        <v>0</v>
      </c>
      <c r="X68" s="35">
        <v>0</v>
      </c>
      <c r="Y68" s="736">
        <v>0</v>
      </c>
      <c r="Z68" s="28">
        <v>0</v>
      </c>
      <c r="AA68" s="7">
        <v>0</v>
      </c>
      <c r="AB68" s="7">
        <v>0</v>
      </c>
      <c r="AC68" s="56">
        <v>4</v>
      </c>
      <c r="AD68" s="94">
        <v>0</v>
      </c>
      <c r="AE68" s="80">
        <v>0</v>
      </c>
      <c r="AF68" s="80">
        <v>0</v>
      </c>
      <c r="AG68" s="56">
        <v>15</v>
      </c>
      <c r="AH68" s="78">
        <v>0</v>
      </c>
      <c r="AI68" s="78">
        <v>0</v>
      </c>
      <c r="AJ68" s="78">
        <v>0</v>
      </c>
      <c r="AK68" s="56">
        <v>19</v>
      </c>
      <c r="AL68" s="80">
        <v>0</v>
      </c>
      <c r="AM68" s="80">
        <v>0</v>
      </c>
      <c r="AN68" s="80">
        <v>0</v>
      </c>
      <c r="AO68" s="56">
        <v>19</v>
      </c>
      <c r="AP68" s="94">
        <v>0</v>
      </c>
      <c r="AQ68" s="80">
        <v>0</v>
      </c>
      <c r="AR68" s="80">
        <v>0</v>
      </c>
      <c r="AS68" s="56">
        <v>11</v>
      </c>
      <c r="AT68" s="80">
        <v>0</v>
      </c>
      <c r="AU68" s="80">
        <v>0</v>
      </c>
      <c r="AV68" s="80">
        <v>0</v>
      </c>
      <c r="AW68" s="56">
        <v>11</v>
      </c>
      <c r="AX68" s="94">
        <v>0</v>
      </c>
      <c r="AY68" s="80">
        <v>0</v>
      </c>
      <c r="AZ68" s="80">
        <v>0</v>
      </c>
      <c r="BA68" s="56">
        <v>11</v>
      </c>
      <c r="BB68" s="80">
        <v>0</v>
      </c>
      <c r="BC68" s="80">
        <v>0</v>
      </c>
      <c r="BD68" s="80">
        <v>0</v>
      </c>
      <c r="BE68" s="262">
        <v>7</v>
      </c>
      <c r="BF68" s="277">
        <f t="shared" si="56"/>
        <v>98</v>
      </c>
      <c r="BG68" s="272">
        <f t="shared" si="57"/>
        <v>0.81666666666666665</v>
      </c>
    </row>
    <row r="69" spans="1:59" ht="27.75" customHeight="1" thickBot="1" x14ac:dyDescent="0.3">
      <c r="A69" s="86"/>
      <c r="B69" s="596"/>
      <c r="C69" s="662"/>
      <c r="D69" s="597"/>
      <c r="E69" s="551"/>
      <c r="F69" s="734">
        <v>40</v>
      </c>
      <c r="G69" s="182" t="s">
        <v>41</v>
      </c>
      <c r="H69" s="213" t="s">
        <v>41</v>
      </c>
      <c r="I69" s="182" t="s">
        <v>129</v>
      </c>
      <c r="J69" s="216">
        <v>0</v>
      </c>
      <c r="K69" s="215">
        <v>0</v>
      </c>
      <c r="L69" s="211">
        <v>0</v>
      </c>
      <c r="M69" s="249">
        <v>9</v>
      </c>
      <c r="N69" s="215">
        <v>0</v>
      </c>
      <c r="O69" s="215">
        <v>0</v>
      </c>
      <c r="P69" s="215">
        <v>0</v>
      </c>
      <c r="Q69" s="249">
        <v>6</v>
      </c>
      <c r="R69" s="216">
        <v>0</v>
      </c>
      <c r="S69" s="215">
        <v>0</v>
      </c>
      <c r="T69" s="215">
        <v>0</v>
      </c>
      <c r="U69" s="249">
        <v>26</v>
      </c>
      <c r="V69" s="215">
        <v>0</v>
      </c>
      <c r="W69" s="215">
        <v>0</v>
      </c>
      <c r="X69" s="215">
        <v>0</v>
      </c>
      <c r="Y69" s="249">
        <v>31</v>
      </c>
      <c r="Z69" s="216">
        <v>0</v>
      </c>
      <c r="AA69" s="215">
        <v>0</v>
      </c>
      <c r="AB69" s="215">
        <v>0</v>
      </c>
      <c r="AC69" s="249">
        <v>69</v>
      </c>
      <c r="AD69" s="240">
        <v>0</v>
      </c>
      <c r="AE69" s="241">
        <v>0</v>
      </c>
      <c r="AF69" s="241">
        <v>0</v>
      </c>
      <c r="AG69" s="249">
        <v>127</v>
      </c>
      <c r="AH69" s="241">
        <v>0</v>
      </c>
      <c r="AI69" s="241">
        <v>0</v>
      </c>
      <c r="AJ69" s="241">
        <v>0</v>
      </c>
      <c r="AK69" s="249">
        <v>156</v>
      </c>
      <c r="AL69" s="241">
        <v>0</v>
      </c>
      <c r="AM69" s="241">
        <v>0</v>
      </c>
      <c r="AN69" s="241">
        <v>0</v>
      </c>
      <c r="AO69" s="249">
        <v>156</v>
      </c>
      <c r="AP69" s="240">
        <v>0</v>
      </c>
      <c r="AQ69" s="241">
        <v>0</v>
      </c>
      <c r="AR69" s="241">
        <v>0</v>
      </c>
      <c r="AS69" s="249">
        <v>104</v>
      </c>
      <c r="AT69" s="241">
        <v>0</v>
      </c>
      <c r="AU69" s="241">
        <v>0</v>
      </c>
      <c r="AV69" s="241">
        <v>0</v>
      </c>
      <c r="AW69" s="249">
        <v>104</v>
      </c>
      <c r="AX69" s="240">
        <v>0</v>
      </c>
      <c r="AY69" s="241">
        <v>0</v>
      </c>
      <c r="AZ69" s="241">
        <v>0</v>
      </c>
      <c r="BA69" s="249">
        <v>104</v>
      </c>
      <c r="BB69" s="241">
        <v>0</v>
      </c>
      <c r="BC69" s="241">
        <v>0</v>
      </c>
      <c r="BD69" s="241">
        <v>0</v>
      </c>
      <c r="BE69" s="263">
        <v>86</v>
      </c>
      <c r="BF69" s="281">
        <f t="shared" si="56"/>
        <v>978</v>
      </c>
      <c r="BG69" s="270">
        <f t="shared" si="57"/>
        <v>24.45</v>
      </c>
    </row>
    <row r="70" spans="1:59" ht="15" customHeight="1" x14ac:dyDescent="0.25">
      <c r="A70" s="596" t="s">
        <v>75</v>
      </c>
      <c r="B70" s="596"/>
      <c r="C70" s="662"/>
      <c r="D70" s="597"/>
      <c r="E70" s="554" t="s">
        <v>130</v>
      </c>
      <c r="F70" s="552">
        <v>1</v>
      </c>
      <c r="G70" s="576" t="s">
        <v>43</v>
      </c>
      <c r="H70" s="100" t="s">
        <v>44</v>
      </c>
      <c r="I70" s="549" t="s">
        <v>95</v>
      </c>
      <c r="J70" s="25">
        <v>0</v>
      </c>
      <c r="K70" s="26">
        <v>0</v>
      </c>
      <c r="L70" s="59">
        <v>0</v>
      </c>
      <c r="M70" s="60">
        <f>SUM(J70:L70)</f>
        <v>0</v>
      </c>
      <c r="N70" s="26">
        <v>0</v>
      </c>
      <c r="O70" s="26">
        <v>0</v>
      </c>
      <c r="P70" s="26">
        <v>0</v>
      </c>
      <c r="Q70" s="60">
        <f>SUM(N70:P70)</f>
        <v>0</v>
      </c>
      <c r="R70" s="25">
        <v>0</v>
      </c>
      <c r="S70" s="26">
        <v>0</v>
      </c>
      <c r="T70" s="26">
        <v>0</v>
      </c>
      <c r="U70" s="60">
        <f>SUM(R70:T70)</f>
        <v>0</v>
      </c>
      <c r="V70" s="22">
        <v>0</v>
      </c>
      <c r="W70" s="22">
        <v>0</v>
      </c>
      <c r="X70" s="22">
        <v>0</v>
      </c>
      <c r="Y70" s="60">
        <f t="shared" ref="Y64:Y71" si="58">SUM(V70:X70)</f>
        <v>0</v>
      </c>
      <c r="Z70" s="25">
        <v>0</v>
      </c>
      <c r="AA70" s="26">
        <v>0</v>
      </c>
      <c r="AB70" s="26">
        <v>0</v>
      </c>
      <c r="AC70" s="60">
        <f t="shared" si="48"/>
        <v>0</v>
      </c>
      <c r="AD70" s="95">
        <v>0</v>
      </c>
      <c r="AE70" s="82">
        <v>0</v>
      </c>
      <c r="AF70" s="82">
        <v>0</v>
      </c>
      <c r="AG70" s="60">
        <v>0</v>
      </c>
      <c r="AH70" s="141">
        <v>0</v>
      </c>
      <c r="AI70" s="141">
        <v>0</v>
      </c>
      <c r="AJ70" s="141">
        <v>0</v>
      </c>
      <c r="AK70" s="60">
        <f>SUM(AH70:AJ70)</f>
        <v>0</v>
      </c>
      <c r="AL70" s="141">
        <v>0</v>
      </c>
      <c r="AM70" s="141">
        <v>0</v>
      </c>
      <c r="AN70" s="141">
        <v>0</v>
      </c>
      <c r="AO70" s="60">
        <f>SUM(AL70:AN70)</f>
        <v>0</v>
      </c>
      <c r="AP70" s="82">
        <v>0</v>
      </c>
      <c r="AQ70" s="82">
        <v>0</v>
      </c>
      <c r="AR70" s="82">
        <v>0</v>
      </c>
      <c r="AS70" s="60">
        <f>SUM(AP70:AR70)</f>
        <v>0</v>
      </c>
      <c r="AT70" s="95">
        <v>0</v>
      </c>
      <c r="AU70" s="82">
        <v>0</v>
      </c>
      <c r="AV70" s="82">
        <v>0</v>
      </c>
      <c r="AW70" s="60">
        <f>SUM(AT70:AV70)</f>
        <v>0</v>
      </c>
      <c r="AX70" s="82">
        <v>0</v>
      </c>
      <c r="AY70" s="82">
        <v>0</v>
      </c>
      <c r="AZ70" s="82">
        <v>0</v>
      </c>
      <c r="BA70" s="60">
        <f>SUM(AX70:AZ70)</f>
        <v>0</v>
      </c>
      <c r="BB70" s="95">
        <v>0</v>
      </c>
      <c r="BC70" s="82">
        <v>0</v>
      </c>
      <c r="BD70" s="82">
        <v>0</v>
      </c>
      <c r="BE70" s="264">
        <f>SUM(BB70:BD70)</f>
        <v>0</v>
      </c>
      <c r="BF70" s="276">
        <f t="shared" si="56"/>
        <v>0</v>
      </c>
      <c r="BG70" s="598">
        <f>BF71/F70</f>
        <v>0</v>
      </c>
    </row>
    <row r="71" spans="1:59" ht="18" customHeight="1" x14ac:dyDescent="0.25">
      <c r="A71" s="596"/>
      <c r="B71" s="596"/>
      <c r="C71" s="662"/>
      <c r="D71" s="597"/>
      <c r="E71" s="555"/>
      <c r="F71" s="550"/>
      <c r="G71" s="577"/>
      <c r="H71" s="47" t="s">
        <v>45</v>
      </c>
      <c r="I71" s="550"/>
      <c r="J71" s="28">
        <v>0</v>
      </c>
      <c r="K71" s="7">
        <v>0</v>
      </c>
      <c r="L71" s="50">
        <v>0</v>
      </c>
      <c r="M71" s="98">
        <f>SUM(J71:L71)</f>
        <v>0</v>
      </c>
      <c r="N71" s="7">
        <v>0</v>
      </c>
      <c r="O71" s="7">
        <v>0</v>
      </c>
      <c r="P71" s="7">
        <v>0</v>
      </c>
      <c r="Q71" s="98">
        <f>SUM(N71:P71)</f>
        <v>0</v>
      </c>
      <c r="R71" s="28">
        <v>0</v>
      </c>
      <c r="S71" s="7">
        <v>0</v>
      </c>
      <c r="T71" s="7">
        <v>0</v>
      </c>
      <c r="U71" s="98">
        <f>SUM(R71:T71)</f>
        <v>0</v>
      </c>
      <c r="V71" s="16">
        <v>0</v>
      </c>
      <c r="W71" s="16">
        <v>0</v>
      </c>
      <c r="X71" s="16">
        <v>0</v>
      </c>
      <c r="Y71" s="98">
        <f t="shared" si="58"/>
        <v>0</v>
      </c>
      <c r="Z71" s="17">
        <v>0</v>
      </c>
      <c r="AA71" s="74">
        <v>0</v>
      </c>
      <c r="AB71" s="74">
        <v>0</v>
      </c>
      <c r="AC71" s="98">
        <f t="shared" si="48"/>
        <v>0</v>
      </c>
      <c r="AD71" s="79">
        <v>0</v>
      </c>
      <c r="AE71" s="78">
        <v>0</v>
      </c>
      <c r="AF71" s="78">
        <v>0</v>
      </c>
      <c r="AG71" s="98">
        <v>0</v>
      </c>
      <c r="AH71" s="16">
        <v>0</v>
      </c>
      <c r="AI71" s="16">
        <v>0</v>
      </c>
      <c r="AJ71" s="16">
        <v>0</v>
      </c>
      <c r="AK71" s="98">
        <f>SUM(AH71:AJ71)</f>
        <v>0</v>
      </c>
      <c r="AL71" s="16">
        <v>0</v>
      </c>
      <c r="AM71" s="16">
        <v>0</v>
      </c>
      <c r="AN71" s="16">
        <v>0</v>
      </c>
      <c r="AO71" s="98">
        <f>SUM(AL71:AN71)</f>
        <v>0</v>
      </c>
      <c r="AP71" s="78">
        <v>0</v>
      </c>
      <c r="AQ71" s="78">
        <v>0</v>
      </c>
      <c r="AR71" s="78">
        <v>0</v>
      </c>
      <c r="AS71" s="98">
        <f>SUM(AP71:AR71)</f>
        <v>0</v>
      </c>
      <c r="AT71" s="79">
        <v>0</v>
      </c>
      <c r="AU71" s="78">
        <v>0</v>
      </c>
      <c r="AV71" s="78">
        <v>0</v>
      </c>
      <c r="AW71" s="98">
        <f>SUM(AT71:AV71)</f>
        <v>0</v>
      </c>
      <c r="AX71" s="78">
        <v>0</v>
      </c>
      <c r="AY71" s="78">
        <v>0</v>
      </c>
      <c r="AZ71" s="78">
        <v>0</v>
      </c>
      <c r="BA71" s="98">
        <f>SUM(AX71:AZ71)</f>
        <v>0</v>
      </c>
      <c r="BB71" s="79">
        <v>0</v>
      </c>
      <c r="BC71" s="78">
        <v>0</v>
      </c>
      <c r="BD71" s="78">
        <v>0</v>
      </c>
      <c r="BE71" s="265">
        <f>SUM(BB71:BD71)</f>
        <v>0</v>
      </c>
      <c r="BF71" s="277">
        <f t="shared" si="56"/>
        <v>0</v>
      </c>
      <c r="BG71" s="592"/>
    </row>
    <row r="72" spans="1:59" ht="15" customHeight="1" x14ac:dyDescent="0.25">
      <c r="A72" s="596"/>
      <c r="B72" s="596"/>
      <c r="C72" s="662"/>
      <c r="D72" s="597"/>
      <c r="E72" s="555"/>
      <c r="F72" s="550"/>
      <c r="G72" s="577"/>
      <c r="H72" s="38" t="s">
        <v>46</v>
      </c>
      <c r="I72" s="550"/>
      <c r="J72" s="28">
        <v>0</v>
      </c>
      <c r="K72" s="7">
        <v>0</v>
      </c>
      <c r="L72" s="50">
        <v>0</v>
      </c>
      <c r="M72" s="98">
        <f>SUM(J72:L72)</f>
        <v>0</v>
      </c>
      <c r="N72" s="7">
        <v>0</v>
      </c>
      <c r="O72" s="7">
        <v>0</v>
      </c>
      <c r="P72" s="7">
        <v>0</v>
      </c>
      <c r="Q72" s="98">
        <f>SUM(N72:P72)</f>
        <v>0</v>
      </c>
      <c r="R72" s="28">
        <v>0</v>
      </c>
      <c r="S72" s="7">
        <v>0</v>
      </c>
      <c r="T72" s="7">
        <v>0</v>
      </c>
      <c r="U72" s="98">
        <f>SUM(R72:T72)</f>
        <v>0</v>
      </c>
      <c r="V72" s="16">
        <v>0</v>
      </c>
      <c r="W72" s="16">
        <v>0</v>
      </c>
      <c r="X72" s="16">
        <v>0</v>
      </c>
      <c r="Y72" s="98">
        <v>0</v>
      </c>
      <c r="Z72" s="17">
        <v>0</v>
      </c>
      <c r="AA72" s="74">
        <v>0</v>
      </c>
      <c r="AB72" s="74">
        <v>0</v>
      </c>
      <c r="AC72" s="98">
        <f t="shared" si="48"/>
        <v>0</v>
      </c>
      <c r="AD72" s="79">
        <v>0</v>
      </c>
      <c r="AE72" s="78">
        <v>0</v>
      </c>
      <c r="AF72" s="78">
        <v>0</v>
      </c>
      <c r="AG72" s="98">
        <v>0</v>
      </c>
      <c r="AH72" s="16">
        <v>0</v>
      </c>
      <c r="AI72" s="16">
        <v>0</v>
      </c>
      <c r="AJ72" s="16">
        <v>0</v>
      </c>
      <c r="AK72" s="98">
        <f>SUM(AH72:AJ72)</f>
        <v>0</v>
      </c>
      <c r="AL72" s="16">
        <v>0</v>
      </c>
      <c r="AM72" s="16">
        <v>0</v>
      </c>
      <c r="AN72" s="16">
        <v>0</v>
      </c>
      <c r="AO72" s="98">
        <f>SUM(AL72:AN72)</f>
        <v>0</v>
      </c>
      <c r="AP72" s="78">
        <v>0</v>
      </c>
      <c r="AQ72" s="78">
        <v>0</v>
      </c>
      <c r="AR72" s="78">
        <v>0</v>
      </c>
      <c r="AS72" s="98">
        <f>SUM(AP72:AR72)</f>
        <v>0</v>
      </c>
      <c r="AT72" s="79">
        <v>0</v>
      </c>
      <c r="AU72" s="78">
        <v>0</v>
      </c>
      <c r="AV72" s="78">
        <v>0</v>
      </c>
      <c r="AW72" s="98">
        <f>SUM(AT72:AV72)</f>
        <v>0</v>
      </c>
      <c r="AX72" s="78">
        <v>0</v>
      </c>
      <c r="AY72" s="78">
        <v>0</v>
      </c>
      <c r="AZ72" s="78">
        <v>0</v>
      </c>
      <c r="BA72" s="98">
        <f>SUM(AX72:AZ72)</f>
        <v>0</v>
      </c>
      <c r="BB72" s="79">
        <v>0</v>
      </c>
      <c r="BC72" s="78">
        <v>0</v>
      </c>
      <c r="BD72" s="78">
        <v>0</v>
      </c>
      <c r="BE72" s="265">
        <f>SUM(BB72:BD72)</f>
        <v>0</v>
      </c>
      <c r="BF72" s="277">
        <f t="shared" si="56"/>
        <v>0</v>
      </c>
      <c r="BG72" s="592"/>
    </row>
    <row r="73" spans="1:59" ht="15" customHeight="1" x14ac:dyDescent="0.25">
      <c r="A73" s="596"/>
      <c r="B73" s="596"/>
      <c r="C73" s="662"/>
      <c r="D73" s="597"/>
      <c r="E73" s="555"/>
      <c r="F73" s="550"/>
      <c r="G73" s="577"/>
      <c r="H73" s="38" t="s">
        <v>47</v>
      </c>
      <c r="I73" s="550"/>
      <c r="J73" s="28">
        <v>0</v>
      </c>
      <c r="K73" s="7">
        <v>0</v>
      </c>
      <c r="L73" s="50">
        <v>0</v>
      </c>
      <c r="M73" s="51">
        <f>SUM(J73:L73)</f>
        <v>0</v>
      </c>
      <c r="N73" s="7">
        <v>0</v>
      </c>
      <c r="O73" s="7">
        <v>0</v>
      </c>
      <c r="P73" s="7">
        <v>0</v>
      </c>
      <c r="Q73" s="51">
        <f>SUM(N73:P73)</f>
        <v>0</v>
      </c>
      <c r="R73" s="28">
        <v>0</v>
      </c>
      <c r="S73" s="7">
        <v>0</v>
      </c>
      <c r="T73" s="7">
        <v>0</v>
      </c>
      <c r="U73" s="51">
        <f>SUM(R73:T73)</f>
        <v>0</v>
      </c>
      <c r="V73" s="16">
        <v>0</v>
      </c>
      <c r="W73" s="16">
        <v>0</v>
      </c>
      <c r="X73" s="16">
        <v>0</v>
      </c>
      <c r="Y73" s="51">
        <f>SUM(V73:X73)</f>
        <v>0</v>
      </c>
      <c r="Z73" s="17">
        <v>0</v>
      </c>
      <c r="AA73" s="74">
        <v>0</v>
      </c>
      <c r="AB73" s="74">
        <v>0</v>
      </c>
      <c r="AC73" s="51">
        <f t="shared" si="48"/>
        <v>0</v>
      </c>
      <c r="AD73" s="79">
        <v>0</v>
      </c>
      <c r="AE73" s="78">
        <v>0</v>
      </c>
      <c r="AF73" s="78">
        <v>0</v>
      </c>
      <c r="AG73" s="51">
        <v>0</v>
      </c>
      <c r="AH73" s="16">
        <v>0</v>
      </c>
      <c r="AI73" s="16">
        <v>0</v>
      </c>
      <c r="AJ73" s="16">
        <v>0</v>
      </c>
      <c r="AK73" s="51">
        <f>SUM(AH73:AJ73)</f>
        <v>0</v>
      </c>
      <c r="AL73" s="16">
        <v>0</v>
      </c>
      <c r="AM73" s="16">
        <v>0</v>
      </c>
      <c r="AN73" s="16">
        <v>0</v>
      </c>
      <c r="AO73" s="51">
        <f>SUM(AL73:AN73)</f>
        <v>0</v>
      </c>
      <c r="AP73" s="78">
        <v>0</v>
      </c>
      <c r="AQ73" s="78">
        <v>0</v>
      </c>
      <c r="AR73" s="78">
        <v>0</v>
      </c>
      <c r="AS73" s="51">
        <f>SUM(AP73:AR73)</f>
        <v>0</v>
      </c>
      <c r="AT73" s="79">
        <v>0</v>
      </c>
      <c r="AU73" s="78">
        <v>0</v>
      </c>
      <c r="AV73" s="78">
        <v>0</v>
      </c>
      <c r="AW73" s="51">
        <f>SUM(AT73:AV73)</f>
        <v>0</v>
      </c>
      <c r="AX73" s="78">
        <v>0</v>
      </c>
      <c r="AY73" s="78">
        <v>0</v>
      </c>
      <c r="AZ73" s="78">
        <v>0</v>
      </c>
      <c r="BA73" s="51">
        <f>SUM(AX73:AZ73)</f>
        <v>0</v>
      </c>
      <c r="BB73" s="79">
        <v>0</v>
      </c>
      <c r="BC73" s="78">
        <v>0</v>
      </c>
      <c r="BD73" s="78">
        <v>0</v>
      </c>
      <c r="BE73" s="109">
        <f>SUM(BB73:BD73)</f>
        <v>0</v>
      </c>
      <c r="BF73" s="277">
        <f t="shared" si="56"/>
        <v>0</v>
      </c>
      <c r="BG73" s="592"/>
    </row>
    <row r="74" spans="1:59" ht="15.75" customHeight="1" thickBot="1" x14ac:dyDescent="0.3">
      <c r="A74" s="596"/>
      <c r="B74" s="596"/>
      <c r="C74" s="662"/>
      <c r="D74" s="597"/>
      <c r="E74" s="555"/>
      <c r="F74" s="550"/>
      <c r="G74" s="577"/>
      <c r="H74" s="185" t="s">
        <v>48</v>
      </c>
      <c r="I74" s="553"/>
      <c r="J74" s="34">
        <v>0</v>
      </c>
      <c r="K74" s="35">
        <v>0</v>
      </c>
      <c r="L74" s="55">
        <v>0</v>
      </c>
      <c r="M74" s="56">
        <f>SUM(J74:L74)</f>
        <v>0</v>
      </c>
      <c r="N74" s="35">
        <v>0</v>
      </c>
      <c r="O74" s="35">
        <v>0</v>
      </c>
      <c r="P74" s="35">
        <v>0</v>
      </c>
      <c r="Q74" s="56">
        <f>SUM(N74:P74)</f>
        <v>0</v>
      </c>
      <c r="R74" s="34">
        <v>0</v>
      </c>
      <c r="S74" s="35">
        <v>0</v>
      </c>
      <c r="T74" s="35">
        <v>0</v>
      </c>
      <c r="U74" s="56">
        <f>SUM(R74:T74)</f>
        <v>0</v>
      </c>
      <c r="V74" s="13">
        <v>0</v>
      </c>
      <c r="W74" s="13">
        <v>0</v>
      </c>
      <c r="X74" s="13">
        <v>0</v>
      </c>
      <c r="Y74" s="56">
        <f>SUM(V74:X74)</f>
        <v>0</v>
      </c>
      <c r="Z74" s="32">
        <v>0</v>
      </c>
      <c r="AA74" s="33">
        <v>0</v>
      </c>
      <c r="AB74" s="33">
        <v>0</v>
      </c>
      <c r="AC74" s="56">
        <f t="shared" si="48"/>
        <v>0</v>
      </c>
      <c r="AD74" s="94">
        <v>0</v>
      </c>
      <c r="AE74" s="80">
        <v>0</v>
      </c>
      <c r="AF74" s="80">
        <v>0</v>
      </c>
      <c r="AG74" s="56">
        <v>0</v>
      </c>
      <c r="AH74" s="13">
        <v>0</v>
      </c>
      <c r="AI74" s="13">
        <v>0</v>
      </c>
      <c r="AJ74" s="13">
        <v>0</v>
      </c>
      <c r="AK74" s="56">
        <f>SUM(AH74:AJ74)</f>
        <v>0</v>
      </c>
      <c r="AL74" s="13">
        <v>0</v>
      </c>
      <c r="AM74" s="13">
        <v>0</v>
      </c>
      <c r="AN74" s="13">
        <v>0</v>
      </c>
      <c r="AO74" s="56">
        <f>SUM(AL74:AN74)</f>
        <v>0</v>
      </c>
      <c r="AP74" s="80">
        <v>0</v>
      </c>
      <c r="AQ74" s="80">
        <v>0</v>
      </c>
      <c r="AR74" s="80">
        <v>0</v>
      </c>
      <c r="AS74" s="56">
        <f>SUM(AP74:AR74)</f>
        <v>0</v>
      </c>
      <c r="AT74" s="94">
        <v>0</v>
      </c>
      <c r="AU74" s="80">
        <v>0</v>
      </c>
      <c r="AV74" s="80">
        <v>0</v>
      </c>
      <c r="AW74" s="56">
        <f>SUM(AT74:AV74)</f>
        <v>0</v>
      </c>
      <c r="AX74" s="80">
        <v>0</v>
      </c>
      <c r="AY74" s="80">
        <v>0</v>
      </c>
      <c r="AZ74" s="80">
        <v>0</v>
      </c>
      <c r="BA74" s="56">
        <f>SUM(AX74:AZ74)</f>
        <v>0</v>
      </c>
      <c r="BB74" s="94">
        <v>0</v>
      </c>
      <c r="BC74" s="80">
        <v>0</v>
      </c>
      <c r="BD74" s="80">
        <v>0</v>
      </c>
      <c r="BE74" s="262">
        <f>SUM(BB74:BD74)</f>
        <v>0</v>
      </c>
      <c r="BF74" s="278">
        <f t="shared" si="56"/>
        <v>0</v>
      </c>
      <c r="BG74" s="592"/>
    </row>
    <row r="75" spans="1:59" ht="15.75" customHeight="1" thickBot="1" x14ac:dyDescent="0.3">
      <c r="A75" s="596"/>
      <c r="B75" s="596"/>
      <c r="C75" s="662"/>
      <c r="D75" s="597"/>
      <c r="E75" s="590"/>
      <c r="F75" s="551"/>
      <c r="G75" s="582"/>
      <c r="H75" s="644" t="s">
        <v>49</v>
      </c>
      <c r="I75" s="632"/>
      <c r="J75" s="174">
        <f t="shared" ref="J75:Y75" si="59">SUM(J70:J74)</f>
        <v>0</v>
      </c>
      <c r="K75" s="175">
        <f t="shared" si="59"/>
        <v>0</v>
      </c>
      <c r="L75" s="176">
        <f>SUM(L70:L74)</f>
        <v>0</v>
      </c>
      <c r="M75" s="178">
        <f t="shared" si="59"/>
        <v>0</v>
      </c>
      <c r="N75" s="175">
        <f t="shared" si="59"/>
        <v>0</v>
      </c>
      <c r="O75" s="175">
        <f t="shared" si="59"/>
        <v>0</v>
      </c>
      <c r="P75" s="175">
        <f t="shared" si="59"/>
        <v>0</v>
      </c>
      <c r="Q75" s="178">
        <f t="shared" si="59"/>
        <v>0</v>
      </c>
      <c r="R75" s="174">
        <f t="shared" si="59"/>
        <v>0</v>
      </c>
      <c r="S75" s="175">
        <f t="shared" si="59"/>
        <v>0</v>
      </c>
      <c r="T75" s="175">
        <f t="shared" si="59"/>
        <v>0</v>
      </c>
      <c r="U75" s="178">
        <f t="shared" si="59"/>
        <v>0</v>
      </c>
      <c r="V75" s="118">
        <f t="shared" si="59"/>
        <v>0</v>
      </c>
      <c r="W75" s="115">
        <f t="shared" si="59"/>
        <v>0</v>
      </c>
      <c r="X75" s="115">
        <f t="shared" si="59"/>
        <v>0</v>
      </c>
      <c r="Y75" s="178">
        <f t="shared" si="59"/>
        <v>0</v>
      </c>
      <c r="Z75" s="250">
        <v>0</v>
      </c>
      <c r="AA75" s="251">
        <v>0</v>
      </c>
      <c r="AB75" s="251">
        <v>0</v>
      </c>
      <c r="AC75" s="178">
        <f t="shared" si="48"/>
        <v>0</v>
      </c>
      <c r="AD75" s="122">
        <v>0</v>
      </c>
      <c r="AE75" s="119">
        <v>0</v>
      </c>
      <c r="AF75" s="119">
        <v>0</v>
      </c>
      <c r="AG75" s="178">
        <v>0</v>
      </c>
      <c r="AH75" s="115">
        <f t="shared" ref="AH75:AS75" si="60">SUM(AH70:AH74)</f>
        <v>0</v>
      </c>
      <c r="AI75" s="115">
        <f t="shared" si="60"/>
        <v>0</v>
      </c>
      <c r="AJ75" s="116">
        <f t="shared" si="60"/>
        <v>0</v>
      </c>
      <c r="AK75" s="178">
        <f t="shared" si="60"/>
        <v>0</v>
      </c>
      <c r="AL75" s="115">
        <f t="shared" si="60"/>
        <v>0</v>
      </c>
      <c r="AM75" s="115">
        <f t="shared" si="60"/>
        <v>0</v>
      </c>
      <c r="AN75" s="116">
        <f t="shared" si="60"/>
        <v>0</v>
      </c>
      <c r="AO75" s="178">
        <f t="shared" si="60"/>
        <v>0</v>
      </c>
      <c r="AP75" s="115">
        <f t="shared" si="60"/>
        <v>0</v>
      </c>
      <c r="AQ75" s="115">
        <f t="shared" si="60"/>
        <v>0</v>
      </c>
      <c r="AR75" s="116">
        <f t="shared" si="60"/>
        <v>0</v>
      </c>
      <c r="AS75" s="178">
        <f t="shared" si="60"/>
        <v>0</v>
      </c>
      <c r="AT75" s="115">
        <v>0</v>
      </c>
      <c r="AU75" s="115">
        <f t="shared" ref="AU75:BE75" si="61">SUM(AU70:AU74)</f>
        <v>0</v>
      </c>
      <c r="AV75" s="116">
        <f t="shared" si="61"/>
        <v>0</v>
      </c>
      <c r="AW75" s="178">
        <f t="shared" si="61"/>
        <v>0</v>
      </c>
      <c r="AX75" s="115">
        <f t="shared" si="61"/>
        <v>0</v>
      </c>
      <c r="AY75" s="115">
        <f t="shared" si="61"/>
        <v>0</v>
      </c>
      <c r="AZ75" s="116">
        <f t="shared" si="61"/>
        <v>0</v>
      </c>
      <c r="BA75" s="178">
        <f t="shared" si="61"/>
        <v>0</v>
      </c>
      <c r="BB75" s="115">
        <f t="shared" si="61"/>
        <v>0</v>
      </c>
      <c r="BC75" s="115">
        <f t="shared" si="61"/>
        <v>0</v>
      </c>
      <c r="BD75" s="116">
        <f t="shared" si="61"/>
        <v>0</v>
      </c>
      <c r="BE75" s="266">
        <f t="shared" si="61"/>
        <v>0</v>
      </c>
      <c r="BF75" s="283">
        <f t="shared" si="56"/>
        <v>0</v>
      </c>
      <c r="BG75" s="594"/>
    </row>
    <row r="76" spans="1:59" ht="81.75" customHeight="1" thickBot="1" x14ac:dyDescent="0.3">
      <c r="A76" s="596"/>
      <c r="B76" s="596"/>
      <c r="C76" s="662"/>
      <c r="D76" s="597"/>
      <c r="E76" s="144" t="s">
        <v>131</v>
      </c>
      <c r="F76" s="217">
        <v>0.08</v>
      </c>
      <c r="G76" s="218" t="s">
        <v>41</v>
      </c>
      <c r="H76" s="217" t="s">
        <v>41</v>
      </c>
      <c r="I76" s="182" t="s">
        <v>132</v>
      </c>
      <c r="J76" s="219">
        <v>0</v>
      </c>
      <c r="K76" s="220">
        <v>0</v>
      </c>
      <c r="L76" s="221">
        <v>0</v>
      </c>
      <c r="M76" s="222">
        <v>0</v>
      </c>
      <c r="N76" s="220">
        <v>0</v>
      </c>
      <c r="O76" s="220">
        <v>0</v>
      </c>
      <c r="P76" s="220">
        <v>0</v>
      </c>
      <c r="Q76" s="222">
        <v>0.14000000000000001</v>
      </c>
      <c r="R76" s="220">
        <v>0</v>
      </c>
      <c r="S76" s="220">
        <v>0</v>
      </c>
      <c r="T76" s="220">
        <v>0</v>
      </c>
      <c r="U76" s="222">
        <v>0.3</v>
      </c>
      <c r="V76" s="223">
        <v>0</v>
      </c>
      <c r="W76" s="223">
        <v>0</v>
      </c>
      <c r="X76" s="223">
        <v>0</v>
      </c>
      <c r="Y76" s="222">
        <f>SUM(V76:X76)</f>
        <v>0</v>
      </c>
      <c r="Z76" s="224">
        <v>0</v>
      </c>
      <c r="AA76" s="223">
        <v>0</v>
      </c>
      <c r="AB76" s="223">
        <v>0</v>
      </c>
      <c r="AC76" s="222">
        <v>0.13</v>
      </c>
      <c r="AD76" s="224">
        <v>0</v>
      </c>
      <c r="AE76" s="223">
        <v>0</v>
      </c>
      <c r="AF76" s="223">
        <v>0</v>
      </c>
      <c r="AG76" s="222">
        <v>0.13</v>
      </c>
      <c r="AH76" s="223">
        <v>0</v>
      </c>
      <c r="AI76" s="223">
        <v>0</v>
      </c>
      <c r="AJ76" s="223">
        <v>0</v>
      </c>
      <c r="AK76" s="222">
        <v>0.15</v>
      </c>
      <c r="AL76" s="224">
        <v>0</v>
      </c>
      <c r="AM76" s="223">
        <v>0</v>
      </c>
      <c r="AN76" s="223">
        <v>0</v>
      </c>
      <c r="AO76" s="222">
        <v>0.15</v>
      </c>
      <c r="AP76" s="223">
        <v>0</v>
      </c>
      <c r="AQ76" s="223">
        <v>0</v>
      </c>
      <c r="AR76" s="223">
        <v>0</v>
      </c>
      <c r="AS76" s="222">
        <v>0.15</v>
      </c>
      <c r="AT76" s="224">
        <v>0</v>
      </c>
      <c r="AU76" s="223">
        <v>0</v>
      </c>
      <c r="AV76" s="223">
        <v>0</v>
      </c>
      <c r="AW76" s="222">
        <v>0.15</v>
      </c>
      <c r="AX76" s="223">
        <v>0</v>
      </c>
      <c r="AY76" s="223">
        <v>0</v>
      </c>
      <c r="AZ76" s="223">
        <v>0</v>
      </c>
      <c r="BA76" s="222">
        <v>0.15</v>
      </c>
      <c r="BB76" s="224">
        <v>0</v>
      </c>
      <c r="BC76" s="223">
        <v>0</v>
      </c>
      <c r="BD76" s="223">
        <v>0</v>
      </c>
      <c r="BE76" s="267">
        <v>0.16</v>
      </c>
      <c r="BF76" s="284">
        <f>(M76+Q76+U76+Y76+AC76+AG76+AK76+AO76+AS76+AW76+BA76+BE76)/12</f>
        <v>0.13416666666666663</v>
      </c>
      <c r="BG76" s="209">
        <f>BF76/F76</f>
        <v>1.6770833333333328</v>
      </c>
    </row>
  </sheetData>
  <mergeCells count="90">
    <mergeCell ref="B8:C8"/>
    <mergeCell ref="I14:I25"/>
    <mergeCell ref="I26:I37"/>
    <mergeCell ref="A1:BF1"/>
    <mergeCell ref="A2:BF2"/>
    <mergeCell ref="A3:BF3"/>
    <mergeCell ref="A6:D6"/>
    <mergeCell ref="B7:C7"/>
    <mergeCell ref="AP9:BB9"/>
    <mergeCell ref="A10:I10"/>
    <mergeCell ref="J10:BE10"/>
    <mergeCell ref="BF10:BF13"/>
    <mergeCell ref="V11:Y11"/>
    <mergeCell ref="Z11:AC11"/>
    <mergeCell ref="AD11:AG11"/>
    <mergeCell ref="J12:M12"/>
    <mergeCell ref="BG10:BG13"/>
    <mergeCell ref="A11:A13"/>
    <mergeCell ref="B11:B13"/>
    <mergeCell ref="C11:C13"/>
    <mergeCell ref="D11:D13"/>
    <mergeCell ref="E11:E13"/>
    <mergeCell ref="AH11:AK11"/>
    <mergeCell ref="AL11:AO11"/>
    <mergeCell ref="F11:F13"/>
    <mergeCell ref="G11:G13"/>
    <mergeCell ref="H11:H13"/>
    <mergeCell ref="I11:I13"/>
    <mergeCell ref="J11:M11"/>
    <mergeCell ref="N11:Q11"/>
    <mergeCell ref="AD12:AG12"/>
    <mergeCell ref="R11:U11"/>
    <mergeCell ref="N12:Q12"/>
    <mergeCell ref="R12:U12"/>
    <mergeCell ref="V12:Y12"/>
    <mergeCell ref="Z12:AC12"/>
    <mergeCell ref="BB12:BE12"/>
    <mergeCell ref="AP11:AS11"/>
    <mergeCell ref="AT11:AW11"/>
    <mergeCell ref="AX11:BA11"/>
    <mergeCell ref="BB11:BE11"/>
    <mergeCell ref="AH12:AK12"/>
    <mergeCell ref="AL12:AO12"/>
    <mergeCell ref="AP12:AS12"/>
    <mergeCell ref="AT12:AW12"/>
    <mergeCell ref="AX12:BA12"/>
    <mergeCell ref="F14:F25"/>
    <mergeCell ref="E26:E37"/>
    <mergeCell ref="F26:F37"/>
    <mergeCell ref="E38:E49"/>
    <mergeCell ref="F38:F49"/>
    <mergeCell ref="A14:A63"/>
    <mergeCell ref="B14:B76"/>
    <mergeCell ref="C14:C76"/>
    <mergeCell ref="D14:D76"/>
    <mergeCell ref="E14:E25"/>
    <mergeCell ref="E51:E62"/>
    <mergeCell ref="G14:G18"/>
    <mergeCell ref="BG14:BG25"/>
    <mergeCell ref="G19:H19"/>
    <mergeCell ref="G20:G23"/>
    <mergeCell ref="G24:G25"/>
    <mergeCell ref="G26:G30"/>
    <mergeCell ref="BG26:BG37"/>
    <mergeCell ref="G31:H31"/>
    <mergeCell ref="G32:G35"/>
    <mergeCell ref="G36:G37"/>
    <mergeCell ref="G38:G42"/>
    <mergeCell ref="I38:I49"/>
    <mergeCell ref="BG38:BG49"/>
    <mergeCell ref="G43:H43"/>
    <mergeCell ref="G44:G47"/>
    <mergeCell ref="G48:G49"/>
    <mergeCell ref="F51:F62"/>
    <mergeCell ref="G51:G55"/>
    <mergeCell ref="I51:I62"/>
    <mergeCell ref="BG51:BG62"/>
    <mergeCell ref="G56:H56"/>
    <mergeCell ref="G57:G60"/>
    <mergeCell ref="G61:G62"/>
    <mergeCell ref="G70:G75"/>
    <mergeCell ref="I70:I74"/>
    <mergeCell ref="BG70:BG75"/>
    <mergeCell ref="H75:I75"/>
    <mergeCell ref="A64:A68"/>
    <mergeCell ref="E64:E65"/>
    <mergeCell ref="E66:E69"/>
    <mergeCell ref="A70:A76"/>
    <mergeCell ref="E70:E75"/>
    <mergeCell ref="F70:F75"/>
  </mergeCells>
  <pageMargins left="0.70826771653543308" right="0.70826771653543308" top="1.0433070866141732" bottom="1.0433070866141732" header="0.74803149606299213" footer="0.74803149606299213"/>
  <pageSetup scale="55" fitToWidth="0" fitToHeight="0" pageOrder="overThenDown" orientation="portrait" r:id="rId1"/>
  <headerFooter alignWithMargins="0"/>
  <ignoredErrors>
    <ignoredError sqref="BB31:BD31 K31:L31 J43:L43 N43 J56:L56 N56 J75:L75 N75 O75:P75 R75:T75 V75:X75 S31:T31 O31:P31 O43:P43 R43:T43 V43:X43" formulaRange="1"/>
    <ignoredError sqref="BF56 M19 M56 Q43 U43" formula="1"/>
    <ignoredError sqref="M43"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24"/>
  <sheetViews>
    <sheetView topLeftCell="A6" workbookViewId="0">
      <selection activeCell="E24" sqref="E24"/>
    </sheetView>
  </sheetViews>
  <sheetFormatPr baseColWidth="10" defaultRowHeight="15" customHeight="1" x14ac:dyDescent="0.25"/>
  <cols>
    <col min="1" max="1" width="29.28515625" style="1" customWidth="1"/>
    <col min="2" max="2" width="12.42578125" style="1" customWidth="1"/>
    <col min="3" max="3" width="22.42578125" style="1" customWidth="1"/>
    <col min="4" max="4" width="39.85546875" style="1" customWidth="1"/>
    <col min="5" max="5" width="33.42578125" style="1" customWidth="1"/>
    <col min="6" max="6" width="13" style="1" customWidth="1"/>
    <col min="7" max="7" width="17.42578125" style="1" customWidth="1"/>
    <col min="8" max="8" width="22.7109375" style="1" customWidth="1"/>
    <col min="9" max="9" width="35.42578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59" width="18.7109375" style="1" customWidth="1"/>
    <col min="60" max="66" width="22" style="1" customWidth="1"/>
    <col min="67" max="257" width="12" style="1" customWidth="1"/>
    <col min="258" max="1024" width="11.42578125" customWidth="1"/>
  </cols>
  <sheetData>
    <row r="1" spans="1:59" ht="26.25" customHeight="1" x14ac:dyDescent="0.25">
      <c r="A1" s="608" t="s">
        <v>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59" ht="26.25"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59" ht="26.25"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59" ht="18.7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5.75" customHeight="1" x14ac:dyDescent="0.25"/>
    <row r="6" spans="1:59" ht="15" customHeight="1" x14ac:dyDescent="0.25">
      <c r="A6" s="602" t="s">
        <v>3</v>
      </c>
      <c r="B6" s="602"/>
      <c r="C6" s="602"/>
      <c r="D6" s="602"/>
      <c r="E6" s="5"/>
      <c r="G6" s="5"/>
    </row>
    <row r="7" spans="1:59" ht="15" customHeight="1" x14ac:dyDescent="0.25">
      <c r="A7" s="6" t="s">
        <v>4</v>
      </c>
      <c r="B7" s="596" t="s">
        <v>5</v>
      </c>
      <c r="C7" s="596"/>
      <c r="D7" s="6" t="s">
        <v>6</v>
      </c>
      <c r="E7" s="5"/>
      <c r="G7" s="5"/>
    </row>
    <row r="8" spans="1:59" ht="36" customHeight="1" x14ac:dyDescent="0.25">
      <c r="A8" s="37" t="s">
        <v>7</v>
      </c>
      <c r="B8" s="609" t="s">
        <v>8</v>
      </c>
      <c r="C8" s="609"/>
      <c r="D8" s="7" t="s">
        <v>133</v>
      </c>
    </row>
    <row r="9" spans="1:59" ht="15.75" customHeight="1" x14ac:dyDescent="0.25">
      <c r="AP9" s="649"/>
      <c r="AQ9" s="649"/>
      <c r="AR9" s="649"/>
      <c r="AS9" s="649"/>
      <c r="AT9" s="649"/>
      <c r="AU9" s="649"/>
      <c r="AV9" s="649"/>
      <c r="AW9" s="649"/>
      <c r="AX9" s="649"/>
      <c r="AY9" s="649"/>
      <c r="AZ9" s="649"/>
      <c r="BA9" s="649"/>
      <c r="BB9" s="649"/>
    </row>
    <row r="10" spans="1:59" ht="31.5" customHeight="1" x14ac:dyDescent="0.25">
      <c r="A10" s="618" t="s">
        <v>10</v>
      </c>
      <c r="B10" s="618"/>
      <c r="C10" s="618"/>
      <c r="D10" s="618"/>
      <c r="E10" s="618"/>
      <c r="F10" s="618"/>
      <c r="G10" s="618"/>
      <c r="H10" s="618"/>
      <c r="I10" s="618"/>
      <c r="J10" s="682">
        <v>2021</v>
      </c>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89"/>
      <c r="BD10" s="89"/>
      <c r="BE10" s="89"/>
      <c r="BF10" s="602" t="s">
        <v>11</v>
      </c>
      <c r="BG10" s="602" t="s">
        <v>12</v>
      </c>
    </row>
    <row r="11" spans="1:59" ht="15.75" customHeight="1" x14ac:dyDescent="0.25">
      <c r="A11" s="563" t="s">
        <v>13</v>
      </c>
      <c r="B11" s="563" t="s">
        <v>14</v>
      </c>
      <c r="C11" s="563" t="s">
        <v>15</v>
      </c>
      <c r="D11" s="563" t="s">
        <v>16</v>
      </c>
      <c r="E11" s="563" t="s">
        <v>17</v>
      </c>
      <c r="F11" s="563" t="s">
        <v>83</v>
      </c>
      <c r="G11" s="563" t="s">
        <v>18</v>
      </c>
      <c r="H11" s="563" t="s">
        <v>19</v>
      </c>
      <c r="I11" s="563" t="s">
        <v>20</v>
      </c>
      <c r="J11" s="563" t="s">
        <v>21</v>
      </c>
      <c r="K11" s="563"/>
      <c r="L11" s="563"/>
      <c r="M11" s="563"/>
      <c r="N11" s="604" t="s">
        <v>22</v>
      </c>
      <c r="O11" s="604"/>
      <c r="P11" s="604"/>
      <c r="Q11" s="604"/>
      <c r="R11" s="616" t="s">
        <v>23</v>
      </c>
      <c r="S11" s="616"/>
      <c r="T11" s="616"/>
      <c r="U11" s="616"/>
      <c r="V11" s="563" t="s">
        <v>24</v>
      </c>
      <c r="W11" s="563"/>
      <c r="X11" s="563"/>
      <c r="Y11" s="563"/>
      <c r="Z11" s="563" t="s">
        <v>25</v>
      </c>
      <c r="AA11" s="563"/>
      <c r="AB11" s="563"/>
      <c r="AC11" s="563"/>
      <c r="AD11" s="563" t="s">
        <v>26</v>
      </c>
      <c r="AE11" s="563"/>
      <c r="AF11" s="563"/>
      <c r="AG11" s="563"/>
      <c r="AH11" s="563" t="s">
        <v>27</v>
      </c>
      <c r="AI11" s="563"/>
      <c r="AJ11" s="563"/>
      <c r="AK11" s="563"/>
      <c r="AL11" s="563" t="s">
        <v>28</v>
      </c>
      <c r="AM11" s="563"/>
      <c r="AN11" s="563"/>
      <c r="AO11" s="563"/>
      <c r="AP11" s="563" t="s">
        <v>29</v>
      </c>
      <c r="AQ11" s="563"/>
      <c r="AR11" s="563"/>
      <c r="AS11" s="563"/>
      <c r="AT11" s="563" t="s">
        <v>30</v>
      </c>
      <c r="AU11" s="563"/>
      <c r="AV11" s="563"/>
      <c r="AW11" s="563"/>
      <c r="AX11" s="563" t="s">
        <v>31</v>
      </c>
      <c r="AY11" s="563"/>
      <c r="AZ11" s="563"/>
      <c r="BA11" s="563"/>
      <c r="BB11" s="601" t="s">
        <v>32</v>
      </c>
      <c r="BC11" s="601"/>
      <c r="BD11" s="601"/>
      <c r="BE11" s="601"/>
      <c r="BF11" s="602"/>
      <c r="BG11" s="602"/>
    </row>
    <row r="12" spans="1:59" ht="15.75" customHeight="1" x14ac:dyDescent="0.25">
      <c r="A12" s="563"/>
      <c r="B12" s="563"/>
      <c r="C12" s="563"/>
      <c r="D12" s="563"/>
      <c r="E12" s="563"/>
      <c r="F12" s="563"/>
      <c r="G12" s="563"/>
      <c r="H12" s="563"/>
      <c r="I12" s="563"/>
      <c r="J12" s="600"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00"/>
      <c r="BF12" s="602"/>
      <c r="BG12" s="602"/>
    </row>
    <row r="13" spans="1:59" ht="15.75" customHeight="1" thickBot="1" x14ac:dyDescent="0.3">
      <c r="A13" s="563"/>
      <c r="B13" s="563"/>
      <c r="C13" s="563"/>
      <c r="D13" s="563"/>
      <c r="E13" s="683"/>
      <c r="F13" s="683"/>
      <c r="G13" s="683"/>
      <c r="H13" s="683"/>
      <c r="I13" s="683"/>
      <c r="J13" s="75" t="s">
        <v>34</v>
      </c>
      <c r="K13" s="8" t="s">
        <v>35</v>
      </c>
      <c r="L13" s="76" t="s">
        <v>36</v>
      </c>
      <c r="M13" s="9" t="s">
        <v>37</v>
      </c>
      <c r="N13" s="75" t="s">
        <v>34</v>
      </c>
      <c r="O13" s="8" t="s">
        <v>35</v>
      </c>
      <c r="P13" s="76" t="s">
        <v>36</v>
      </c>
      <c r="Q13" s="9" t="s">
        <v>37</v>
      </c>
      <c r="R13" s="75" t="s">
        <v>34</v>
      </c>
      <c r="S13" s="8" t="s">
        <v>35</v>
      </c>
      <c r="T13" s="76" t="s">
        <v>36</v>
      </c>
      <c r="U13" s="9" t="s">
        <v>37</v>
      </c>
      <c r="V13" s="75" t="s">
        <v>34</v>
      </c>
      <c r="W13" s="8" t="s">
        <v>35</v>
      </c>
      <c r="X13" s="76" t="s">
        <v>36</v>
      </c>
      <c r="Y13" s="9" t="s">
        <v>37</v>
      </c>
      <c r="Z13" s="75" t="s">
        <v>34</v>
      </c>
      <c r="AA13" s="8" t="s">
        <v>35</v>
      </c>
      <c r="AB13" s="76" t="s">
        <v>36</v>
      </c>
      <c r="AC13" s="9" t="s">
        <v>37</v>
      </c>
      <c r="AD13" s="75" t="s">
        <v>34</v>
      </c>
      <c r="AE13" s="8" t="s">
        <v>35</v>
      </c>
      <c r="AF13" s="76" t="s">
        <v>36</v>
      </c>
      <c r="AG13" s="9" t="s">
        <v>37</v>
      </c>
      <c r="AH13" s="75" t="s">
        <v>34</v>
      </c>
      <c r="AI13" s="8" t="s">
        <v>35</v>
      </c>
      <c r="AJ13" s="76" t="s">
        <v>36</v>
      </c>
      <c r="AK13" s="9" t="s">
        <v>37</v>
      </c>
      <c r="AL13" s="75" t="s">
        <v>34</v>
      </c>
      <c r="AM13" s="8" t="s">
        <v>35</v>
      </c>
      <c r="AN13" s="76" t="s">
        <v>36</v>
      </c>
      <c r="AO13" s="9" t="s">
        <v>37</v>
      </c>
      <c r="AP13" s="75" t="s">
        <v>34</v>
      </c>
      <c r="AQ13" s="8" t="s">
        <v>35</v>
      </c>
      <c r="AR13" s="76" t="s">
        <v>36</v>
      </c>
      <c r="AS13" s="9" t="s">
        <v>37</v>
      </c>
      <c r="AT13" s="75" t="s">
        <v>34</v>
      </c>
      <c r="AU13" s="8" t="s">
        <v>35</v>
      </c>
      <c r="AV13" s="76" t="s">
        <v>36</v>
      </c>
      <c r="AW13" s="9" t="s">
        <v>37</v>
      </c>
      <c r="AX13" s="75" t="s">
        <v>34</v>
      </c>
      <c r="AY13" s="8" t="s">
        <v>35</v>
      </c>
      <c r="AZ13" s="76" t="s">
        <v>36</v>
      </c>
      <c r="BA13" s="9" t="s">
        <v>37</v>
      </c>
      <c r="BB13" s="75" t="s">
        <v>34</v>
      </c>
      <c r="BC13" s="8" t="s">
        <v>35</v>
      </c>
      <c r="BD13" s="76" t="s">
        <v>36</v>
      </c>
      <c r="BE13" s="9" t="s">
        <v>37</v>
      </c>
      <c r="BF13" s="603"/>
      <c r="BG13" s="603"/>
    </row>
    <row r="14" spans="1:59" ht="41.25" customHeight="1" thickBot="1" x14ac:dyDescent="0.3">
      <c r="A14" s="595" t="s">
        <v>69</v>
      </c>
      <c r="B14" s="563">
        <v>13644</v>
      </c>
      <c r="C14" s="563" t="s">
        <v>39</v>
      </c>
      <c r="D14" s="604" t="s">
        <v>40</v>
      </c>
      <c r="E14" s="475" t="s">
        <v>134</v>
      </c>
      <c r="F14" s="144">
        <v>1</v>
      </c>
      <c r="G14" s="134" t="s">
        <v>41</v>
      </c>
      <c r="H14" s="322" t="s">
        <v>41</v>
      </c>
      <c r="I14" s="134" t="s">
        <v>135</v>
      </c>
      <c r="J14" s="174">
        <v>0</v>
      </c>
      <c r="K14" s="175">
        <v>0</v>
      </c>
      <c r="L14" s="176">
        <v>0</v>
      </c>
      <c r="M14" s="178">
        <v>0</v>
      </c>
      <c r="N14" s="175">
        <v>0</v>
      </c>
      <c r="O14" s="175">
        <v>0</v>
      </c>
      <c r="P14" s="176">
        <v>0</v>
      </c>
      <c r="Q14" s="178">
        <v>0</v>
      </c>
      <c r="R14" s="251">
        <v>0</v>
      </c>
      <c r="S14" s="251">
        <v>0</v>
      </c>
      <c r="T14" s="355">
        <v>0</v>
      </c>
      <c r="U14" s="474">
        <v>1</v>
      </c>
      <c r="V14" s="175">
        <v>0</v>
      </c>
      <c r="W14" s="175">
        <v>0</v>
      </c>
      <c r="X14" s="176">
        <v>0</v>
      </c>
      <c r="Y14" s="474">
        <v>0</v>
      </c>
      <c r="Z14" s="175">
        <v>0</v>
      </c>
      <c r="AA14" s="175">
        <v>0</v>
      </c>
      <c r="AB14" s="176">
        <v>0</v>
      </c>
      <c r="AC14" s="474">
        <v>0</v>
      </c>
      <c r="AD14" s="175">
        <v>0</v>
      </c>
      <c r="AE14" s="175">
        <v>0</v>
      </c>
      <c r="AF14" s="176">
        <v>0</v>
      </c>
      <c r="AG14" s="474">
        <v>0</v>
      </c>
      <c r="AH14" s="175">
        <v>0</v>
      </c>
      <c r="AI14" s="175">
        <v>0</v>
      </c>
      <c r="AJ14" s="175">
        <v>0</v>
      </c>
      <c r="AK14" s="474">
        <v>0</v>
      </c>
      <c r="AL14" s="174">
        <v>0</v>
      </c>
      <c r="AM14" s="175">
        <v>0</v>
      </c>
      <c r="AN14" s="175">
        <v>0</v>
      </c>
      <c r="AO14" s="474">
        <v>0</v>
      </c>
      <c r="AP14" s="175">
        <v>0</v>
      </c>
      <c r="AQ14" s="175">
        <v>0</v>
      </c>
      <c r="AR14" s="175">
        <v>0</v>
      </c>
      <c r="AS14" s="474">
        <v>0</v>
      </c>
      <c r="AT14" s="174">
        <v>0</v>
      </c>
      <c r="AU14" s="175">
        <v>0</v>
      </c>
      <c r="AV14" s="175">
        <v>0</v>
      </c>
      <c r="AW14" s="474">
        <v>0</v>
      </c>
      <c r="AX14" s="175">
        <v>0</v>
      </c>
      <c r="AY14" s="175">
        <v>0</v>
      </c>
      <c r="AZ14" s="175">
        <v>0</v>
      </c>
      <c r="BA14" s="474">
        <v>0</v>
      </c>
      <c r="BB14" s="174">
        <v>0</v>
      </c>
      <c r="BC14" s="175">
        <v>0</v>
      </c>
      <c r="BD14" s="175">
        <v>0</v>
      </c>
      <c r="BE14" s="491">
        <v>0</v>
      </c>
      <c r="BF14" s="495">
        <f t="shared" ref="BF14:BF23" si="0">SUM(M14+Q14+U14+Y14+AC14+AG14+AK14+AO14+AS14+AW14+BA14+BE14)</f>
        <v>1</v>
      </c>
      <c r="BG14" s="158">
        <f>BF14/F14</f>
        <v>1</v>
      </c>
    </row>
    <row r="15" spans="1:59" ht="54.75" customHeight="1" thickBot="1" x14ac:dyDescent="0.3">
      <c r="A15" s="595"/>
      <c r="B15" s="563"/>
      <c r="C15" s="563"/>
      <c r="D15" s="604"/>
      <c r="E15" s="476" t="s">
        <v>136</v>
      </c>
      <c r="F15" s="477">
        <v>1</v>
      </c>
      <c r="G15" s="134" t="s">
        <v>41</v>
      </c>
      <c r="H15" s="322" t="s">
        <v>41</v>
      </c>
      <c r="I15" s="181" t="s">
        <v>135</v>
      </c>
      <c r="J15" s="87">
        <v>0</v>
      </c>
      <c r="K15" s="11">
        <v>0</v>
      </c>
      <c r="L15" s="48">
        <v>0</v>
      </c>
      <c r="M15" s="49">
        <v>0</v>
      </c>
      <c r="N15" s="11">
        <v>0</v>
      </c>
      <c r="O15" s="11">
        <v>0</v>
      </c>
      <c r="P15" s="48">
        <v>0</v>
      </c>
      <c r="Q15" s="49">
        <v>0</v>
      </c>
      <c r="R15" s="306">
        <v>0</v>
      </c>
      <c r="S15" s="306">
        <v>0</v>
      </c>
      <c r="T15" s="62">
        <v>0</v>
      </c>
      <c r="U15" s="473">
        <v>0</v>
      </c>
      <c r="V15" s="11">
        <v>0</v>
      </c>
      <c r="W15" s="11">
        <v>0</v>
      </c>
      <c r="X15" s="48">
        <v>0</v>
      </c>
      <c r="Y15" s="473">
        <v>0</v>
      </c>
      <c r="Z15" s="11">
        <v>0</v>
      </c>
      <c r="AA15" s="11">
        <v>0</v>
      </c>
      <c r="AB15" s="48">
        <v>0</v>
      </c>
      <c r="AC15" s="473">
        <v>0</v>
      </c>
      <c r="AD15" s="11">
        <v>0</v>
      </c>
      <c r="AE15" s="11">
        <v>0</v>
      </c>
      <c r="AF15" s="48">
        <v>0</v>
      </c>
      <c r="AG15" s="473">
        <v>0</v>
      </c>
      <c r="AH15" s="11">
        <v>0</v>
      </c>
      <c r="AI15" s="11">
        <v>0</v>
      </c>
      <c r="AJ15" s="11">
        <v>0</v>
      </c>
      <c r="AK15" s="473">
        <v>0</v>
      </c>
      <c r="AL15" s="87">
        <v>0</v>
      </c>
      <c r="AM15" s="11">
        <v>0</v>
      </c>
      <c r="AN15" s="11">
        <v>0</v>
      </c>
      <c r="AO15" s="473">
        <v>0</v>
      </c>
      <c r="AP15" s="11">
        <v>0</v>
      </c>
      <c r="AQ15" s="11">
        <v>0</v>
      </c>
      <c r="AR15" s="11">
        <v>0</v>
      </c>
      <c r="AS15" s="473">
        <v>0</v>
      </c>
      <c r="AT15" s="87">
        <v>0</v>
      </c>
      <c r="AU15" s="11">
        <v>0</v>
      </c>
      <c r="AV15" s="11">
        <v>0</v>
      </c>
      <c r="AW15" s="473">
        <v>0</v>
      </c>
      <c r="AX15" s="11">
        <v>0</v>
      </c>
      <c r="AY15" s="11">
        <v>0</v>
      </c>
      <c r="AZ15" s="11">
        <v>0</v>
      </c>
      <c r="BA15" s="473">
        <v>1</v>
      </c>
      <c r="BB15" s="87">
        <v>0</v>
      </c>
      <c r="BC15" s="11">
        <v>0</v>
      </c>
      <c r="BD15" s="11">
        <v>0</v>
      </c>
      <c r="BE15" s="490">
        <v>0</v>
      </c>
      <c r="BF15" s="496">
        <f t="shared" si="0"/>
        <v>1</v>
      </c>
      <c r="BG15" s="147">
        <f>BF15/F15</f>
        <v>1</v>
      </c>
    </row>
    <row r="16" spans="1:59" ht="26.25" customHeight="1" x14ac:dyDescent="0.25">
      <c r="A16" s="595"/>
      <c r="B16" s="563"/>
      <c r="C16" s="563"/>
      <c r="D16" s="604"/>
      <c r="E16" s="552" t="s">
        <v>137</v>
      </c>
      <c r="F16" s="478">
        <v>100000</v>
      </c>
      <c r="G16" s="549" t="s">
        <v>41</v>
      </c>
      <c r="H16" s="583" t="s">
        <v>41</v>
      </c>
      <c r="I16" s="136" t="s">
        <v>138</v>
      </c>
      <c r="J16" s="342">
        <v>0</v>
      </c>
      <c r="K16" s="318">
        <v>0</v>
      </c>
      <c r="L16" s="481">
        <v>0</v>
      </c>
      <c r="M16" s="482">
        <v>104637</v>
      </c>
      <c r="N16" s="342">
        <v>0</v>
      </c>
      <c r="O16" s="318">
        <v>0</v>
      </c>
      <c r="P16" s="481">
        <v>0</v>
      </c>
      <c r="Q16" s="482">
        <v>83422</v>
      </c>
      <c r="R16" s="483">
        <v>0</v>
      </c>
      <c r="S16" s="484">
        <v>0</v>
      </c>
      <c r="T16" s="485">
        <v>0</v>
      </c>
      <c r="U16" s="482">
        <v>181657</v>
      </c>
      <c r="V16" s="342">
        <v>0</v>
      </c>
      <c r="W16" s="318">
        <v>0</v>
      </c>
      <c r="X16" s="318">
        <v>0</v>
      </c>
      <c r="Y16" s="482">
        <v>76788</v>
      </c>
      <c r="Z16" s="318">
        <v>0</v>
      </c>
      <c r="AA16" s="318">
        <v>0</v>
      </c>
      <c r="AB16" s="318">
        <v>0</v>
      </c>
      <c r="AC16" s="482">
        <v>82282</v>
      </c>
      <c r="AD16" s="342">
        <v>0</v>
      </c>
      <c r="AE16" s="318">
        <v>0</v>
      </c>
      <c r="AF16" s="318">
        <v>0</v>
      </c>
      <c r="AG16" s="482">
        <v>137116</v>
      </c>
      <c r="AH16" s="318">
        <v>0</v>
      </c>
      <c r="AI16" s="318">
        <v>0</v>
      </c>
      <c r="AJ16" s="318">
        <v>0</v>
      </c>
      <c r="AK16" s="482">
        <v>116765</v>
      </c>
      <c r="AL16" s="342">
        <v>0</v>
      </c>
      <c r="AM16" s="318">
        <v>0</v>
      </c>
      <c r="AN16" s="318">
        <v>0</v>
      </c>
      <c r="AO16" s="482">
        <v>181169</v>
      </c>
      <c r="AP16" s="318">
        <v>0</v>
      </c>
      <c r="AQ16" s="318">
        <v>0</v>
      </c>
      <c r="AR16" s="318">
        <v>0</v>
      </c>
      <c r="AS16" s="482">
        <v>96048</v>
      </c>
      <c r="AT16" s="342">
        <v>0</v>
      </c>
      <c r="AU16" s="318">
        <v>0</v>
      </c>
      <c r="AV16" s="318">
        <v>0</v>
      </c>
      <c r="AW16" s="482">
        <v>82246</v>
      </c>
      <c r="AX16" s="318">
        <v>0</v>
      </c>
      <c r="AY16" s="318">
        <v>0</v>
      </c>
      <c r="AZ16" s="318">
        <v>0</v>
      </c>
      <c r="BA16" s="482">
        <v>118205</v>
      </c>
      <c r="BB16" s="342">
        <v>0</v>
      </c>
      <c r="BC16" s="318">
        <v>0</v>
      </c>
      <c r="BD16" s="318">
        <v>0</v>
      </c>
      <c r="BE16" s="492">
        <v>129172</v>
      </c>
      <c r="BF16" s="497">
        <f t="shared" si="0"/>
        <v>1389507</v>
      </c>
      <c r="BG16" s="311">
        <f>BF16/F16</f>
        <v>13.89507</v>
      </c>
    </row>
    <row r="17" spans="1:59" ht="25.5" customHeight="1" thickBot="1" x14ac:dyDescent="0.3">
      <c r="A17" s="595"/>
      <c r="B17" s="563"/>
      <c r="C17" s="563"/>
      <c r="D17" s="604"/>
      <c r="E17" s="551"/>
      <c r="F17" s="479">
        <v>30000</v>
      </c>
      <c r="G17" s="553"/>
      <c r="H17" s="578"/>
      <c r="I17" s="160" t="s">
        <v>139</v>
      </c>
      <c r="J17" s="216">
        <v>0</v>
      </c>
      <c r="K17" s="215">
        <v>0</v>
      </c>
      <c r="L17" s="211">
        <v>0</v>
      </c>
      <c r="M17" s="486">
        <v>3325</v>
      </c>
      <c r="N17" s="216">
        <v>0</v>
      </c>
      <c r="O17" s="215">
        <v>0</v>
      </c>
      <c r="P17" s="211">
        <v>0</v>
      </c>
      <c r="Q17" s="486">
        <v>2977</v>
      </c>
      <c r="R17" s="487">
        <v>0</v>
      </c>
      <c r="S17" s="488">
        <v>0</v>
      </c>
      <c r="T17" s="489">
        <v>0</v>
      </c>
      <c r="U17" s="486">
        <v>1881</v>
      </c>
      <c r="V17" s="216">
        <v>0</v>
      </c>
      <c r="W17" s="215">
        <v>0</v>
      </c>
      <c r="X17" s="215">
        <v>0</v>
      </c>
      <c r="Y17" s="486">
        <v>1777</v>
      </c>
      <c r="Z17" s="215">
        <v>0</v>
      </c>
      <c r="AA17" s="215">
        <v>0</v>
      </c>
      <c r="AB17" s="215">
        <v>0</v>
      </c>
      <c r="AC17" s="486">
        <v>2086</v>
      </c>
      <c r="AD17" s="216">
        <v>0</v>
      </c>
      <c r="AE17" s="215">
        <v>0</v>
      </c>
      <c r="AF17" s="215">
        <v>0</v>
      </c>
      <c r="AG17" s="486">
        <v>2122</v>
      </c>
      <c r="AH17" s="215">
        <v>0</v>
      </c>
      <c r="AI17" s="215">
        <v>0</v>
      </c>
      <c r="AJ17" s="215">
        <v>0</v>
      </c>
      <c r="AK17" s="486">
        <v>1938</v>
      </c>
      <c r="AL17" s="216">
        <v>0</v>
      </c>
      <c r="AM17" s="215">
        <v>0</v>
      </c>
      <c r="AN17" s="215">
        <v>0</v>
      </c>
      <c r="AO17" s="486">
        <v>1938</v>
      </c>
      <c r="AP17" s="215">
        <v>0</v>
      </c>
      <c r="AQ17" s="215">
        <v>0</v>
      </c>
      <c r="AR17" s="215">
        <v>0</v>
      </c>
      <c r="AS17" s="486">
        <v>3381</v>
      </c>
      <c r="AT17" s="216">
        <v>0</v>
      </c>
      <c r="AU17" s="215">
        <v>0</v>
      </c>
      <c r="AV17" s="215">
        <v>0</v>
      </c>
      <c r="AW17" s="486">
        <v>5179</v>
      </c>
      <c r="AX17" s="215">
        <v>0</v>
      </c>
      <c r="AY17" s="215">
        <v>0</v>
      </c>
      <c r="AZ17" s="215">
        <v>0</v>
      </c>
      <c r="BA17" s="486">
        <v>3277</v>
      </c>
      <c r="BB17" s="216">
        <v>0</v>
      </c>
      <c r="BC17" s="215">
        <v>0</v>
      </c>
      <c r="BD17" s="215">
        <v>0</v>
      </c>
      <c r="BE17" s="493">
        <v>2179</v>
      </c>
      <c r="BF17" s="498">
        <f t="shared" si="0"/>
        <v>32060</v>
      </c>
      <c r="BG17" s="312">
        <f>BF17/F17</f>
        <v>1.0686666666666667</v>
      </c>
    </row>
    <row r="18" spans="1:59" ht="15.75" customHeight="1" x14ac:dyDescent="0.25">
      <c r="A18" s="595"/>
      <c r="B18" s="563"/>
      <c r="C18" s="563"/>
      <c r="D18" s="604"/>
      <c r="E18" s="568" t="s">
        <v>140</v>
      </c>
      <c r="F18" s="554">
        <v>2</v>
      </c>
      <c r="G18" s="561" t="s">
        <v>43</v>
      </c>
      <c r="H18" s="193" t="s">
        <v>44</v>
      </c>
      <c r="I18" s="561" t="s">
        <v>141</v>
      </c>
      <c r="J18" s="25">
        <v>0</v>
      </c>
      <c r="K18" s="26">
        <v>0</v>
      </c>
      <c r="L18" s="59">
        <v>0</v>
      </c>
      <c r="M18" s="60">
        <f>SUM(J18:L18)</f>
        <v>0</v>
      </c>
      <c r="N18" s="26">
        <v>0</v>
      </c>
      <c r="O18" s="26">
        <v>0</v>
      </c>
      <c r="P18" s="59">
        <v>0</v>
      </c>
      <c r="Q18" s="60">
        <f>SUM(N18:P18)</f>
        <v>0</v>
      </c>
      <c r="R18" s="24">
        <v>0</v>
      </c>
      <c r="S18" s="24">
        <v>0</v>
      </c>
      <c r="T18" s="63">
        <v>0</v>
      </c>
      <c r="U18" s="290">
        <f>SUM(R18:T18)</f>
        <v>0</v>
      </c>
      <c r="V18" s="25">
        <v>0</v>
      </c>
      <c r="W18" s="26">
        <v>0</v>
      </c>
      <c r="X18" s="59">
        <v>0</v>
      </c>
      <c r="Y18" s="290">
        <v>0</v>
      </c>
      <c r="Z18" s="26">
        <v>0</v>
      </c>
      <c r="AA18" s="26">
        <v>0</v>
      </c>
      <c r="AB18" s="26">
        <v>0</v>
      </c>
      <c r="AC18" s="290">
        <f>SUM(Z18:AB18)</f>
        <v>0</v>
      </c>
      <c r="AD18" s="25">
        <v>0</v>
      </c>
      <c r="AE18" s="26">
        <v>0</v>
      </c>
      <c r="AF18" s="26">
        <v>0</v>
      </c>
      <c r="AG18" s="290">
        <f>SUM(AD18:AF18)</f>
        <v>0</v>
      </c>
      <c r="AH18" s="26">
        <v>0</v>
      </c>
      <c r="AI18" s="26">
        <v>0</v>
      </c>
      <c r="AJ18" s="26">
        <v>0</v>
      </c>
      <c r="AK18" s="290">
        <f>SUM(AH18:AJ18)</f>
        <v>0</v>
      </c>
      <c r="AL18" s="25">
        <v>0</v>
      </c>
      <c r="AM18" s="26">
        <v>0</v>
      </c>
      <c r="AN18" s="26">
        <v>0</v>
      </c>
      <c r="AO18" s="290">
        <f>SUM(AL18:AN18)</f>
        <v>0</v>
      </c>
      <c r="AP18" s="26">
        <v>0</v>
      </c>
      <c r="AQ18" s="26">
        <v>0</v>
      </c>
      <c r="AR18" s="26">
        <v>0</v>
      </c>
      <c r="AS18" s="290">
        <f>SUM(AP18:AR18)</f>
        <v>0</v>
      </c>
      <c r="AT18" s="25">
        <v>0</v>
      </c>
      <c r="AU18" s="26">
        <v>0</v>
      </c>
      <c r="AV18" s="26">
        <v>0</v>
      </c>
      <c r="AW18" s="290">
        <f>SUM(AT18:AV18)</f>
        <v>0</v>
      </c>
      <c r="AX18" s="26">
        <v>0</v>
      </c>
      <c r="AY18" s="26">
        <v>0</v>
      </c>
      <c r="AZ18" s="26">
        <v>0</v>
      </c>
      <c r="BA18" s="290">
        <f>SUM(AX18:AZ18)</f>
        <v>0</v>
      </c>
      <c r="BB18" s="25">
        <v>0</v>
      </c>
      <c r="BC18" s="26">
        <v>0</v>
      </c>
      <c r="BD18" s="26">
        <v>0</v>
      </c>
      <c r="BE18" s="291">
        <f>SUM(BB18:BD18)</f>
        <v>0</v>
      </c>
      <c r="BF18" s="499">
        <f t="shared" si="0"/>
        <v>0</v>
      </c>
      <c r="BG18" s="680" t="e">
        <f>BF23/F19</f>
        <v>#DIV/0!</v>
      </c>
    </row>
    <row r="19" spans="1:59" ht="15" customHeight="1" x14ac:dyDescent="0.25">
      <c r="A19" s="595" t="s">
        <v>75</v>
      </c>
      <c r="B19" s="563"/>
      <c r="C19" s="563"/>
      <c r="D19" s="604"/>
      <c r="E19" s="555"/>
      <c r="F19" s="555"/>
      <c r="G19" s="558"/>
      <c r="H19" s="127" t="s">
        <v>45</v>
      </c>
      <c r="I19" s="558"/>
      <c r="J19" s="28">
        <v>0</v>
      </c>
      <c r="K19" s="7">
        <v>0</v>
      </c>
      <c r="L19" s="50">
        <v>0</v>
      </c>
      <c r="M19" s="51">
        <f>SUM(J19:L19)</f>
        <v>0</v>
      </c>
      <c r="N19" s="7">
        <v>0</v>
      </c>
      <c r="O19" s="7">
        <v>0</v>
      </c>
      <c r="P19" s="50">
        <v>0</v>
      </c>
      <c r="Q19" s="51">
        <f>SUM(N19:P19)</f>
        <v>0</v>
      </c>
      <c r="R19" s="74">
        <v>0</v>
      </c>
      <c r="S19" s="74">
        <v>0</v>
      </c>
      <c r="T19" s="88">
        <v>0</v>
      </c>
      <c r="U19" s="289">
        <f>SUM(R19:T19)</f>
        <v>0</v>
      </c>
      <c r="V19" s="28">
        <v>0</v>
      </c>
      <c r="W19" s="7">
        <v>0</v>
      </c>
      <c r="X19" s="50">
        <v>0</v>
      </c>
      <c r="Y19" s="289">
        <v>0</v>
      </c>
      <c r="Z19" s="7">
        <v>0</v>
      </c>
      <c r="AA19" s="7">
        <v>0</v>
      </c>
      <c r="AB19" s="7">
        <v>0</v>
      </c>
      <c r="AC19" s="289">
        <f>SUM(Z19:AB19)</f>
        <v>0</v>
      </c>
      <c r="AD19" s="28">
        <v>0</v>
      </c>
      <c r="AE19" s="7">
        <v>0</v>
      </c>
      <c r="AF19" s="7">
        <v>0</v>
      </c>
      <c r="AG19" s="289">
        <f>SUM(AD19:AF19)</f>
        <v>0</v>
      </c>
      <c r="AH19" s="7">
        <v>0</v>
      </c>
      <c r="AI19" s="7">
        <v>0</v>
      </c>
      <c r="AJ19" s="7">
        <v>0</v>
      </c>
      <c r="AK19" s="289">
        <f>SUM(AH19:AJ19)</f>
        <v>0</v>
      </c>
      <c r="AL19" s="28">
        <v>0</v>
      </c>
      <c r="AM19" s="7">
        <v>0</v>
      </c>
      <c r="AN19" s="7">
        <v>0</v>
      </c>
      <c r="AO19" s="289">
        <f>SUM(AL19:AN19)</f>
        <v>0</v>
      </c>
      <c r="AP19" s="7">
        <v>0</v>
      </c>
      <c r="AQ19" s="7">
        <v>0</v>
      </c>
      <c r="AR19" s="7">
        <v>0</v>
      </c>
      <c r="AS19" s="289">
        <f>SUM(AP19:AR19)</f>
        <v>0</v>
      </c>
      <c r="AT19" s="28">
        <v>0</v>
      </c>
      <c r="AU19" s="7">
        <v>0</v>
      </c>
      <c r="AV19" s="7">
        <v>0</v>
      </c>
      <c r="AW19" s="289">
        <f>SUM(AT19:AV19)</f>
        <v>0</v>
      </c>
      <c r="AX19" s="7">
        <v>0</v>
      </c>
      <c r="AY19" s="7">
        <v>0</v>
      </c>
      <c r="AZ19" s="7">
        <v>0</v>
      </c>
      <c r="BA19" s="289">
        <f>SUM(AX19:AZ19)</f>
        <v>0</v>
      </c>
      <c r="BB19" s="28">
        <v>0</v>
      </c>
      <c r="BC19" s="7">
        <v>0</v>
      </c>
      <c r="BD19" s="7">
        <v>0</v>
      </c>
      <c r="BE19" s="292">
        <f>SUM(BB19:BD19)</f>
        <v>0</v>
      </c>
      <c r="BF19" s="500">
        <f t="shared" si="0"/>
        <v>0</v>
      </c>
      <c r="BG19" s="629"/>
    </row>
    <row r="20" spans="1:59" ht="15" customHeight="1" x14ac:dyDescent="0.25">
      <c r="A20" s="595"/>
      <c r="B20" s="563"/>
      <c r="C20" s="563"/>
      <c r="D20" s="604"/>
      <c r="E20" s="555"/>
      <c r="F20" s="555"/>
      <c r="G20" s="558"/>
      <c r="H20" s="373" t="s">
        <v>46</v>
      </c>
      <c r="I20" s="558"/>
      <c r="J20" s="28">
        <v>0</v>
      </c>
      <c r="K20" s="7">
        <v>0</v>
      </c>
      <c r="L20" s="50">
        <v>0</v>
      </c>
      <c r="M20" s="51">
        <f>SUM(J20:L20)</f>
        <v>0</v>
      </c>
      <c r="N20" s="7">
        <v>0</v>
      </c>
      <c r="O20" s="7">
        <v>0</v>
      </c>
      <c r="P20" s="50">
        <v>0</v>
      </c>
      <c r="Q20" s="51">
        <f>SUM(N20:P20)</f>
        <v>0</v>
      </c>
      <c r="R20" s="74">
        <v>0</v>
      </c>
      <c r="S20" s="74">
        <v>0</v>
      </c>
      <c r="T20" s="88">
        <v>0</v>
      </c>
      <c r="U20" s="289">
        <f>SUM(R20:T20)</f>
        <v>0</v>
      </c>
      <c r="V20" s="28">
        <v>0</v>
      </c>
      <c r="W20" s="7">
        <v>0</v>
      </c>
      <c r="X20" s="50">
        <v>0</v>
      </c>
      <c r="Y20" s="289">
        <v>0</v>
      </c>
      <c r="Z20" s="7">
        <v>0</v>
      </c>
      <c r="AA20" s="7">
        <v>0</v>
      </c>
      <c r="AB20" s="7">
        <v>0</v>
      </c>
      <c r="AC20" s="289">
        <f>SUM(Z20:AB20)</f>
        <v>0</v>
      </c>
      <c r="AD20" s="28">
        <v>0</v>
      </c>
      <c r="AE20" s="7">
        <v>0</v>
      </c>
      <c r="AF20" s="7">
        <v>0</v>
      </c>
      <c r="AG20" s="289">
        <f>SUM(AD20:AF20)</f>
        <v>0</v>
      </c>
      <c r="AH20" s="7">
        <v>0</v>
      </c>
      <c r="AI20" s="7">
        <v>0</v>
      </c>
      <c r="AJ20" s="7">
        <v>0</v>
      </c>
      <c r="AK20" s="289">
        <f>SUM(AH20:AJ20)</f>
        <v>0</v>
      </c>
      <c r="AL20" s="28">
        <v>0</v>
      </c>
      <c r="AM20" s="7">
        <v>0</v>
      </c>
      <c r="AN20" s="7">
        <v>0</v>
      </c>
      <c r="AO20" s="289">
        <f>SUM(AL20:AN20)</f>
        <v>0</v>
      </c>
      <c r="AP20" s="7">
        <v>0</v>
      </c>
      <c r="AQ20" s="7">
        <v>0</v>
      </c>
      <c r="AR20" s="7">
        <v>0</v>
      </c>
      <c r="AS20" s="289">
        <f>SUM(AP20:AR20)</f>
        <v>0</v>
      </c>
      <c r="AT20" s="28">
        <v>0</v>
      </c>
      <c r="AU20" s="7">
        <v>0</v>
      </c>
      <c r="AV20" s="7">
        <v>0</v>
      </c>
      <c r="AW20" s="289">
        <f>SUM(AT20:AV20)</f>
        <v>0</v>
      </c>
      <c r="AX20" s="7">
        <v>0</v>
      </c>
      <c r="AY20" s="7">
        <v>0</v>
      </c>
      <c r="AZ20" s="7">
        <v>0</v>
      </c>
      <c r="BA20" s="289">
        <f>SUM(AX20:AZ20)</f>
        <v>0</v>
      </c>
      <c r="BB20" s="28">
        <v>0</v>
      </c>
      <c r="BC20" s="7">
        <v>0</v>
      </c>
      <c r="BD20" s="7">
        <v>0</v>
      </c>
      <c r="BE20" s="292">
        <f>SUM(BB20:BD20)</f>
        <v>0</v>
      </c>
      <c r="BF20" s="500">
        <f t="shared" si="0"/>
        <v>0</v>
      </c>
      <c r="BG20" s="629"/>
    </row>
    <row r="21" spans="1:59" ht="15" customHeight="1" x14ac:dyDescent="0.25">
      <c r="A21" s="595"/>
      <c r="B21" s="563"/>
      <c r="C21" s="563"/>
      <c r="D21" s="604"/>
      <c r="E21" s="555"/>
      <c r="F21" s="555"/>
      <c r="G21" s="558"/>
      <c r="H21" s="373" t="s">
        <v>47</v>
      </c>
      <c r="I21" s="558"/>
      <c r="J21" s="28">
        <v>0</v>
      </c>
      <c r="K21" s="7">
        <v>0</v>
      </c>
      <c r="L21" s="50">
        <v>0</v>
      </c>
      <c r="M21" s="51">
        <f>SUM(J21:L21)</f>
        <v>0</v>
      </c>
      <c r="N21" s="7">
        <v>0</v>
      </c>
      <c r="O21" s="7">
        <v>0</v>
      </c>
      <c r="P21" s="50">
        <v>0</v>
      </c>
      <c r="Q21" s="51">
        <f>SUM(N21:P21)</f>
        <v>0</v>
      </c>
      <c r="R21" s="74">
        <v>0</v>
      </c>
      <c r="S21" s="74">
        <v>0</v>
      </c>
      <c r="T21" s="88">
        <v>0</v>
      </c>
      <c r="U21" s="289">
        <f>SUM(R21:T21)</f>
        <v>0</v>
      </c>
      <c r="V21" s="28">
        <v>0</v>
      </c>
      <c r="W21" s="7">
        <v>0</v>
      </c>
      <c r="X21" s="50">
        <v>0</v>
      </c>
      <c r="Y21" s="289">
        <v>0</v>
      </c>
      <c r="Z21" s="7">
        <v>0</v>
      </c>
      <c r="AA21" s="7">
        <v>0</v>
      </c>
      <c r="AB21" s="7">
        <v>0</v>
      </c>
      <c r="AC21" s="289">
        <f>SUM(Z21:AB21)</f>
        <v>0</v>
      </c>
      <c r="AD21" s="28">
        <v>0</v>
      </c>
      <c r="AE21" s="7">
        <v>0</v>
      </c>
      <c r="AF21" s="7">
        <v>0</v>
      </c>
      <c r="AG21" s="289">
        <f>SUM(AD21:AF21)</f>
        <v>0</v>
      </c>
      <c r="AH21" s="7">
        <v>0</v>
      </c>
      <c r="AI21" s="7">
        <v>0</v>
      </c>
      <c r="AJ21" s="7">
        <v>0</v>
      </c>
      <c r="AK21" s="289">
        <f>SUM(AH21:AJ21)</f>
        <v>0</v>
      </c>
      <c r="AL21" s="28">
        <v>0</v>
      </c>
      <c r="AM21" s="7">
        <v>0</v>
      </c>
      <c r="AN21" s="7">
        <v>0</v>
      </c>
      <c r="AO21" s="289">
        <f>SUM(AL21:AN21)</f>
        <v>0</v>
      </c>
      <c r="AP21" s="7">
        <v>0</v>
      </c>
      <c r="AQ21" s="7">
        <v>0</v>
      </c>
      <c r="AR21" s="7">
        <v>0</v>
      </c>
      <c r="AS21" s="289">
        <f>SUM(AP21:AR21)</f>
        <v>0</v>
      </c>
      <c r="AT21" s="28">
        <v>0</v>
      </c>
      <c r="AU21" s="7">
        <v>0</v>
      </c>
      <c r="AV21" s="7">
        <v>0</v>
      </c>
      <c r="AW21" s="289">
        <f>SUM(AT21:AV21)</f>
        <v>0</v>
      </c>
      <c r="AX21" s="7">
        <v>0</v>
      </c>
      <c r="AY21" s="7">
        <v>0</v>
      </c>
      <c r="AZ21" s="7">
        <v>0</v>
      </c>
      <c r="BA21" s="289">
        <f>SUM(AX21:AZ21)</f>
        <v>0</v>
      </c>
      <c r="BB21" s="28">
        <v>0</v>
      </c>
      <c r="BC21" s="7">
        <v>0</v>
      </c>
      <c r="BD21" s="7">
        <v>0</v>
      </c>
      <c r="BE21" s="292">
        <f>SUM(BB21:BD21)</f>
        <v>0</v>
      </c>
      <c r="BF21" s="500">
        <f t="shared" si="0"/>
        <v>0</v>
      </c>
      <c r="BG21" s="629"/>
    </row>
    <row r="22" spans="1:59" ht="15.75" customHeight="1" thickBot="1" x14ac:dyDescent="0.3">
      <c r="A22" s="595"/>
      <c r="B22" s="563"/>
      <c r="C22" s="563"/>
      <c r="D22" s="604"/>
      <c r="E22" s="555"/>
      <c r="F22" s="555"/>
      <c r="G22" s="558"/>
      <c r="H22" s="374" t="s">
        <v>48</v>
      </c>
      <c r="I22" s="558"/>
      <c r="J22" s="34">
        <v>0</v>
      </c>
      <c r="K22" s="35">
        <v>0</v>
      </c>
      <c r="L22" s="55">
        <v>0</v>
      </c>
      <c r="M22" s="56">
        <f>SUM(J22:L22)</f>
        <v>0</v>
      </c>
      <c r="N22" s="35">
        <v>0</v>
      </c>
      <c r="O22" s="35">
        <v>0</v>
      </c>
      <c r="P22" s="55">
        <v>0</v>
      </c>
      <c r="Q22" s="56">
        <f>SUM(N22:P22)</f>
        <v>0</v>
      </c>
      <c r="R22" s="33">
        <v>0</v>
      </c>
      <c r="S22" s="33">
        <v>0</v>
      </c>
      <c r="T22" s="64">
        <v>0</v>
      </c>
      <c r="U22" s="288">
        <f>SUM(R22:T22)</f>
        <v>0</v>
      </c>
      <c r="V22" s="34">
        <v>0</v>
      </c>
      <c r="W22" s="35">
        <v>0</v>
      </c>
      <c r="X22" s="55">
        <v>0</v>
      </c>
      <c r="Y22" s="288">
        <v>0</v>
      </c>
      <c r="Z22" s="35">
        <v>0</v>
      </c>
      <c r="AA22" s="35">
        <v>0</v>
      </c>
      <c r="AB22" s="35">
        <v>0</v>
      </c>
      <c r="AC22" s="288">
        <f>SUM(Z22:AB22)</f>
        <v>0</v>
      </c>
      <c r="AD22" s="34">
        <v>0</v>
      </c>
      <c r="AE22" s="35">
        <v>0</v>
      </c>
      <c r="AF22" s="35">
        <v>0</v>
      </c>
      <c r="AG22" s="288">
        <f>SUM(AD22:AF22)</f>
        <v>0</v>
      </c>
      <c r="AH22" s="35">
        <v>0</v>
      </c>
      <c r="AI22" s="35">
        <v>0</v>
      </c>
      <c r="AJ22" s="35">
        <v>0</v>
      </c>
      <c r="AK22" s="288">
        <f>SUM(AH22:AJ22)</f>
        <v>0</v>
      </c>
      <c r="AL22" s="34">
        <v>0</v>
      </c>
      <c r="AM22" s="35">
        <v>0</v>
      </c>
      <c r="AN22" s="35">
        <v>0</v>
      </c>
      <c r="AO22" s="288">
        <f>SUM(AL22:AN22)</f>
        <v>0</v>
      </c>
      <c r="AP22" s="35">
        <v>0</v>
      </c>
      <c r="AQ22" s="35">
        <v>0</v>
      </c>
      <c r="AR22" s="35">
        <v>0</v>
      </c>
      <c r="AS22" s="288">
        <f>SUM(AP22:AR22)</f>
        <v>0</v>
      </c>
      <c r="AT22" s="34">
        <v>0</v>
      </c>
      <c r="AU22" s="35">
        <v>0</v>
      </c>
      <c r="AV22" s="35">
        <v>0</v>
      </c>
      <c r="AW22" s="288">
        <f>SUM(AT22:AV22)</f>
        <v>0</v>
      </c>
      <c r="AX22" s="35">
        <v>0</v>
      </c>
      <c r="AY22" s="35">
        <v>0</v>
      </c>
      <c r="AZ22" s="35">
        <v>0</v>
      </c>
      <c r="BA22" s="288">
        <f>SUM(AX22:AZ22)</f>
        <v>0</v>
      </c>
      <c r="BB22" s="34">
        <v>0</v>
      </c>
      <c r="BC22" s="35">
        <v>0</v>
      </c>
      <c r="BD22" s="35">
        <v>0</v>
      </c>
      <c r="BE22" s="502">
        <f>SUM(BB22:BD22)</f>
        <v>0</v>
      </c>
      <c r="BF22" s="501">
        <f t="shared" si="0"/>
        <v>0</v>
      </c>
      <c r="BG22" s="629"/>
    </row>
    <row r="23" spans="1:59" ht="18.75" customHeight="1" thickBot="1" x14ac:dyDescent="0.3">
      <c r="A23" s="595"/>
      <c r="B23" s="563"/>
      <c r="C23" s="563"/>
      <c r="D23" s="604"/>
      <c r="E23" s="569"/>
      <c r="F23" s="551"/>
      <c r="G23" s="556" t="s">
        <v>49</v>
      </c>
      <c r="H23" s="557"/>
      <c r="I23" s="562"/>
      <c r="J23" s="174">
        <f t="shared" ref="J23:X23" si="1">SUM(J18:J22)</f>
        <v>0</v>
      </c>
      <c r="K23" s="175">
        <f t="shared" si="1"/>
        <v>0</v>
      </c>
      <c r="L23" s="176">
        <f t="shared" si="1"/>
        <v>0</v>
      </c>
      <c r="M23" s="178">
        <f t="shared" si="1"/>
        <v>0</v>
      </c>
      <c r="N23" s="175">
        <f t="shared" si="1"/>
        <v>0</v>
      </c>
      <c r="O23" s="175">
        <f t="shared" si="1"/>
        <v>0</v>
      </c>
      <c r="P23" s="176">
        <f t="shared" si="1"/>
        <v>0</v>
      </c>
      <c r="Q23" s="178">
        <f t="shared" si="1"/>
        <v>0</v>
      </c>
      <c r="R23" s="251">
        <f t="shared" si="1"/>
        <v>0</v>
      </c>
      <c r="S23" s="251">
        <f t="shared" si="1"/>
        <v>0</v>
      </c>
      <c r="T23" s="355">
        <f t="shared" si="1"/>
        <v>0</v>
      </c>
      <c r="U23" s="474">
        <f t="shared" si="1"/>
        <v>0</v>
      </c>
      <c r="V23" s="175">
        <f t="shared" si="1"/>
        <v>0</v>
      </c>
      <c r="W23" s="175">
        <f t="shared" si="1"/>
        <v>0</v>
      </c>
      <c r="X23" s="176">
        <f t="shared" si="1"/>
        <v>0</v>
      </c>
      <c r="Y23" s="474">
        <v>0</v>
      </c>
      <c r="Z23" s="175">
        <f t="shared" ref="Z23:BE23" si="2">SUM(Z18:Z22)</f>
        <v>0</v>
      </c>
      <c r="AA23" s="175">
        <f t="shared" si="2"/>
        <v>0</v>
      </c>
      <c r="AB23" s="176">
        <f t="shared" si="2"/>
        <v>0</v>
      </c>
      <c r="AC23" s="474">
        <f t="shared" si="2"/>
        <v>0</v>
      </c>
      <c r="AD23" s="115">
        <f t="shared" si="2"/>
        <v>0</v>
      </c>
      <c r="AE23" s="115">
        <f t="shared" si="2"/>
        <v>0</v>
      </c>
      <c r="AF23" s="115">
        <f t="shared" si="2"/>
        <v>0</v>
      </c>
      <c r="AG23" s="474">
        <f t="shared" si="2"/>
        <v>0</v>
      </c>
      <c r="AH23" s="115">
        <f t="shared" si="2"/>
        <v>0</v>
      </c>
      <c r="AI23" s="115">
        <f t="shared" si="2"/>
        <v>0</v>
      </c>
      <c r="AJ23" s="115">
        <f t="shared" si="2"/>
        <v>0</v>
      </c>
      <c r="AK23" s="474">
        <f t="shared" si="2"/>
        <v>0</v>
      </c>
      <c r="AL23" s="115">
        <f t="shared" si="2"/>
        <v>0</v>
      </c>
      <c r="AM23" s="115">
        <f t="shared" si="2"/>
        <v>0</v>
      </c>
      <c r="AN23" s="115">
        <f t="shared" si="2"/>
        <v>0</v>
      </c>
      <c r="AO23" s="474">
        <f t="shared" si="2"/>
        <v>0</v>
      </c>
      <c r="AP23" s="115">
        <f t="shared" si="2"/>
        <v>0</v>
      </c>
      <c r="AQ23" s="115">
        <f t="shared" si="2"/>
        <v>0</v>
      </c>
      <c r="AR23" s="115">
        <f t="shared" si="2"/>
        <v>0</v>
      </c>
      <c r="AS23" s="474">
        <f t="shared" si="2"/>
        <v>0</v>
      </c>
      <c r="AT23" s="115">
        <f t="shared" si="2"/>
        <v>0</v>
      </c>
      <c r="AU23" s="115">
        <f t="shared" si="2"/>
        <v>0</v>
      </c>
      <c r="AV23" s="115">
        <f t="shared" si="2"/>
        <v>0</v>
      </c>
      <c r="AW23" s="474">
        <f t="shared" si="2"/>
        <v>0</v>
      </c>
      <c r="AX23" s="115">
        <f t="shared" si="2"/>
        <v>0</v>
      </c>
      <c r="AY23" s="115">
        <f t="shared" si="2"/>
        <v>0</v>
      </c>
      <c r="AZ23" s="115">
        <f t="shared" si="2"/>
        <v>0</v>
      </c>
      <c r="BA23" s="474">
        <f t="shared" si="2"/>
        <v>0</v>
      </c>
      <c r="BB23" s="115">
        <f t="shared" si="2"/>
        <v>0</v>
      </c>
      <c r="BC23" s="115">
        <f t="shared" si="2"/>
        <v>0</v>
      </c>
      <c r="BD23" s="115">
        <f t="shared" si="2"/>
        <v>0</v>
      </c>
      <c r="BE23" s="491">
        <f t="shared" si="2"/>
        <v>0</v>
      </c>
      <c r="BF23" s="494">
        <f t="shared" si="0"/>
        <v>0</v>
      </c>
      <c r="BG23" s="681"/>
    </row>
    <row r="24" spans="1:59" ht="87" customHeight="1" thickBot="1" x14ac:dyDescent="0.3">
      <c r="A24" s="90" t="s">
        <v>78</v>
      </c>
      <c r="B24" s="563"/>
      <c r="C24" s="563"/>
      <c r="D24" s="604"/>
      <c r="E24" s="134" t="s">
        <v>202</v>
      </c>
      <c r="F24" s="212">
        <v>200</v>
      </c>
      <c r="G24" s="134" t="s">
        <v>41</v>
      </c>
      <c r="H24" s="480" t="s">
        <v>41</v>
      </c>
      <c r="I24" s="134" t="s">
        <v>102</v>
      </c>
      <c r="J24" s="174">
        <v>0</v>
      </c>
      <c r="K24" s="175">
        <v>0</v>
      </c>
      <c r="L24" s="176">
        <v>0</v>
      </c>
      <c r="M24" s="178">
        <v>37</v>
      </c>
      <c r="N24" s="175">
        <v>0</v>
      </c>
      <c r="O24" s="175">
        <v>0</v>
      </c>
      <c r="P24" s="176">
        <v>0</v>
      </c>
      <c r="Q24" s="178">
        <v>62</v>
      </c>
      <c r="R24" s="251">
        <v>0</v>
      </c>
      <c r="S24" s="251">
        <v>0</v>
      </c>
      <c r="T24" s="355">
        <v>0</v>
      </c>
      <c r="U24" s="474">
        <v>53</v>
      </c>
      <c r="V24" s="174">
        <v>0</v>
      </c>
      <c r="W24" s="175">
        <v>0</v>
      </c>
      <c r="X24" s="176">
        <v>0</v>
      </c>
      <c r="Y24" s="474">
        <v>40</v>
      </c>
      <c r="Z24" s="175">
        <v>0</v>
      </c>
      <c r="AA24" s="175">
        <v>0</v>
      </c>
      <c r="AB24" s="175">
        <v>0</v>
      </c>
      <c r="AC24" s="474">
        <v>50</v>
      </c>
      <c r="AD24" s="174">
        <v>0</v>
      </c>
      <c r="AE24" s="175">
        <v>0</v>
      </c>
      <c r="AF24" s="175">
        <v>0</v>
      </c>
      <c r="AG24" s="474">
        <v>68</v>
      </c>
      <c r="AH24" s="175">
        <v>0</v>
      </c>
      <c r="AI24" s="175">
        <v>0</v>
      </c>
      <c r="AJ24" s="175">
        <v>0</v>
      </c>
      <c r="AK24" s="474">
        <v>68</v>
      </c>
      <c r="AL24" s="174">
        <v>0</v>
      </c>
      <c r="AM24" s="175">
        <v>0</v>
      </c>
      <c r="AN24" s="175">
        <v>0</v>
      </c>
      <c r="AO24" s="474">
        <v>54</v>
      </c>
      <c r="AP24" s="175">
        <v>0</v>
      </c>
      <c r="AQ24" s="175">
        <v>0</v>
      </c>
      <c r="AR24" s="175">
        <v>0</v>
      </c>
      <c r="AS24" s="474">
        <v>105</v>
      </c>
      <c r="AT24" s="174">
        <v>0</v>
      </c>
      <c r="AU24" s="175">
        <v>0</v>
      </c>
      <c r="AV24" s="175">
        <v>0</v>
      </c>
      <c r="AW24" s="474">
        <v>98</v>
      </c>
      <c r="AX24" s="175">
        <v>0</v>
      </c>
      <c r="AY24" s="175">
        <v>0</v>
      </c>
      <c r="AZ24" s="175">
        <v>0</v>
      </c>
      <c r="BA24" s="474">
        <v>125</v>
      </c>
      <c r="BB24" s="174">
        <v>0</v>
      </c>
      <c r="BC24" s="175">
        <v>0</v>
      </c>
      <c r="BD24" s="175">
        <v>0</v>
      </c>
      <c r="BE24" s="491">
        <v>116</v>
      </c>
      <c r="BF24" s="495">
        <f>SUM(M24+Q24+U24+Y24+AC24+AG24+AK24+AO24+AS24+AW24+BA24+BE24)</f>
        <v>876</v>
      </c>
      <c r="BG24" s="147">
        <f>BF24/F24</f>
        <v>4.38</v>
      </c>
    </row>
  </sheetData>
  <mergeCells count="58">
    <mergeCell ref="B8:C8"/>
    <mergeCell ref="A1:BF1"/>
    <mergeCell ref="A2:BF2"/>
    <mergeCell ref="A3:BF3"/>
    <mergeCell ref="A6:D6"/>
    <mergeCell ref="B7:C7"/>
    <mergeCell ref="AP9:BB9"/>
    <mergeCell ref="A10:I10"/>
    <mergeCell ref="J10:BB10"/>
    <mergeCell ref="BF10:BF13"/>
    <mergeCell ref="BG10:BG13"/>
    <mergeCell ref="A11:A13"/>
    <mergeCell ref="B11:B13"/>
    <mergeCell ref="C11:C13"/>
    <mergeCell ref="D11:D13"/>
    <mergeCell ref="E11:E13"/>
    <mergeCell ref="AH11:AK11"/>
    <mergeCell ref="AL11:AO11"/>
    <mergeCell ref="F11:F13"/>
    <mergeCell ref="G11:G13"/>
    <mergeCell ref="H11:H13"/>
    <mergeCell ref="I11:I13"/>
    <mergeCell ref="J11:M11"/>
    <mergeCell ref="N11:Q11"/>
    <mergeCell ref="AD12:AG12"/>
    <mergeCell ref="R11:U11"/>
    <mergeCell ref="V11:Y11"/>
    <mergeCell ref="Z11:AC11"/>
    <mergeCell ref="AD11:AG11"/>
    <mergeCell ref="J12:M12"/>
    <mergeCell ref="N12:Q12"/>
    <mergeCell ref="R12:U12"/>
    <mergeCell ref="V12:Y12"/>
    <mergeCell ref="Z12:AC12"/>
    <mergeCell ref="BB12:BE12"/>
    <mergeCell ref="AP11:AS11"/>
    <mergeCell ref="AT11:AW11"/>
    <mergeCell ref="AX11:BA11"/>
    <mergeCell ref="BB11:BE11"/>
    <mergeCell ref="AH12:AK12"/>
    <mergeCell ref="AL12:AO12"/>
    <mergeCell ref="AP12:AS12"/>
    <mergeCell ref="AT12:AW12"/>
    <mergeCell ref="AX12:BA12"/>
    <mergeCell ref="BG18:BG23"/>
    <mergeCell ref="A14:A18"/>
    <mergeCell ref="B14:B24"/>
    <mergeCell ref="C14:C24"/>
    <mergeCell ref="D14:D24"/>
    <mergeCell ref="E16:E17"/>
    <mergeCell ref="G16:G17"/>
    <mergeCell ref="A19:A23"/>
    <mergeCell ref="H16:H17"/>
    <mergeCell ref="E18:E23"/>
    <mergeCell ref="F18:F23"/>
    <mergeCell ref="I18:I23"/>
    <mergeCell ref="G23:H23"/>
    <mergeCell ref="G18:G22"/>
  </mergeCells>
  <printOptions horizontalCentered="1"/>
  <pageMargins left="0.31535433070866142" right="0.31535433070866142" top="0.64960629921259838" bottom="0.64960629921259838" header="0.3543307086614173" footer="0.3543307086614173"/>
  <pageSetup paperSize="0" scale="60" fitToWidth="0" fitToHeight="0" pageOrder="overThenDown" orientation="portrait" horizontalDpi="0" verticalDpi="0" copies="0"/>
  <headerFooter alignWithMargins="0"/>
  <ignoredErrors>
    <ignoredError sqref="J23:L23 AC18:AC20 AC21:AC22 AD23:AF23 Z23:AB23 BB23:BD23 AX23:AZ23" formulaRange="1"/>
    <ignoredError sqref="BG18"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56"/>
  <sheetViews>
    <sheetView topLeftCell="E31" workbookViewId="0">
      <selection activeCell="I20" sqref="I20:I23"/>
    </sheetView>
  </sheetViews>
  <sheetFormatPr baseColWidth="10" defaultRowHeight="15" customHeight="1" x14ac:dyDescent="0.25"/>
  <cols>
    <col min="1" max="1" width="29.28515625" style="1" hidden="1" customWidth="1"/>
    <col min="2" max="2" width="12.42578125" style="1" hidden="1" customWidth="1"/>
    <col min="3" max="3" width="22.42578125" style="1" hidden="1" customWidth="1"/>
    <col min="4" max="4" width="39.85546875" style="1" hidden="1" customWidth="1"/>
    <col min="5" max="5" width="33.5703125" style="1" customWidth="1"/>
    <col min="6" max="6" width="18" style="1" customWidth="1"/>
    <col min="7" max="7" width="17.42578125" style="1" customWidth="1"/>
    <col min="8" max="8" width="22.7109375" style="1" customWidth="1"/>
    <col min="9" max="9" width="35.5703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59" width="18.7109375" style="1" customWidth="1"/>
    <col min="60" max="66" width="22" style="1" customWidth="1"/>
    <col min="67" max="257" width="12" style="1" customWidth="1"/>
    <col min="258" max="1024" width="11.42578125" customWidth="1"/>
  </cols>
  <sheetData>
    <row r="1" spans="1:60" ht="26.25" customHeight="1" x14ac:dyDescent="0.25">
      <c r="A1" s="608" t="s">
        <v>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60" ht="26.25"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60" ht="26.25"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60" ht="18.7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0" ht="15.75" customHeight="1" x14ac:dyDescent="0.25"/>
    <row r="6" spans="1:60" ht="15" customHeight="1" x14ac:dyDescent="0.25">
      <c r="A6" s="602" t="s">
        <v>3</v>
      </c>
      <c r="B6" s="602"/>
      <c r="C6" s="602"/>
      <c r="D6" s="602"/>
      <c r="E6" s="5"/>
    </row>
    <row r="7" spans="1:60" ht="15" customHeight="1" x14ac:dyDescent="0.25">
      <c r="A7" s="6" t="s">
        <v>4</v>
      </c>
      <c r="B7" s="596" t="s">
        <v>5</v>
      </c>
      <c r="C7" s="596"/>
      <c r="D7" s="6" t="s">
        <v>6</v>
      </c>
      <c r="E7" s="5"/>
    </row>
    <row r="8" spans="1:60" ht="15.75" customHeight="1" x14ac:dyDescent="0.25">
      <c r="A8" s="37" t="s">
        <v>7</v>
      </c>
      <c r="B8" s="609" t="s">
        <v>8</v>
      </c>
      <c r="C8" s="609"/>
      <c r="D8" s="7" t="s">
        <v>142</v>
      </c>
    </row>
    <row r="9" spans="1:60" ht="15.75" customHeight="1" x14ac:dyDescent="0.25">
      <c r="AP9" s="649"/>
      <c r="AQ9" s="649"/>
      <c r="AR9" s="649"/>
      <c r="AS9" s="649"/>
      <c r="AT9" s="649"/>
      <c r="AU9" s="649"/>
      <c r="AV9" s="649"/>
      <c r="AW9" s="649"/>
      <c r="AX9" s="649"/>
      <c r="AY9" s="649"/>
      <c r="AZ9" s="649"/>
      <c r="BA9" s="649"/>
      <c r="BB9" s="649"/>
    </row>
    <row r="10" spans="1:60" ht="31.5" customHeight="1" x14ac:dyDescent="0.25">
      <c r="A10" s="618" t="s">
        <v>10</v>
      </c>
      <c r="B10" s="618"/>
      <c r="C10" s="618"/>
      <c r="D10" s="618"/>
      <c r="E10" s="618"/>
      <c r="F10" s="618"/>
      <c r="G10" s="618"/>
      <c r="H10" s="618"/>
      <c r="I10" s="618"/>
      <c r="J10" s="620">
        <v>2021</v>
      </c>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20"/>
      <c r="BF10" s="602" t="s">
        <v>11</v>
      </c>
      <c r="BG10" s="602" t="s">
        <v>12</v>
      </c>
    </row>
    <row r="11" spans="1:60" ht="15.75" customHeight="1" x14ac:dyDescent="0.25">
      <c r="A11" s="563" t="s">
        <v>13</v>
      </c>
      <c r="B11" s="563" t="s">
        <v>14</v>
      </c>
      <c r="C11" s="563" t="s">
        <v>15</v>
      </c>
      <c r="D11" s="563" t="s">
        <v>16</v>
      </c>
      <c r="E11" s="563" t="s">
        <v>17</v>
      </c>
      <c r="F11" s="563" t="s">
        <v>83</v>
      </c>
      <c r="G11" s="563" t="s">
        <v>18</v>
      </c>
      <c r="H11" s="563" t="s">
        <v>19</v>
      </c>
      <c r="I11" s="563" t="s">
        <v>20</v>
      </c>
      <c r="J11" s="563" t="s">
        <v>21</v>
      </c>
      <c r="K11" s="563"/>
      <c r="L11" s="563"/>
      <c r="M11" s="563"/>
      <c r="N11" s="563" t="s">
        <v>22</v>
      </c>
      <c r="O11" s="563"/>
      <c r="P11" s="563"/>
      <c r="Q11" s="563"/>
      <c r="R11" s="563" t="s">
        <v>23</v>
      </c>
      <c r="S11" s="563"/>
      <c r="T11" s="563"/>
      <c r="U11" s="563"/>
      <c r="V11" s="563" t="s">
        <v>24</v>
      </c>
      <c r="W11" s="563"/>
      <c r="X11" s="563"/>
      <c r="Y11" s="563"/>
      <c r="Z11" s="563" t="s">
        <v>25</v>
      </c>
      <c r="AA11" s="563"/>
      <c r="AB11" s="563"/>
      <c r="AC11" s="563"/>
      <c r="AD11" s="563" t="s">
        <v>26</v>
      </c>
      <c r="AE11" s="563"/>
      <c r="AF11" s="563"/>
      <c r="AG11" s="563"/>
      <c r="AH11" s="563" t="s">
        <v>27</v>
      </c>
      <c r="AI11" s="563"/>
      <c r="AJ11" s="563"/>
      <c r="AK11" s="563"/>
      <c r="AL11" s="563" t="s">
        <v>28</v>
      </c>
      <c r="AM11" s="563"/>
      <c r="AN11" s="563"/>
      <c r="AO11" s="563"/>
      <c r="AP11" s="604" t="s">
        <v>29</v>
      </c>
      <c r="AQ11" s="604"/>
      <c r="AR11" s="604"/>
      <c r="AS11" s="604"/>
      <c r="AT11" s="616" t="s">
        <v>30</v>
      </c>
      <c r="AU11" s="616"/>
      <c r="AV11" s="616"/>
      <c r="AW11" s="616"/>
      <c r="AX11" s="563" t="s">
        <v>31</v>
      </c>
      <c r="AY11" s="563"/>
      <c r="AZ11" s="563"/>
      <c r="BA11" s="563"/>
      <c r="BB11" s="601" t="s">
        <v>32</v>
      </c>
      <c r="BC11" s="601"/>
      <c r="BD11" s="601"/>
      <c r="BE11" s="601"/>
      <c r="BF11" s="602"/>
      <c r="BG11" s="602"/>
    </row>
    <row r="12" spans="1:60" ht="15.75" customHeight="1" x14ac:dyDescent="0.25">
      <c r="A12" s="563"/>
      <c r="B12" s="563"/>
      <c r="C12" s="563"/>
      <c r="D12" s="563"/>
      <c r="E12" s="563"/>
      <c r="F12" s="563"/>
      <c r="G12" s="563"/>
      <c r="H12" s="563"/>
      <c r="I12" s="563"/>
      <c r="J12" s="600"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00"/>
      <c r="BF12" s="602"/>
      <c r="BG12" s="602"/>
    </row>
    <row r="13" spans="1:60" ht="15.75" customHeight="1" thickBot="1" x14ac:dyDescent="0.3">
      <c r="A13" s="563"/>
      <c r="B13" s="563"/>
      <c r="C13" s="563"/>
      <c r="D13" s="563"/>
      <c r="E13" s="683"/>
      <c r="F13" s="683"/>
      <c r="G13" s="683"/>
      <c r="H13" s="683"/>
      <c r="I13" s="683"/>
      <c r="J13" s="91" t="s">
        <v>34</v>
      </c>
      <c r="K13" s="8" t="s">
        <v>35</v>
      </c>
      <c r="L13" s="76" t="s">
        <v>36</v>
      </c>
      <c r="M13" s="9" t="s">
        <v>37</v>
      </c>
      <c r="N13" s="91" t="s">
        <v>34</v>
      </c>
      <c r="O13" s="8" t="s">
        <v>35</v>
      </c>
      <c r="P13" s="76" t="s">
        <v>36</v>
      </c>
      <c r="Q13" s="9" t="s">
        <v>37</v>
      </c>
      <c r="R13" s="91" t="s">
        <v>34</v>
      </c>
      <c r="S13" s="8" t="s">
        <v>35</v>
      </c>
      <c r="T13" s="76" t="s">
        <v>36</v>
      </c>
      <c r="U13" s="9" t="s">
        <v>37</v>
      </c>
      <c r="V13" s="91" t="s">
        <v>34</v>
      </c>
      <c r="W13" s="8" t="s">
        <v>35</v>
      </c>
      <c r="X13" s="76" t="s">
        <v>36</v>
      </c>
      <c r="Y13" s="9" t="s">
        <v>37</v>
      </c>
      <c r="Z13" s="91" t="s">
        <v>34</v>
      </c>
      <c r="AA13" s="8" t="s">
        <v>35</v>
      </c>
      <c r="AB13" s="76" t="s">
        <v>36</v>
      </c>
      <c r="AC13" s="9" t="s">
        <v>37</v>
      </c>
      <c r="AD13" s="91" t="s">
        <v>34</v>
      </c>
      <c r="AE13" s="8" t="s">
        <v>35</v>
      </c>
      <c r="AF13" s="76" t="s">
        <v>36</v>
      </c>
      <c r="AG13" s="9" t="s">
        <v>37</v>
      </c>
      <c r="AH13" s="91" t="s">
        <v>34</v>
      </c>
      <c r="AI13" s="8" t="s">
        <v>35</v>
      </c>
      <c r="AJ13" s="76" t="s">
        <v>36</v>
      </c>
      <c r="AK13" s="9" t="s">
        <v>37</v>
      </c>
      <c r="AL13" s="91" t="s">
        <v>34</v>
      </c>
      <c r="AM13" s="8" t="s">
        <v>35</v>
      </c>
      <c r="AN13" s="76" t="s">
        <v>36</v>
      </c>
      <c r="AO13" s="9" t="s">
        <v>37</v>
      </c>
      <c r="AP13" s="91" t="s">
        <v>34</v>
      </c>
      <c r="AQ13" s="8" t="s">
        <v>35</v>
      </c>
      <c r="AR13" s="76" t="s">
        <v>36</v>
      </c>
      <c r="AS13" s="9" t="s">
        <v>37</v>
      </c>
      <c r="AT13" s="91" t="s">
        <v>34</v>
      </c>
      <c r="AU13" s="8" t="s">
        <v>35</v>
      </c>
      <c r="AV13" s="76" t="s">
        <v>36</v>
      </c>
      <c r="AW13" s="9" t="s">
        <v>37</v>
      </c>
      <c r="AX13" s="91" t="s">
        <v>34</v>
      </c>
      <c r="AY13" s="8" t="s">
        <v>35</v>
      </c>
      <c r="AZ13" s="76" t="s">
        <v>36</v>
      </c>
      <c r="BA13" s="9" t="s">
        <v>37</v>
      </c>
      <c r="BB13" s="91" t="s">
        <v>34</v>
      </c>
      <c r="BC13" s="8" t="s">
        <v>35</v>
      </c>
      <c r="BD13" s="76" t="s">
        <v>36</v>
      </c>
      <c r="BE13" s="9" t="s">
        <v>37</v>
      </c>
      <c r="BF13" s="603"/>
      <c r="BG13" s="603"/>
    </row>
    <row r="14" spans="1:60" ht="15" customHeight="1" x14ac:dyDescent="0.25">
      <c r="A14" s="596" t="s">
        <v>143</v>
      </c>
      <c r="B14" s="563">
        <v>13726</v>
      </c>
      <c r="C14" s="662" t="s">
        <v>144</v>
      </c>
      <c r="D14" s="597" t="s">
        <v>145</v>
      </c>
      <c r="E14" s="552" t="s">
        <v>146</v>
      </c>
      <c r="F14" s="552">
        <v>480</v>
      </c>
      <c r="G14" s="564" t="s">
        <v>43</v>
      </c>
      <c r="H14" s="136" t="s">
        <v>44</v>
      </c>
      <c r="I14" s="552" t="s">
        <v>147</v>
      </c>
      <c r="J14" s="225">
        <v>3</v>
      </c>
      <c r="K14" s="226">
        <v>10</v>
      </c>
      <c r="L14" s="227">
        <v>0</v>
      </c>
      <c r="M14" s="228">
        <f>SUM(J14:L14)</f>
        <v>13</v>
      </c>
      <c r="N14" s="226">
        <v>6</v>
      </c>
      <c r="O14" s="226">
        <v>13</v>
      </c>
      <c r="P14" s="227">
        <v>0</v>
      </c>
      <c r="Q14" s="228">
        <f>SUM(N14:P14)</f>
        <v>19</v>
      </c>
      <c r="R14" s="226">
        <v>4</v>
      </c>
      <c r="S14" s="226">
        <v>3</v>
      </c>
      <c r="T14" s="227">
        <v>0</v>
      </c>
      <c r="U14" s="228">
        <f>SUM(R14:T14)</f>
        <v>7</v>
      </c>
      <c r="V14" s="226">
        <v>2</v>
      </c>
      <c r="W14" s="226">
        <v>1</v>
      </c>
      <c r="X14" s="227">
        <v>0</v>
      </c>
      <c r="Y14" s="228">
        <f>SUM(V14:X14)</f>
        <v>3</v>
      </c>
      <c r="Z14" s="226">
        <v>6</v>
      </c>
      <c r="AA14" s="226">
        <v>2</v>
      </c>
      <c r="AB14" s="227">
        <v>0</v>
      </c>
      <c r="AC14" s="228">
        <f>SUM(Z14:AB14)</f>
        <v>8</v>
      </c>
      <c r="AD14" s="226">
        <v>3</v>
      </c>
      <c r="AE14" s="226">
        <v>3</v>
      </c>
      <c r="AF14" s="227">
        <v>0</v>
      </c>
      <c r="AG14" s="228">
        <f>SUM(AD14:AF14)</f>
        <v>6</v>
      </c>
      <c r="AH14" s="226">
        <v>5</v>
      </c>
      <c r="AI14" s="226">
        <v>5</v>
      </c>
      <c r="AJ14" s="227">
        <v>0</v>
      </c>
      <c r="AK14" s="228">
        <f>SUM(AH14:AJ14)</f>
        <v>10</v>
      </c>
      <c r="AL14" s="226">
        <v>5</v>
      </c>
      <c r="AM14" s="226">
        <v>6</v>
      </c>
      <c r="AN14" s="227">
        <v>0</v>
      </c>
      <c r="AO14" s="228">
        <f>SUM(AL14:AN14)</f>
        <v>11</v>
      </c>
      <c r="AP14" s="188">
        <v>8</v>
      </c>
      <c r="AQ14" s="188">
        <v>7</v>
      </c>
      <c r="AR14" s="354">
        <v>0</v>
      </c>
      <c r="AS14" s="228">
        <f>SUM(AP14:AR14)</f>
        <v>15</v>
      </c>
      <c r="AT14" s="231">
        <v>5</v>
      </c>
      <c r="AU14" s="188">
        <v>7</v>
      </c>
      <c r="AV14" s="188">
        <v>0</v>
      </c>
      <c r="AW14" s="228">
        <f>SUM(AT14:AV14)</f>
        <v>12</v>
      </c>
      <c r="AX14" s="188">
        <v>7</v>
      </c>
      <c r="AY14" s="188">
        <v>2</v>
      </c>
      <c r="AZ14" s="188">
        <v>0</v>
      </c>
      <c r="BA14" s="228">
        <f>SUM(AX14:AZ14)</f>
        <v>9</v>
      </c>
      <c r="BB14" s="231">
        <v>5</v>
      </c>
      <c r="BC14" s="188">
        <v>7</v>
      </c>
      <c r="BD14" s="188">
        <v>0</v>
      </c>
      <c r="BE14" s="254">
        <f>SUM(BB14:BD14)</f>
        <v>12</v>
      </c>
      <c r="BF14" s="464">
        <f>SUM(M14+Q14+U14+Y14+AC14+AG14+AK14+AO14+AS14+AW14+BA14+BE14)</f>
        <v>125</v>
      </c>
      <c r="BG14" s="680">
        <f>BF19/F14</f>
        <v>0.48125000000000001</v>
      </c>
    </row>
    <row r="15" spans="1:60" ht="18" customHeight="1" x14ac:dyDescent="0.25">
      <c r="A15" s="596"/>
      <c r="B15" s="563"/>
      <c r="C15" s="662"/>
      <c r="D15" s="597"/>
      <c r="E15" s="550"/>
      <c r="F15" s="550"/>
      <c r="G15" s="565"/>
      <c r="H15" s="133" t="s">
        <v>45</v>
      </c>
      <c r="I15" s="550"/>
      <c r="J15" s="232">
        <v>2</v>
      </c>
      <c r="K15" s="16">
        <v>0</v>
      </c>
      <c r="L15" s="19">
        <v>0</v>
      </c>
      <c r="M15" s="20">
        <f>SUM(J15:L15)</f>
        <v>2</v>
      </c>
      <c r="N15" s="16">
        <v>2</v>
      </c>
      <c r="O15" s="16">
        <v>0</v>
      </c>
      <c r="P15" s="19">
        <v>0</v>
      </c>
      <c r="Q15" s="20">
        <f>SUM(N15:P15)</f>
        <v>2</v>
      </c>
      <c r="R15" s="16">
        <v>2</v>
      </c>
      <c r="S15" s="16">
        <v>0</v>
      </c>
      <c r="T15" s="19">
        <v>0</v>
      </c>
      <c r="U15" s="20">
        <f>SUM(R15:T15)</f>
        <v>2</v>
      </c>
      <c r="V15" s="16">
        <v>0</v>
      </c>
      <c r="W15" s="16">
        <v>0</v>
      </c>
      <c r="X15" s="19">
        <v>0</v>
      </c>
      <c r="Y15" s="20">
        <f>SUM(V15:X15)</f>
        <v>0</v>
      </c>
      <c r="Z15" s="16">
        <v>1</v>
      </c>
      <c r="AA15" s="16">
        <v>0</v>
      </c>
      <c r="AB15" s="19">
        <v>0</v>
      </c>
      <c r="AC15" s="20">
        <f>SUM(Z15:AB15)</f>
        <v>1</v>
      </c>
      <c r="AD15" s="16">
        <v>1</v>
      </c>
      <c r="AE15" s="16">
        <v>0</v>
      </c>
      <c r="AF15" s="19">
        <v>0</v>
      </c>
      <c r="AG15" s="20">
        <f>SUM(AD15:AF15)</f>
        <v>1</v>
      </c>
      <c r="AH15" s="16">
        <v>0</v>
      </c>
      <c r="AI15" s="16">
        <v>1</v>
      </c>
      <c r="AJ15" s="19">
        <v>0</v>
      </c>
      <c r="AK15" s="20">
        <f>SUM(AH15:AJ15)</f>
        <v>1</v>
      </c>
      <c r="AL15" s="16">
        <v>1</v>
      </c>
      <c r="AM15" s="16">
        <v>1</v>
      </c>
      <c r="AN15" s="19">
        <v>0</v>
      </c>
      <c r="AO15" s="20">
        <f>SUM(AL15:AN15)</f>
        <v>2</v>
      </c>
      <c r="AP15" s="78">
        <v>0</v>
      </c>
      <c r="AQ15" s="78">
        <v>0</v>
      </c>
      <c r="AR15" s="92">
        <v>0</v>
      </c>
      <c r="AS15" s="20">
        <f>SUM(AP15:AR15)</f>
        <v>0</v>
      </c>
      <c r="AT15" s="79">
        <v>0</v>
      </c>
      <c r="AU15" s="78">
        <v>0</v>
      </c>
      <c r="AV15" s="78">
        <v>0</v>
      </c>
      <c r="AW15" s="20">
        <f>SUM(AT15:AV15)</f>
        <v>0</v>
      </c>
      <c r="AX15" s="78">
        <v>2</v>
      </c>
      <c r="AY15" s="78">
        <v>1</v>
      </c>
      <c r="AZ15" s="78">
        <v>0</v>
      </c>
      <c r="BA15" s="20">
        <f>SUM(AX15:AZ15)</f>
        <v>3</v>
      </c>
      <c r="BB15" s="79">
        <v>0</v>
      </c>
      <c r="BC15" s="78">
        <v>2</v>
      </c>
      <c r="BD15" s="78">
        <v>0</v>
      </c>
      <c r="BE15" s="255">
        <f>SUM(BB15:BD15)</f>
        <v>2</v>
      </c>
      <c r="BF15" s="465">
        <f>SUM(M15+Q15+U15+Y15+AC15+AG15+AK15+AO15+AS15+AW15+BA15+BE15)</f>
        <v>16</v>
      </c>
      <c r="BG15" s="629"/>
      <c r="BH15" s="18"/>
    </row>
    <row r="16" spans="1:60" ht="15" customHeight="1" x14ac:dyDescent="0.25">
      <c r="A16" s="596"/>
      <c r="B16" s="563"/>
      <c r="C16" s="662"/>
      <c r="D16" s="597"/>
      <c r="E16" s="550"/>
      <c r="F16" s="550"/>
      <c r="G16" s="565"/>
      <c r="H16" s="196" t="s">
        <v>46</v>
      </c>
      <c r="I16" s="550"/>
      <c r="J16" s="232">
        <v>4</v>
      </c>
      <c r="K16" s="16">
        <v>0</v>
      </c>
      <c r="L16" s="19">
        <v>0</v>
      </c>
      <c r="M16" s="20">
        <f>SUM(J16:L16)</f>
        <v>4</v>
      </c>
      <c r="N16" s="16">
        <v>5</v>
      </c>
      <c r="O16" s="16">
        <v>0</v>
      </c>
      <c r="P16" s="19">
        <v>0</v>
      </c>
      <c r="Q16" s="20">
        <f>SUM(N16:P16)</f>
        <v>5</v>
      </c>
      <c r="R16" s="16">
        <v>1</v>
      </c>
      <c r="S16" s="16">
        <v>0</v>
      </c>
      <c r="T16" s="19">
        <v>0</v>
      </c>
      <c r="U16" s="20">
        <f>SUM(R16:T16)</f>
        <v>1</v>
      </c>
      <c r="V16" s="16">
        <v>0</v>
      </c>
      <c r="W16" s="16">
        <v>0</v>
      </c>
      <c r="X16" s="19">
        <v>0</v>
      </c>
      <c r="Y16" s="20">
        <f>SUM(V16:X16)</f>
        <v>0</v>
      </c>
      <c r="Z16" s="16">
        <v>2</v>
      </c>
      <c r="AA16" s="16">
        <v>0</v>
      </c>
      <c r="AB16" s="19">
        <v>0</v>
      </c>
      <c r="AC16" s="20">
        <f>SUM(Z16:AB16)</f>
        <v>2</v>
      </c>
      <c r="AD16" s="16">
        <v>1</v>
      </c>
      <c r="AE16" s="16">
        <v>0</v>
      </c>
      <c r="AF16" s="19">
        <v>0</v>
      </c>
      <c r="AG16" s="20">
        <f>SUM(AD16:AF16)</f>
        <v>1</v>
      </c>
      <c r="AH16" s="16">
        <v>4</v>
      </c>
      <c r="AI16" s="16">
        <v>0</v>
      </c>
      <c r="AJ16" s="19">
        <v>0</v>
      </c>
      <c r="AK16" s="20">
        <f>SUM(AH16:AJ16)</f>
        <v>4</v>
      </c>
      <c r="AL16" s="16">
        <v>5</v>
      </c>
      <c r="AM16" s="16">
        <v>0</v>
      </c>
      <c r="AN16" s="19">
        <v>0</v>
      </c>
      <c r="AO16" s="20">
        <f>SUM(AL16:AN16)</f>
        <v>5</v>
      </c>
      <c r="AP16" s="78">
        <v>5</v>
      </c>
      <c r="AQ16" s="78">
        <v>0</v>
      </c>
      <c r="AR16" s="92">
        <v>0</v>
      </c>
      <c r="AS16" s="20">
        <f>SUM(AP16:AR16)</f>
        <v>5</v>
      </c>
      <c r="AT16" s="79">
        <v>7</v>
      </c>
      <c r="AU16" s="78">
        <v>0</v>
      </c>
      <c r="AV16" s="78">
        <v>0</v>
      </c>
      <c r="AW16" s="20">
        <f>SUM(AT16:AV16)</f>
        <v>7</v>
      </c>
      <c r="AX16" s="78">
        <v>2</v>
      </c>
      <c r="AY16" s="78">
        <v>0</v>
      </c>
      <c r="AZ16" s="78">
        <v>0</v>
      </c>
      <c r="BA16" s="20">
        <f>SUM(AX16:AZ16)</f>
        <v>2</v>
      </c>
      <c r="BB16" s="79">
        <v>9</v>
      </c>
      <c r="BC16" s="78">
        <v>0</v>
      </c>
      <c r="BD16" s="78">
        <v>0</v>
      </c>
      <c r="BE16" s="255">
        <f>SUM(BB16:BD16)</f>
        <v>9</v>
      </c>
      <c r="BF16" s="465">
        <f>SUM(M16+Q16+U16+Y16+AC16+AG16+AK16+AO16+AS16+AW16+BA16+BE16)</f>
        <v>45</v>
      </c>
      <c r="BG16" s="629"/>
      <c r="BH16" s="18"/>
    </row>
    <row r="17" spans="1:60" ht="15" customHeight="1" x14ac:dyDescent="0.25">
      <c r="A17" s="596"/>
      <c r="B17" s="563"/>
      <c r="C17" s="662"/>
      <c r="D17" s="597"/>
      <c r="E17" s="550"/>
      <c r="F17" s="550"/>
      <c r="G17" s="565"/>
      <c r="H17" s="196" t="s">
        <v>47</v>
      </c>
      <c r="I17" s="550"/>
      <c r="J17" s="232">
        <v>3</v>
      </c>
      <c r="K17" s="16">
        <v>0</v>
      </c>
      <c r="L17" s="19">
        <v>0</v>
      </c>
      <c r="M17" s="20">
        <f>SUM(J17:L17)</f>
        <v>3</v>
      </c>
      <c r="N17" s="16">
        <v>4</v>
      </c>
      <c r="O17" s="16">
        <v>0</v>
      </c>
      <c r="P17" s="19">
        <v>0</v>
      </c>
      <c r="Q17" s="20">
        <f>SUM(N17:P17)</f>
        <v>4</v>
      </c>
      <c r="R17" s="16">
        <v>3</v>
      </c>
      <c r="S17" s="16">
        <v>0</v>
      </c>
      <c r="T17" s="19">
        <v>0</v>
      </c>
      <c r="U17" s="20">
        <f>SUM(R17:T17)</f>
        <v>3</v>
      </c>
      <c r="V17" s="16">
        <v>1</v>
      </c>
      <c r="W17" s="16">
        <v>0</v>
      </c>
      <c r="X17" s="19">
        <v>0</v>
      </c>
      <c r="Y17" s="20">
        <f>SUM(V17:X17)</f>
        <v>1</v>
      </c>
      <c r="Z17" s="16">
        <v>1</v>
      </c>
      <c r="AA17" s="16">
        <v>0</v>
      </c>
      <c r="AB17" s="19">
        <v>0</v>
      </c>
      <c r="AC17" s="20">
        <f>SUM(Z17:AB17)</f>
        <v>1</v>
      </c>
      <c r="AD17" s="16">
        <v>2</v>
      </c>
      <c r="AE17" s="16">
        <v>0</v>
      </c>
      <c r="AF17" s="19">
        <v>0</v>
      </c>
      <c r="AG17" s="20">
        <f>SUM(AD17:AF17)</f>
        <v>2</v>
      </c>
      <c r="AH17" s="16">
        <v>2</v>
      </c>
      <c r="AI17" s="16">
        <v>0</v>
      </c>
      <c r="AJ17" s="19">
        <v>0</v>
      </c>
      <c r="AK17" s="20">
        <f>SUM(AH17:AJ17)</f>
        <v>2</v>
      </c>
      <c r="AL17" s="16">
        <v>2</v>
      </c>
      <c r="AM17" s="16">
        <v>0</v>
      </c>
      <c r="AN17" s="19">
        <v>0</v>
      </c>
      <c r="AO17" s="20">
        <f>SUM(AL17:AN17)</f>
        <v>2</v>
      </c>
      <c r="AP17" s="78">
        <v>3</v>
      </c>
      <c r="AQ17" s="78">
        <v>0</v>
      </c>
      <c r="AR17" s="92">
        <v>0</v>
      </c>
      <c r="AS17" s="20">
        <f>SUM(AP17:AR17)</f>
        <v>3</v>
      </c>
      <c r="AT17" s="79">
        <v>2</v>
      </c>
      <c r="AU17" s="78">
        <v>0</v>
      </c>
      <c r="AV17" s="78">
        <v>0</v>
      </c>
      <c r="AW17" s="20">
        <f>SUM(AT17:AV17)</f>
        <v>2</v>
      </c>
      <c r="AX17" s="78">
        <v>10</v>
      </c>
      <c r="AY17" s="78">
        <v>0</v>
      </c>
      <c r="AZ17" s="78">
        <v>0</v>
      </c>
      <c r="BA17" s="20">
        <f>SUM(AX17:AZ17)</f>
        <v>10</v>
      </c>
      <c r="BB17" s="79">
        <v>8</v>
      </c>
      <c r="BC17" s="78">
        <v>0</v>
      </c>
      <c r="BD17" s="78">
        <v>0</v>
      </c>
      <c r="BE17" s="255">
        <f>SUM(BB17:BD17)</f>
        <v>8</v>
      </c>
      <c r="BF17" s="465">
        <f>SUM(M17+Q17+U17+Y17+AC17+AG17+AK17+AO17+AS17+AW17+BA17+BE17)</f>
        <v>41</v>
      </c>
      <c r="BG17" s="629"/>
      <c r="BH17" s="18"/>
    </row>
    <row r="18" spans="1:60" ht="15.75" customHeight="1" thickBot="1" x14ac:dyDescent="0.3">
      <c r="A18" s="596"/>
      <c r="B18" s="563"/>
      <c r="C18" s="662"/>
      <c r="D18" s="597"/>
      <c r="E18" s="550"/>
      <c r="F18" s="550"/>
      <c r="G18" s="566"/>
      <c r="H18" s="197" t="s">
        <v>48</v>
      </c>
      <c r="I18" s="550"/>
      <c r="J18" s="235">
        <v>1</v>
      </c>
      <c r="K18" s="236">
        <v>0</v>
      </c>
      <c r="L18" s="237">
        <v>0</v>
      </c>
      <c r="M18" s="238">
        <f>SUM(J18:L18)</f>
        <v>1</v>
      </c>
      <c r="N18" s="236">
        <v>1</v>
      </c>
      <c r="O18" s="236">
        <v>0</v>
      </c>
      <c r="P18" s="237">
        <v>0</v>
      </c>
      <c r="Q18" s="238">
        <f>SUM(N18:P18)</f>
        <v>1</v>
      </c>
      <c r="R18" s="236">
        <v>1</v>
      </c>
      <c r="S18" s="236">
        <v>0</v>
      </c>
      <c r="T18" s="237">
        <v>0</v>
      </c>
      <c r="U18" s="238">
        <f>SUM(R18:T18)</f>
        <v>1</v>
      </c>
      <c r="V18" s="236">
        <v>0</v>
      </c>
      <c r="W18" s="236">
        <v>0</v>
      </c>
      <c r="X18" s="237">
        <v>0</v>
      </c>
      <c r="Y18" s="238">
        <f>SUM(V18:X18)</f>
        <v>0</v>
      </c>
      <c r="Z18" s="236">
        <v>0</v>
      </c>
      <c r="AA18" s="236">
        <v>0</v>
      </c>
      <c r="AB18" s="237">
        <v>0</v>
      </c>
      <c r="AC18" s="238">
        <f>SUM(Z18:AB18)</f>
        <v>0</v>
      </c>
      <c r="AD18" s="236">
        <v>0</v>
      </c>
      <c r="AE18" s="236">
        <v>0</v>
      </c>
      <c r="AF18" s="237">
        <v>0</v>
      </c>
      <c r="AG18" s="238">
        <f>SUM(AD18:AF18)</f>
        <v>0</v>
      </c>
      <c r="AH18" s="236">
        <v>0</v>
      </c>
      <c r="AI18" s="236">
        <v>0</v>
      </c>
      <c r="AJ18" s="237">
        <v>0</v>
      </c>
      <c r="AK18" s="238">
        <f>SUM(AH18:AJ18)</f>
        <v>0</v>
      </c>
      <c r="AL18" s="236">
        <v>0</v>
      </c>
      <c r="AM18" s="236">
        <v>0</v>
      </c>
      <c r="AN18" s="237">
        <v>0</v>
      </c>
      <c r="AO18" s="238">
        <f>SUM(AL18:AN18)</f>
        <v>0</v>
      </c>
      <c r="AP18" s="241">
        <v>0</v>
      </c>
      <c r="AQ18" s="241">
        <v>0</v>
      </c>
      <c r="AR18" s="461">
        <v>0</v>
      </c>
      <c r="AS18" s="238">
        <f>SUM(AP18:AR18)</f>
        <v>0</v>
      </c>
      <c r="AT18" s="240">
        <v>0</v>
      </c>
      <c r="AU18" s="241">
        <v>0</v>
      </c>
      <c r="AV18" s="241">
        <v>0</v>
      </c>
      <c r="AW18" s="238">
        <f>SUM(AT18:AV18)</f>
        <v>0</v>
      </c>
      <c r="AX18" s="241">
        <v>1</v>
      </c>
      <c r="AY18" s="241">
        <v>0</v>
      </c>
      <c r="AZ18" s="241">
        <v>0</v>
      </c>
      <c r="BA18" s="238">
        <f>SUM(AX18:AZ18)</f>
        <v>1</v>
      </c>
      <c r="BB18" s="240">
        <v>0</v>
      </c>
      <c r="BC18" s="241">
        <v>0</v>
      </c>
      <c r="BD18" s="241">
        <v>0</v>
      </c>
      <c r="BE18" s="258">
        <f>SUM(BB18:BD18)</f>
        <v>0</v>
      </c>
      <c r="BF18" s="466">
        <f>SUM(M18+Q18+U18+Y18+AC18+AG18+AK18+AO18+AS18+AW18+BA18+BE18)</f>
        <v>4</v>
      </c>
      <c r="BG18" s="629"/>
      <c r="BH18" s="18"/>
    </row>
    <row r="19" spans="1:60" ht="15.75" customHeight="1" thickBot="1" x14ac:dyDescent="0.3">
      <c r="A19" s="596"/>
      <c r="B19" s="563"/>
      <c r="C19" s="662"/>
      <c r="D19" s="597"/>
      <c r="E19" s="550"/>
      <c r="F19" s="550"/>
      <c r="G19" s="645" t="s">
        <v>49</v>
      </c>
      <c r="H19" s="692"/>
      <c r="I19" s="553"/>
      <c r="J19" s="118">
        <f t="shared" ref="J19:AN19" si="0">SUM(J14:J18)</f>
        <v>13</v>
      </c>
      <c r="K19" s="115">
        <f t="shared" si="0"/>
        <v>10</v>
      </c>
      <c r="L19" s="116">
        <f t="shared" si="0"/>
        <v>0</v>
      </c>
      <c r="M19" s="117">
        <f t="shared" si="0"/>
        <v>23</v>
      </c>
      <c r="N19" s="115">
        <f t="shared" si="0"/>
        <v>18</v>
      </c>
      <c r="O19" s="115">
        <f t="shared" si="0"/>
        <v>13</v>
      </c>
      <c r="P19" s="116">
        <f t="shared" si="0"/>
        <v>0</v>
      </c>
      <c r="Q19" s="117">
        <f t="shared" si="0"/>
        <v>31</v>
      </c>
      <c r="R19" s="115">
        <f t="shared" si="0"/>
        <v>11</v>
      </c>
      <c r="S19" s="115">
        <f t="shared" si="0"/>
        <v>3</v>
      </c>
      <c r="T19" s="116">
        <f t="shared" si="0"/>
        <v>0</v>
      </c>
      <c r="U19" s="117">
        <f t="shared" si="0"/>
        <v>14</v>
      </c>
      <c r="V19" s="115">
        <f t="shared" si="0"/>
        <v>3</v>
      </c>
      <c r="W19" s="115">
        <f t="shared" si="0"/>
        <v>1</v>
      </c>
      <c r="X19" s="116">
        <f t="shared" si="0"/>
        <v>0</v>
      </c>
      <c r="Y19" s="117">
        <f t="shared" si="0"/>
        <v>4</v>
      </c>
      <c r="Z19" s="115">
        <f t="shared" si="0"/>
        <v>10</v>
      </c>
      <c r="AA19" s="115">
        <f t="shared" si="0"/>
        <v>2</v>
      </c>
      <c r="AB19" s="116">
        <f t="shared" si="0"/>
        <v>0</v>
      </c>
      <c r="AC19" s="117">
        <f t="shared" si="0"/>
        <v>12</v>
      </c>
      <c r="AD19" s="115">
        <f t="shared" si="0"/>
        <v>7</v>
      </c>
      <c r="AE19" s="115">
        <f t="shared" si="0"/>
        <v>3</v>
      </c>
      <c r="AF19" s="116">
        <f t="shared" si="0"/>
        <v>0</v>
      </c>
      <c r="AG19" s="117">
        <f t="shared" si="0"/>
        <v>10</v>
      </c>
      <c r="AH19" s="115">
        <f t="shared" si="0"/>
        <v>11</v>
      </c>
      <c r="AI19" s="115">
        <f t="shared" si="0"/>
        <v>6</v>
      </c>
      <c r="AJ19" s="116">
        <f t="shared" si="0"/>
        <v>0</v>
      </c>
      <c r="AK19" s="117">
        <f t="shared" si="0"/>
        <v>17</v>
      </c>
      <c r="AL19" s="115">
        <f t="shared" si="0"/>
        <v>13</v>
      </c>
      <c r="AM19" s="115">
        <f t="shared" si="0"/>
        <v>7</v>
      </c>
      <c r="AN19" s="116">
        <f t="shared" si="0"/>
        <v>0</v>
      </c>
      <c r="AO19" s="117">
        <v>20</v>
      </c>
      <c r="AP19" s="115">
        <f t="shared" ref="AP19:BF19" si="1">SUM(AP14:AP18)</f>
        <v>16</v>
      </c>
      <c r="AQ19" s="115">
        <f t="shared" si="1"/>
        <v>7</v>
      </c>
      <c r="AR19" s="116">
        <f t="shared" si="1"/>
        <v>0</v>
      </c>
      <c r="AS19" s="117">
        <f t="shared" si="1"/>
        <v>23</v>
      </c>
      <c r="AT19" s="115">
        <f t="shared" si="1"/>
        <v>14</v>
      </c>
      <c r="AU19" s="115">
        <f t="shared" si="1"/>
        <v>7</v>
      </c>
      <c r="AV19" s="116">
        <f t="shared" si="1"/>
        <v>0</v>
      </c>
      <c r="AW19" s="117">
        <f t="shared" si="1"/>
        <v>21</v>
      </c>
      <c r="AX19" s="115">
        <f t="shared" si="1"/>
        <v>22</v>
      </c>
      <c r="AY19" s="115">
        <f t="shared" si="1"/>
        <v>3</v>
      </c>
      <c r="AZ19" s="116">
        <f t="shared" si="1"/>
        <v>0</v>
      </c>
      <c r="BA19" s="117">
        <f t="shared" si="1"/>
        <v>25</v>
      </c>
      <c r="BB19" s="115">
        <f t="shared" si="1"/>
        <v>22</v>
      </c>
      <c r="BC19" s="115">
        <f t="shared" si="1"/>
        <v>9</v>
      </c>
      <c r="BD19" s="116">
        <f t="shared" si="1"/>
        <v>0</v>
      </c>
      <c r="BE19" s="252">
        <f t="shared" si="1"/>
        <v>31</v>
      </c>
      <c r="BF19" s="400">
        <f t="shared" si="1"/>
        <v>231</v>
      </c>
      <c r="BG19" s="629"/>
      <c r="BH19" s="18"/>
    </row>
    <row r="20" spans="1:60" ht="15" customHeight="1" x14ac:dyDescent="0.25">
      <c r="A20" s="596"/>
      <c r="B20" s="563"/>
      <c r="C20" s="662"/>
      <c r="D20" s="597"/>
      <c r="E20" s="550"/>
      <c r="F20" s="550"/>
      <c r="G20" s="564" t="s">
        <v>50</v>
      </c>
      <c r="H20" s="195" t="s">
        <v>51</v>
      </c>
      <c r="I20" s="564" t="s">
        <v>148</v>
      </c>
      <c r="J20" s="21">
        <v>3</v>
      </c>
      <c r="K20" s="22">
        <v>4</v>
      </c>
      <c r="L20" s="39">
        <v>0</v>
      </c>
      <c r="M20" s="40">
        <f t="shared" ref="M20:M25" si="2">SUM(J20:L20)</f>
        <v>7</v>
      </c>
      <c r="N20" s="22">
        <v>5</v>
      </c>
      <c r="O20" s="22">
        <v>4</v>
      </c>
      <c r="P20" s="39">
        <v>0</v>
      </c>
      <c r="Q20" s="40">
        <f t="shared" ref="Q20:Q25" si="3">SUM(N20:P20)</f>
        <v>9</v>
      </c>
      <c r="R20" s="22">
        <v>9</v>
      </c>
      <c r="S20" s="22">
        <v>3</v>
      </c>
      <c r="T20" s="39">
        <v>0</v>
      </c>
      <c r="U20" s="40">
        <f t="shared" ref="U20:U25" si="4">SUM(R20:T20)</f>
        <v>12</v>
      </c>
      <c r="V20" s="21">
        <v>3</v>
      </c>
      <c r="W20" s="22">
        <v>1</v>
      </c>
      <c r="X20" s="39">
        <v>0</v>
      </c>
      <c r="Y20" s="40">
        <f t="shared" ref="Y20:Y25" si="5">SUM(V20:X20)</f>
        <v>4</v>
      </c>
      <c r="Z20" s="22">
        <v>1</v>
      </c>
      <c r="AA20" s="22">
        <v>1</v>
      </c>
      <c r="AB20" s="39">
        <v>0</v>
      </c>
      <c r="AC20" s="40">
        <f t="shared" ref="AC20:AC25" si="6">SUM(Z20:AB20)</f>
        <v>2</v>
      </c>
      <c r="AD20" s="95">
        <v>1</v>
      </c>
      <c r="AE20" s="82">
        <v>1</v>
      </c>
      <c r="AF20" s="96">
        <v>0</v>
      </c>
      <c r="AG20" s="40">
        <f t="shared" ref="AG20:AG25" si="7">SUM(AD20:AF20)</f>
        <v>2</v>
      </c>
      <c r="AH20" s="82">
        <v>3</v>
      </c>
      <c r="AI20" s="82">
        <v>2</v>
      </c>
      <c r="AJ20" s="96">
        <v>0</v>
      </c>
      <c r="AK20" s="40">
        <f t="shared" ref="AK20:AK25" si="8">SUM(AH20:AJ20)</f>
        <v>5</v>
      </c>
      <c r="AL20" s="95">
        <v>8</v>
      </c>
      <c r="AM20" s="82">
        <v>4</v>
      </c>
      <c r="AN20" s="96">
        <v>0</v>
      </c>
      <c r="AO20" s="40">
        <f t="shared" ref="AO20:AO25" si="9">SUM(AL20:AN20)</f>
        <v>12</v>
      </c>
      <c r="AP20" s="82">
        <v>9</v>
      </c>
      <c r="AQ20" s="82">
        <v>3</v>
      </c>
      <c r="AR20" s="96">
        <v>0</v>
      </c>
      <c r="AS20" s="40">
        <f t="shared" ref="AS20:AS25" si="10">SUM(AP20:AR20)</f>
        <v>12</v>
      </c>
      <c r="AT20" s="95">
        <v>11</v>
      </c>
      <c r="AU20" s="82">
        <v>4</v>
      </c>
      <c r="AV20" s="82">
        <v>0</v>
      </c>
      <c r="AW20" s="40">
        <f>SUM(AT20:AV20)</f>
        <v>15</v>
      </c>
      <c r="AX20" s="82">
        <v>20</v>
      </c>
      <c r="AY20" s="82">
        <v>2</v>
      </c>
      <c r="AZ20" s="82">
        <v>0</v>
      </c>
      <c r="BA20" s="40">
        <f t="shared" ref="BA20:BA25" si="11">SUM(AX20:AZ20)</f>
        <v>22</v>
      </c>
      <c r="BB20" s="95">
        <v>14</v>
      </c>
      <c r="BC20" s="82">
        <v>4</v>
      </c>
      <c r="BD20" s="82">
        <v>0</v>
      </c>
      <c r="BE20" s="257">
        <f t="shared" ref="BE20:BE25" si="12">SUM(BB20:BD20)</f>
        <v>18</v>
      </c>
      <c r="BF20" s="467">
        <f t="shared" ref="BF20:BF34" si="13">SUM(M20+Q20+U20+Y20+AC20+AG20+AK20+AO20+AS20+AW20+BA20+BE20)</f>
        <v>120</v>
      </c>
      <c r="BG20" s="629"/>
      <c r="BH20" s="18"/>
    </row>
    <row r="21" spans="1:60" ht="15" customHeight="1" x14ac:dyDescent="0.25">
      <c r="A21" s="596"/>
      <c r="B21" s="563"/>
      <c r="C21" s="662"/>
      <c r="D21" s="597"/>
      <c r="E21" s="550"/>
      <c r="F21" s="550"/>
      <c r="G21" s="565"/>
      <c r="H21" s="123" t="s">
        <v>52</v>
      </c>
      <c r="I21" s="565"/>
      <c r="J21" s="15">
        <v>0</v>
      </c>
      <c r="K21" s="16">
        <v>0</v>
      </c>
      <c r="L21" s="19">
        <v>0</v>
      </c>
      <c r="M21" s="20">
        <f t="shared" si="2"/>
        <v>0</v>
      </c>
      <c r="N21" s="16">
        <v>0</v>
      </c>
      <c r="O21" s="16">
        <v>0</v>
      </c>
      <c r="P21" s="19">
        <v>0</v>
      </c>
      <c r="Q21" s="20">
        <f t="shared" si="3"/>
        <v>0</v>
      </c>
      <c r="R21" s="16">
        <v>0</v>
      </c>
      <c r="S21" s="16">
        <v>0</v>
      </c>
      <c r="T21" s="19">
        <v>0</v>
      </c>
      <c r="U21" s="20">
        <f t="shared" si="4"/>
        <v>0</v>
      </c>
      <c r="V21" s="15">
        <v>0</v>
      </c>
      <c r="W21" s="16">
        <v>0</v>
      </c>
      <c r="X21" s="19">
        <v>0</v>
      </c>
      <c r="Y21" s="20">
        <f t="shared" si="5"/>
        <v>0</v>
      </c>
      <c r="Z21" s="16">
        <v>0</v>
      </c>
      <c r="AA21" s="16">
        <v>0</v>
      </c>
      <c r="AB21" s="19">
        <v>0</v>
      </c>
      <c r="AC21" s="20">
        <f t="shared" si="6"/>
        <v>0</v>
      </c>
      <c r="AD21" s="79">
        <v>2</v>
      </c>
      <c r="AE21" s="78">
        <v>1</v>
      </c>
      <c r="AF21" s="92">
        <v>0</v>
      </c>
      <c r="AG21" s="20">
        <f t="shared" si="7"/>
        <v>3</v>
      </c>
      <c r="AH21" s="78">
        <v>0</v>
      </c>
      <c r="AI21" s="78">
        <v>0</v>
      </c>
      <c r="AJ21" s="92">
        <v>0</v>
      </c>
      <c r="AK21" s="20">
        <f t="shared" si="8"/>
        <v>0</v>
      </c>
      <c r="AL21" s="79">
        <v>1</v>
      </c>
      <c r="AM21" s="78">
        <v>1</v>
      </c>
      <c r="AN21" s="92">
        <v>0</v>
      </c>
      <c r="AO21" s="20">
        <f t="shared" si="9"/>
        <v>2</v>
      </c>
      <c r="AP21" s="78">
        <v>0</v>
      </c>
      <c r="AQ21" s="78">
        <v>0</v>
      </c>
      <c r="AR21" s="92">
        <v>0</v>
      </c>
      <c r="AS21" s="20">
        <f t="shared" si="10"/>
        <v>0</v>
      </c>
      <c r="AT21" s="79">
        <v>0</v>
      </c>
      <c r="AU21" s="78">
        <v>0</v>
      </c>
      <c r="AV21" s="78">
        <v>0</v>
      </c>
      <c r="AW21" s="20">
        <f>SUM(AT21:AV21)</f>
        <v>0</v>
      </c>
      <c r="AX21" s="78">
        <v>0</v>
      </c>
      <c r="AY21" s="78">
        <v>0</v>
      </c>
      <c r="AZ21" s="78">
        <v>0</v>
      </c>
      <c r="BA21" s="20">
        <f t="shared" si="11"/>
        <v>0</v>
      </c>
      <c r="BB21" s="79">
        <v>6</v>
      </c>
      <c r="BC21" s="78">
        <v>3</v>
      </c>
      <c r="BD21" s="78">
        <v>0</v>
      </c>
      <c r="BE21" s="255">
        <f t="shared" si="12"/>
        <v>9</v>
      </c>
      <c r="BF21" s="465">
        <f t="shared" si="13"/>
        <v>14</v>
      </c>
      <c r="BG21" s="629"/>
      <c r="BH21" s="18"/>
    </row>
    <row r="22" spans="1:60" ht="15" customHeight="1" x14ac:dyDescent="0.25">
      <c r="A22" s="596"/>
      <c r="B22" s="563"/>
      <c r="C22" s="662"/>
      <c r="D22" s="597"/>
      <c r="E22" s="550"/>
      <c r="F22" s="550"/>
      <c r="G22" s="565"/>
      <c r="H22" s="205" t="s">
        <v>149</v>
      </c>
      <c r="I22" s="565"/>
      <c r="J22" s="15">
        <v>7</v>
      </c>
      <c r="K22" s="16">
        <v>6</v>
      </c>
      <c r="L22" s="19">
        <v>0</v>
      </c>
      <c r="M22" s="20">
        <f t="shared" si="2"/>
        <v>13</v>
      </c>
      <c r="N22" s="16">
        <v>9</v>
      </c>
      <c r="O22" s="16">
        <v>7</v>
      </c>
      <c r="P22" s="19">
        <v>0</v>
      </c>
      <c r="Q22" s="20">
        <f t="shared" si="3"/>
        <v>16</v>
      </c>
      <c r="R22" s="16">
        <v>2</v>
      </c>
      <c r="S22" s="16">
        <v>0</v>
      </c>
      <c r="T22" s="19">
        <v>0</v>
      </c>
      <c r="U22" s="20">
        <f t="shared" si="4"/>
        <v>2</v>
      </c>
      <c r="V22" s="15">
        <v>0</v>
      </c>
      <c r="W22" s="16">
        <v>0</v>
      </c>
      <c r="X22" s="19">
        <v>0</v>
      </c>
      <c r="Y22" s="20">
        <f t="shared" si="5"/>
        <v>0</v>
      </c>
      <c r="Z22" s="16">
        <v>3</v>
      </c>
      <c r="AA22" s="16">
        <v>0</v>
      </c>
      <c r="AB22" s="19">
        <v>0</v>
      </c>
      <c r="AC22" s="20">
        <f t="shared" si="6"/>
        <v>3</v>
      </c>
      <c r="AD22" s="79">
        <v>3</v>
      </c>
      <c r="AE22" s="78">
        <v>0</v>
      </c>
      <c r="AF22" s="92">
        <v>0</v>
      </c>
      <c r="AG22" s="20">
        <f t="shared" si="7"/>
        <v>3</v>
      </c>
      <c r="AH22" s="78">
        <v>6</v>
      </c>
      <c r="AI22" s="78">
        <v>3</v>
      </c>
      <c r="AJ22" s="92">
        <v>0</v>
      </c>
      <c r="AK22" s="20">
        <f t="shared" si="8"/>
        <v>9</v>
      </c>
      <c r="AL22" s="79">
        <v>4</v>
      </c>
      <c r="AM22" s="78">
        <v>2</v>
      </c>
      <c r="AN22" s="92">
        <v>0</v>
      </c>
      <c r="AO22" s="20">
        <f t="shared" si="9"/>
        <v>6</v>
      </c>
      <c r="AP22" s="78">
        <v>7</v>
      </c>
      <c r="AQ22" s="78">
        <v>4</v>
      </c>
      <c r="AR22" s="92">
        <v>0</v>
      </c>
      <c r="AS22" s="20">
        <f t="shared" si="10"/>
        <v>11</v>
      </c>
      <c r="AT22" s="79">
        <v>3</v>
      </c>
      <c r="AU22" s="78">
        <v>3</v>
      </c>
      <c r="AV22" s="78">
        <v>0</v>
      </c>
      <c r="AW22" s="20">
        <f>SUM(AT22:AV22)</f>
        <v>6</v>
      </c>
      <c r="AX22" s="78">
        <v>2</v>
      </c>
      <c r="AY22" s="78">
        <v>1</v>
      </c>
      <c r="AZ22" s="78">
        <v>0</v>
      </c>
      <c r="BA22" s="20">
        <f t="shared" si="11"/>
        <v>3</v>
      </c>
      <c r="BB22" s="79">
        <v>0</v>
      </c>
      <c r="BC22" s="78">
        <v>0</v>
      </c>
      <c r="BD22" s="78">
        <v>0</v>
      </c>
      <c r="BE22" s="255">
        <f t="shared" si="12"/>
        <v>0</v>
      </c>
      <c r="BF22" s="465">
        <f t="shared" si="13"/>
        <v>72</v>
      </c>
      <c r="BG22" s="629"/>
      <c r="BH22" s="18"/>
    </row>
    <row r="23" spans="1:60" ht="15.75" customHeight="1" thickBot="1" x14ac:dyDescent="0.3">
      <c r="A23" s="596"/>
      <c r="B23" s="563"/>
      <c r="C23" s="662"/>
      <c r="D23" s="597"/>
      <c r="E23" s="550"/>
      <c r="F23" s="550"/>
      <c r="G23" s="566"/>
      <c r="H23" s="377" t="s">
        <v>150</v>
      </c>
      <c r="I23" s="566"/>
      <c r="J23" s="15">
        <v>3</v>
      </c>
      <c r="K23" s="16">
        <v>0</v>
      </c>
      <c r="L23" s="19">
        <v>0</v>
      </c>
      <c r="M23" s="20">
        <f t="shared" si="2"/>
        <v>3</v>
      </c>
      <c r="N23" s="16">
        <v>3</v>
      </c>
      <c r="O23" s="16">
        <v>0</v>
      </c>
      <c r="P23" s="19">
        <v>0</v>
      </c>
      <c r="Q23" s="20">
        <f t="shared" si="3"/>
        <v>3</v>
      </c>
      <c r="R23" s="16">
        <v>0</v>
      </c>
      <c r="S23" s="16">
        <v>0</v>
      </c>
      <c r="T23" s="19">
        <v>0</v>
      </c>
      <c r="U23" s="20">
        <f t="shared" si="4"/>
        <v>0</v>
      </c>
      <c r="V23" s="15">
        <v>0</v>
      </c>
      <c r="W23" s="16">
        <v>0</v>
      </c>
      <c r="X23" s="19">
        <v>0</v>
      </c>
      <c r="Y23" s="20">
        <f t="shared" si="5"/>
        <v>0</v>
      </c>
      <c r="Z23" s="16">
        <v>1</v>
      </c>
      <c r="AA23" s="16">
        <v>1</v>
      </c>
      <c r="AB23" s="19">
        <v>0</v>
      </c>
      <c r="AC23" s="20">
        <f t="shared" si="6"/>
        <v>2</v>
      </c>
      <c r="AD23" s="79">
        <v>3</v>
      </c>
      <c r="AE23" s="78">
        <v>1</v>
      </c>
      <c r="AF23" s="92">
        <v>0</v>
      </c>
      <c r="AG23" s="20">
        <f t="shared" si="7"/>
        <v>4</v>
      </c>
      <c r="AH23" s="78">
        <v>2</v>
      </c>
      <c r="AI23" s="78">
        <v>1</v>
      </c>
      <c r="AJ23" s="92">
        <v>0</v>
      </c>
      <c r="AK23" s="20">
        <f t="shared" si="8"/>
        <v>3</v>
      </c>
      <c r="AL23" s="79">
        <v>0</v>
      </c>
      <c r="AM23" s="78">
        <v>0</v>
      </c>
      <c r="AN23" s="92">
        <v>0</v>
      </c>
      <c r="AO23" s="20">
        <f t="shared" si="9"/>
        <v>0</v>
      </c>
      <c r="AP23" s="78">
        <v>0</v>
      </c>
      <c r="AQ23" s="78">
        <v>0</v>
      </c>
      <c r="AR23" s="92">
        <v>0</v>
      </c>
      <c r="AS23" s="20">
        <f t="shared" si="10"/>
        <v>0</v>
      </c>
      <c r="AT23" s="79">
        <v>0</v>
      </c>
      <c r="AU23" s="78">
        <v>0</v>
      </c>
      <c r="AV23" s="78">
        <v>0</v>
      </c>
      <c r="AW23" s="20">
        <v>0</v>
      </c>
      <c r="AX23" s="78">
        <v>0</v>
      </c>
      <c r="AY23" s="78">
        <v>0</v>
      </c>
      <c r="AZ23" s="78">
        <v>0</v>
      </c>
      <c r="BA23" s="20">
        <f t="shared" si="11"/>
        <v>0</v>
      </c>
      <c r="BB23" s="79">
        <v>2</v>
      </c>
      <c r="BC23" s="78">
        <v>2</v>
      </c>
      <c r="BD23" s="78">
        <v>0</v>
      </c>
      <c r="BE23" s="255">
        <f t="shared" si="12"/>
        <v>4</v>
      </c>
      <c r="BF23" s="465">
        <f t="shared" si="13"/>
        <v>19</v>
      </c>
      <c r="BG23" s="629"/>
      <c r="BH23" s="18"/>
    </row>
    <row r="24" spans="1:60" ht="15" customHeight="1" x14ac:dyDescent="0.25">
      <c r="A24" s="596"/>
      <c r="B24" s="563"/>
      <c r="C24" s="662"/>
      <c r="D24" s="597"/>
      <c r="E24" s="550"/>
      <c r="F24" s="550"/>
      <c r="G24" s="552" t="s">
        <v>54</v>
      </c>
      <c r="H24" s="195" t="s">
        <v>55</v>
      </c>
      <c r="I24" s="552" t="s">
        <v>56</v>
      </c>
      <c r="J24" s="21">
        <v>1</v>
      </c>
      <c r="K24" s="22">
        <v>0</v>
      </c>
      <c r="L24" s="39">
        <v>0</v>
      </c>
      <c r="M24" s="40">
        <f t="shared" si="2"/>
        <v>1</v>
      </c>
      <c r="N24" s="22">
        <v>1</v>
      </c>
      <c r="O24" s="22">
        <v>0</v>
      </c>
      <c r="P24" s="39">
        <v>0</v>
      </c>
      <c r="Q24" s="40">
        <f t="shared" si="3"/>
        <v>1</v>
      </c>
      <c r="R24" s="22">
        <v>0</v>
      </c>
      <c r="S24" s="22">
        <v>0</v>
      </c>
      <c r="T24" s="39">
        <v>0</v>
      </c>
      <c r="U24" s="40">
        <f t="shared" si="4"/>
        <v>0</v>
      </c>
      <c r="V24" s="21">
        <v>0</v>
      </c>
      <c r="W24" s="22">
        <v>0</v>
      </c>
      <c r="X24" s="39">
        <v>0</v>
      </c>
      <c r="Y24" s="40">
        <f t="shared" si="5"/>
        <v>0</v>
      </c>
      <c r="Z24" s="22">
        <v>0</v>
      </c>
      <c r="AA24" s="22">
        <v>0</v>
      </c>
      <c r="AB24" s="39">
        <v>0</v>
      </c>
      <c r="AC24" s="40">
        <f t="shared" si="6"/>
        <v>0</v>
      </c>
      <c r="AD24" s="95">
        <v>0</v>
      </c>
      <c r="AE24" s="82">
        <v>0</v>
      </c>
      <c r="AF24" s="96">
        <v>0</v>
      </c>
      <c r="AG24" s="40">
        <f t="shared" si="7"/>
        <v>0</v>
      </c>
      <c r="AH24" s="82">
        <v>0</v>
      </c>
      <c r="AI24" s="82">
        <v>0</v>
      </c>
      <c r="AJ24" s="96">
        <v>0</v>
      </c>
      <c r="AK24" s="40">
        <f t="shared" si="8"/>
        <v>0</v>
      </c>
      <c r="AL24" s="95">
        <v>0</v>
      </c>
      <c r="AM24" s="82">
        <v>0</v>
      </c>
      <c r="AN24" s="96">
        <v>0</v>
      </c>
      <c r="AO24" s="40">
        <f t="shared" si="9"/>
        <v>0</v>
      </c>
      <c r="AP24" s="82">
        <v>0</v>
      </c>
      <c r="AQ24" s="82">
        <v>0</v>
      </c>
      <c r="AR24" s="96">
        <v>0</v>
      </c>
      <c r="AS24" s="40">
        <f t="shared" si="10"/>
        <v>0</v>
      </c>
      <c r="AT24" s="95">
        <v>0</v>
      </c>
      <c r="AU24" s="82">
        <v>0</v>
      </c>
      <c r="AV24" s="82">
        <v>0</v>
      </c>
      <c r="AW24" s="40">
        <f>SUM(AT24:AV24)</f>
        <v>0</v>
      </c>
      <c r="AX24" s="82">
        <v>0</v>
      </c>
      <c r="AY24" s="82">
        <v>0</v>
      </c>
      <c r="AZ24" s="82">
        <v>0</v>
      </c>
      <c r="BA24" s="40">
        <f t="shared" si="11"/>
        <v>0</v>
      </c>
      <c r="BB24" s="95">
        <v>5</v>
      </c>
      <c r="BC24" s="82">
        <v>1</v>
      </c>
      <c r="BD24" s="82">
        <v>0</v>
      </c>
      <c r="BE24" s="257">
        <f t="shared" si="12"/>
        <v>6</v>
      </c>
      <c r="BF24" s="465">
        <f t="shared" si="13"/>
        <v>8</v>
      </c>
      <c r="BG24" s="629"/>
      <c r="BH24" s="18"/>
    </row>
    <row r="25" spans="1:60" ht="15.75" customHeight="1" thickBot="1" x14ac:dyDescent="0.3">
      <c r="A25" s="596"/>
      <c r="B25" s="563"/>
      <c r="C25" s="662"/>
      <c r="D25" s="597"/>
      <c r="E25" s="551"/>
      <c r="F25" s="551"/>
      <c r="G25" s="551"/>
      <c r="H25" s="391" t="s">
        <v>57</v>
      </c>
      <c r="I25" s="551"/>
      <c r="J25" s="31">
        <v>6</v>
      </c>
      <c r="K25" s="13">
        <v>6</v>
      </c>
      <c r="L25" s="12">
        <v>0</v>
      </c>
      <c r="M25" s="14">
        <f t="shared" si="2"/>
        <v>12</v>
      </c>
      <c r="N25" s="13">
        <v>8</v>
      </c>
      <c r="O25" s="13">
        <v>7</v>
      </c>
      <c r="P25" s="12">
        <v>0</v>
      </c>
      <c r="Q25" s="14">
        <f t="shared" si="3"/>
        <v>15</v>
      </c>
      <c r="R25" s="13">
        <v>2</v>
      </c>
      <c r="S25" s="13">
        <v>0</v>
      </c>
      <c r="T25" s="12">
        <v>0</v>
      </c>
      <c r="U25" s="14">
        <f t="shared" si="4"/>
        <v>2</v>
      </c>
      <c r="V25" s="31">
        <v>2</v>
      </c>
      <c r="W25" s="13">
        <v>0</v>
      </c>
      <c r="X25" s="12">
        <v>0</v>
      </c>
      <c r="Y25" s="14">
        <f t="shared" si="5"/>
        <v>2</v>
      </c>
      <c r="Z25" s="13">
        <v>3</v>
      </c>
      <c r="AA25" s="13">
        <v>0</v>
      </c>
      <c r="AB25" s="12">
        <v>0</v>
      </c>
      <c r="AC25" s="14">
        <f t="shared" si="6"/>
        <v>3</v>
      </c>
      <c r="AD25" s="94">
        <v>6</v>
      </c>
      <c r="AE25" s="80">
        <v>1</v>
      </c>
      <c r="AF25" s="93">
        <v>0</v>
      </c>
      <c r="AG25" s="14">
        <f t="shared" si="7"/>
        <v>7</v>
      </c>
      <c r="AH25" s="80">
        <v>6</v>
      </c>
      <c r="AI25" s="80">
        <v>3</v>
      </c>
      <c r="AJ25" s="93">
        <v>0</v>
      </c>
      <c r="AK25" s="14">
        <f t="shared" si="8"/>
        <v>9</v>
      </c>
      <c r="AL25" s="94">
        <v>4</v>
      </c>
      <c r="AM25" s="80">
        <v>2</v>
      </c>
      <c r="AN25" s="93">
        <v>0</v>
      </c>
      <c r="AO25" s="14">
        <f t="shared" si="9"/>
        <v>6</v>
      </c>
      <c r="AP25" s="80">
        <v>4</v>
      </c>
      <c r="AQ25" s="80">
        <v>2</v>
      </c>
      <c r="AR25" s="93">
        <v>0</v>
      </c>
      <c r="AS25" s="14">
        <f t="shared" si="10"/>
        <v>6</v>
      </c>
      <c r="AT25" s="94">
        <v>2</v>
      </c>
      <c r="AU25" s="80">
        <v>3</v>
      </c>
      <c r="AV25" s="80">
        <v>0</v>
      </c>
      <c r="AW25" s="14">
        <f>SUM(AT25:AV25)</f>
        <v>5</v>
      </c>
      <c r="AX25" s="80">
        <v>2</v>
      </c>
      <c r="AY25" s="80">
        <v>3</v>
      </c>
      <c r="AZ25" s="80">
        <v>0</v>
      </c>
      <c r="BA25" s="14">
        <f t="shared" si="11"/>
        <v>5</v>
      </c>
      <c r="BB25" s="94">
        <v>0</v>
      </c>
      <c r="BC25" s="80">
        <v>0</v>
      </c>
      <c r="BD25" s="80">
        <v>0</v>
      </c>
      <c r="BE25" s="256">
        <f t="shared" si="12"/>
        <v>0</v>
      </c>
      <c r="BF25" s="468">
        <f t="shared" si="13"/>
        <v>72</v>
      </c>
      <c r="BG25" s="681"/>
      <c r="BH25" s="18"/>
    </row>
    <row r="26" spans="1:60" ht="39" customHeight="1" thickBot="1" x14ac:dyDescent="0.3">
      <c r="A26" s="596"/>
      <c r="B26" s="563"/>
      <c r="C26" s="662"/>
      <c r="D26" s="597"/>
      <c r="E26" s="459" t="s">
        <v>151</v>
      </c>
      <c r="F26" s="208">
        <v>108</v>
      </c>
      <c r="G26" s="135" t="s">
        <v>41</v>
      </c>
      <c r="H26" s="208" t="s">
        <v>41</v>
      </c>
      <c r="I26" s="181" t="s">
        <v>152</v>
      </c>
      <c r="J26" s="114">
        <v>0</v>
      </c>
      <c r="K26" s="115">
        <v>0</v>
      </c>
      <c r="L26" s="116">
        <v>0</v>
      </c>
      <c r="M26" s="117">
        <v>10</v>
      </c>
      <c r="N26" s="115">
        <v>0</v>
      </c>
      <c r="O26" s="115">
        <v>0</v>
      </c>
      <c r="P26" s="116">
        <v>0</v>
      </c>
      <c r="Q26" s="117">
        <v>11</v>
      </c>
      <c r="R26" s="115">
        <v>0</v>
      </c>
      <c r="S26" s="115">
        <v>0</v>
      </c>
      <c r="T26" s="116">
        <v>0</v>
      </c>
      <c r="U26" s="117">
        <v>9</v>
      </c>
      <c r="V26" s="118">
        <v>0</v>
      </c>
      <c r="W26" s="115">
        <v>0</v>
      </c>
      <c r="X26" s="116">
        <v>0</v>
      </c>
      <c r="Y26" s="117">
        <v>10</v>
      </c>
      <c r="Z26" s="115">
        <v>11</v>
      </c>
      <c r="AA26" s="115">
        <v>0</v>
      </c>
      <c r="AB26" s="116">
        <v>0</v>
      </c>
      <c r="AC26" s="117">
        <v>11</v>
      </c>
      <c r="AD26" s="122">
        <v>10</v>
      </c>
      <c r="AE26" s="119">
        <v>0</v>
      </c>
      <c r="AF26" s="120">
        <v>0</v>
      </c>
      <c r="AG26" s="121">
        <v>10</v>
      </c>
      <c r="AH26" s="119">
        <v>10</v>
      </c>
      <c r="AI26" s="119">
        <v>0</v>
      </c>
      <c r="AJ26" s="120">
        <v>0</v>
      </c>
      <c r="AK26" s="121">
        <v>10</v>
      </c>
      <c r="AL26" s="122">
        <v>10</v>
      </c>
      <c r="AM26" s="119">
        <v>0</v>
      </c>
      <c r="AN26" s="120">
        <v>0</v>
      </c>
      <c r="AO26" s="121">
        <v>10</v>
      </c>
      <c r="AP26" s="119">
        <v>9</v>
      </c>
      <c r="AQ26" s="119">
        <v>0</v>
      </c>
      <c r="AR26" s="120">
        <v>0</v>
      </c>
      <c r="AS26" s="121">
        <v>9</v>
      </c>
      <c r="AT26" s="122">
        <v>0</v>
      </c>
      <c r="AU26" s="119">
        <v>0</v>
      </c>
      <c r="AV26" s="119">
        <v>0</v>
      </c>
      <c r="AW26" s="121">
        <v>10</v>
      </c>
      <c r="AX26" s="119">
        <v>0</v>
      </c>
      <c r="AY26" s="119">
        <v>0</v>
      </c>
      <c r="AZ26" s="119">
        <v>0</v>
      </c>
      <c r="BA26" s="121">
        <v>10</v>
      </c>
      <c r="BB26" s="122">
        <v>0</v>
      </c>
      <c r="BC26" s="119">
        <v>0</v>
      </c>
      <c r="BD26" s="119">
        <v>0</v>
      </c>
      <c r="BE26" s="357">
        <v>10</v>
      </c>
      <c r="BF26" s="469">
        <f t="shared" si="13"/>
        <v>120</v>
      </c>
      <c r="BG26" s="158">
        <f>BF26/F26</f>
        <v>1.1111111111111112</v>
      </c>
    </row>
    <row r="27" spans="1:60" ht="45" customHeight="1" thickBot="1" x14ac:dyDescent="0.3">
      <c r="A27" s="596"/>
      <c r="B27" s="563"/>
      <c r="C27" s="662"/>
      <c r="D27" s="597"/>
      <c r="E27" s="458" t="s">
        <v>153</v>
      </c>
      <c r="F27" s="144">
        <v>960</v>
      </c>
      <c r="G27" s="134" t="s">
        <v>41</v>
      </c>
      <c r="H27" s="384" t="s">
        <v>41</v>
      </c>
      <c r="I27" s="134" t="s">
        <v>154</v>
      </c>
      <c r="J27" s="118">
        <v>0</v>
      </c>
      <c r="K27" s="115">
        <v>0</v>
      </c>
      <c r="L27" s="116">
        <v>0</v>
      </c>
      <c r="M27" s="117">
        <v>136</v>
      </c>
      <c r="N27" s="115">
        <v>0</v>
      </c>
      <c r="O27" s="115">
        <v>0</v>
      </c>
      <c r="P27" s="116">
        <v>0</v>
      </c>
      <c r="Q27" s="117">
        <v>112</v>
      </c>
      <c r="R27" s="115">
        <v>0</v>
      </c>
      <c r="S27" s="115">
        <v>0</v>
      </c>
      <c r="T27" s="116">
        <v>0</v>
      </c>
      <c r="U27" s="117">
        <v>103</v>
      </c>
      <c r="V27" s="118">
        <v>0</v>
      </c>
      <c r="W27" s="115">
        <v>0</v>
      </c>
      <c r="X27" s="116">
        <v>0</v>
      </c>
      <c r="Y27" s="117">
        <v>96</v>
      </c>
      <c r="Z27" s="115">
        <v>143</v>
      </c>
      <c r="AA27" s="115">
        <v>0</v>
      </c>
      <c r="AB27" s="116">
        <v>0</v>
      </c>
      <c r="AC27" s="117">
        <v>143</v>
      </c>
      <c r="AD27" s="122">
        <v>144</v>
      </c>
      <c r="AE27" s="119">
        <v>0</v>
      </c>
      <c r="AF27" s="120">
        <v>0</v>
      </c>
      <c r="AG27" s="121">
        <v>144</v>
      </c>
      <c r="AH27" s="119">
        <v>105</v>
      </c>
      <c r="AI27" s="119">
        <v>0</v>
      </c>
      <c r="AJ27" s="120">
        <v>0</v>
      </c>
      <c r="AK27" s="121">
        <v>105</v>
      </c>
      <c r="AL27" s="122">
        <v>114</v>
      </c>
      <c r="AM27" s="119">
        <v>0</v>
      </c>
      <c r="AN27" s="120">
        <v>0</v>
      </c>
      <c r="AO27" s="121">
        <v>114</v>
      </c>
      <c r="AP27" s="119">
        <v>116</v>
      </c>
      <c r="AQ27" s="119">
        <v>0</v>
      </c>
      <c r="AR27" s="120">
        <v>0</v>
      </c>
      <c r="AS27" s="121">
        <v>116</v>
      </c>
      <c r="AT27" s="122">
        <v>0</v>
      </c>
      <c r="AU27" s="119">
        <v>0</v>
      </c>
      <c r="AV27" s="119">
        <v>0</v>
      </c>
      <c r="AW27" s="121">
        <v>111</v>
      </c>
      <c r="AX27" s="119">
        <v>0</v>
      </c>
      <c r="AY27" s="119">
        <v>0</v>
      </c>
      <c r="AZ27" s="119">
        <v>0</v>
      </c>
      <c r="BA27" s="121">
        <v>166</v>
      </c>
      <c r="BB27" s="122">
        <v>0</v>
      </c>
      <c r="BC27" s="119">
        <v>0</v>
      </c>
      <c r="BD27" s="119">
        <v>0</v>
      </c>
      <c r="BE27" s="357">
        <v>90</v>
      </c>
      <c r="BF27" s="469">
        <f t="shared" si="13"/>
        <v>1436</v>
      </c>
      <c r="BG27" s="147">
        <f>BF27/F27</f>
        <v>1.4958333333333333</v>
      </c>
    </row>
    <row r="28" spans="1:60" ht="51" customHeight="1" thickBot="1" x14ac:dyDescent="0.3">
      <c r="A28" s="596"/>
      <c r="B28" s="563"/>
      <c r="C28" s="662"/>
      <c r="D28" s="597"/>
      <c r="E28" s="460" t="s">
        <v>155</v>
      </c>
      <c r="F28" s="208">
        <v>360</v>
      </c>
      <c r="G28" s="181" t="s">
        <v>41</v>
      </c>
      <c r="H28" s="208" t="s">
        <v>41</v>
      </c>
      <c r="I28" s="181" t="s">
        <v>156</v>
      </c>
      <c r="J28" s="101">
        <v>0</v>
      </c>
      <c r="K28" s="102">
        <v>0</v>
      </c>
      <c r="L28" s="103">
        <v>0</v>
      </c>
      <c r="M28" s="42">
        <v>36</v>
      </c>
      <c r="N28" s="102">
        <v>0</v>
      </c>
      <c r="O28" s="102">
        <v>0</v>
      </c>
      <c r="P28" s="103">
        <v>0</v>
      </c>
      <c r="Q28" s="42">
        <v>37</v>
      </c>
      <c r="R28" s="102">
        <v>0</v>
      </c>
      <c r="S28" s="102">
        <v>0</v>
      </c>
      <c r="T28" s="103">
        <v>0</v>
      </c>
      <c r="U28" s="42">
        <v>69</v>
      </c>
      <c r="V28" s="101">
        <v>0</v>
      </c>
      <c r="W28" s="102">
        <v>0</v>
      </c>
      <c r="X28" s="103">
        <v>0</v>
      </c>
      <c r="Y28" s="42">
        <v>50</v>
      </c>
      <c r="Z28" s="102">
        <v>29</v>
      </c>
      <c r="AA28" s="102">
        <v>0</v>
      </c>
      <c r="AB28" s="103">
        <v>0</v>
      </c>
      <c r="AC28" s="42">
        <v>29</v>
      </c>
      <c r="AD28" s="104">
        <v>28</v>
      </c>
      <c r="AE28" s="105">
        <v>0</v>
      </c>
      <c r="AF28" s="106">
        <v>0</v>
      </c>
      <c r="AG28" s="107">
        <v>28</v>
      </c>
      <c r="AH28" s="105">
        <v>37</v>
      </c>
      <c r="AI28" s="105">
        <v>0</v>
      </c>
      <c r="AJ28" s="106">
        <v>0</v>
      </c>
      <c r="AK28" s="107">
        <v>37</v>
      </c>
      <c r="AL28" s="104">
        <v>18</v>
      </c>
      <c r="AM28" s="105">
        <v>0</v>
      </c>
      <c r="AN28" s="106">
        <v>0</v>
      </c>
      <c r="AO28" s="107">
        <v>18</v>
      </c>
      <c r="AP28" s="105">
        <v>48</v>
      </c>
      <c r="AQ28" s="105">
        <v>0</v>
      </c>
      <c r="AR28" s="106">
        <v>0</v>
      </c>
      <c r="AS28" s="107">
        <v>48</v>
      </c>
      <c r="AT28" s="104">
        <v>0</v>
      </c>
      <c r="AU28" s="105">
        <v>0</v>
      </c>
      <c r="AV28" s="105">
        <v>0</v>
      </c>
      <c r="AW28" s="107">
        <v>48</v>
      </c>
      <c r="AX28" s="105">
        <v>0</v>
      </c>
      <c r="AY28" s="105">
        <v>0</v>
      </c>
      <c r="AZ28" s="105">
        <v>0</v>
      </c>
      <c r="BA28" s="107">
        <v>46</v>
      </c>
      <c r="BB28" s="104">
        <v>0</v>
      </c>
      <c r="BC28" s="105">
        <v>0</v>
      </c>
      <c r="BD28" s="105">
        <v>0</v>
      </c>
      <c r="BE28" s="399">
        <v>23</v>
      </c>
      <c r="BF28" s="468">
        <f t="shared" si="13"/>
        <v>469</v>
      </c>
      <c r="BG28" s="353">
        <f>BF28/F28</f>
        <v>1.3027777777777778</v>
      </c>
    </row>
    <row r="29" spans="1:60" ht="41.25" customHeight="1" thickBot="1" x14ac:dyDescent="0.3">
      <c r="A29" s="693" t="s">
        <v>75</v>
      </c>
      <c r="B29" s="563"/>
      <c r="C29" s="662"/>
      <c r="D29" s="597"/>
      <c r="E29" s="694" t="s">
        <v>157</v>
      </c>
      <c r="F29" s="144">
        <v>48</v>
      </c>
      <c r="G29" s="134" t="s">
        <v>41</v>
      </c>
      <c r="H29" s="384" t="s">
        <v>41</v>
      </c>
      <c r="I29" s="134" t="s">
        <v>158</v>
      </c>
      <c r="J29" s="118">
        <v>0</v>
      </c>
      <c r="K29" s="115">
        <v>0</v>
      </c>
      <c r="L29" s="116">
        <v>0</v>
      </c>
      <c r="M29" s="117">
        <v>2</v>
      </c>
      <c r="N29" s="115">
        <v>0</v>
      </c>
      <c r="O29" s="115">
        <v>0</v>
      </c>
      <c r="P29" s="116">
        <v>0</v>
      </c>
      <c r="Q29" s="117">
        <v>4</v>
      </c>
      <c r="R29" s="115">
        <v>0</v>
      </c>
      <c r="S29" s="115">
        <v>0</v>
      </c>
      <c r="T29" s="116">
        <v>0</v>
      </c>
      <c r="U29" s="117">
        <v>4</v>
      </c>
      <c r="V29" s="118">
        <v>3</v>
      </c>
      <c r="W29" s="115">
        <v>0</v>
      </c>
      <c r="X29" s="116">
        <v>0</v>
      </c>
      <c r="Y29" s="117">
        <v>3</v>
      </c>
      <c r="Z29" s="115">
        <v>3</v>
      </c>
      <c r="AA29" s="115">
        <v>0</v>
      </c>
      <c r="AB29" s="116">
        <v>0</v>
      </c>
      <c r="AC29" s="117">
        <v>3</v>
      </c>
      <c r="AD29" s="122">
        <v>6</v>
      </c>
      <c r="AE29" s="119">
        <v>0</v>
      </c>
      <c r="AF29" s="120">
        <v>0</v>
      </c>
      <c r="AG29" s="121">
        <v>6</v>
      </c>
      <c r="AH29" s="119">
        <v>22</v>
      </c>
      <c r="AI29" s="119">
        <v>0</v>
      </c>
      <c r="AJ29" s="120">
        <v>0</v>
      </c>
      <c r="AK29" s="121">
        <v>22</v>
      </c>
      <c r="AL29" s="122">
        <v>3</v>
      </c>
      <c r="AM29" s="119">
        <v>0</v>
      </c>
      <c r="AN29" s="120">
        <v>0</v>
      </c>
      <c r="AO29" s="121">
        <v>3</v>
      </c>
      <c r="AP29" s="119">
        <v>10</v>
      </c>
      <c r="AQ29" s="119">
        <v>0</v>
      </c>
      <c r="AR29" s="120">
        <v>0</v>
      </c>
      <c r="AS29" s="121">
        <v>10</v>
      </c>
      <c r="AT29" s="122">
        <v>0</v>
      </c>
      <c r="AU29" s="119">
        <v>0</v>
      </c>
      <c r="AV29" s="119">
        <v>0</v>
      </c>
      <c r="AW29" s="121">
        <v>4</v>
      </c>
      <c r="AX29" s="119">
        <v>0</v>
      </c>
      <c r="AY29" s="119">
        <v>0</v>
      </c>
      <c r="AZ29" s="119">
        <v>0</v>
      </c>
      <c r="BA29" s="121">
        <v>4</v>
      </c>
      <c r="BB29" s="122">
        <v>0</v>
      </c>
      <c r="BC29" s="119">
        <v>0</v>
      </c>
      <c r="BD29" s="119">
        <v>0</v>
      </c>
      <c r="BE29" s="357">
        <v>4</v>
      </c>
      <c r="BF29" s="469">
        <f t="shared" si="13"/>
        <v>69</v>
      </c>
      <c r="BG29" s="147">
        <f>BF29/F29</f>
        <v>1.4375</v>
      </c>
    </row>
    <row r="30" spans="1:60" ht="15" customHeight="1" x14ac:dyDescent="0.25">
      <c r="A30" s="693"/>
      <c r="B30" s="563"/>
      <c r="C30" s="662"/>
      <c r="D30" s="597"/>
      <c r="E30" s="695"/>
      <c r="F30" s="549">
        <v>2</v>
      </c>
      <c r="G30" s="687" t="s">
        <v>43</v>
      </c>
      <c r="H30" s="100" t="s">
        <v>44</v>
      </c>
      <c r="I30" s="549" t="s">
        <v>159</v>
      </c>
      <c r="J30" s="21">
        <v>0</v>
      </c>
      <c r="K30" s="22">
        <v>0</v>
      </c>
      <c r="L30" s="39">
        <v>0</v>
      </c>
      <c r="M30" s="40">
        <f>SUM(J30:L30)</f>
        <v>0</v>
      </c>
      <c r="N30" s="22">
        <v>0</v>
      </c>
      <c r="O30" s="22">
        <v>0</v>
      </c>
      <c r="P30" s="39">
        <v>0</v>
      </c>
      <c r="Q30" s="40">
        <f>SUM(N30:P30)</f>
        <v>0</v>
      </c>
      <c r="R30" s="22">
        <v>0</v>
      </c>
      <c r="S30" s="22">
        <v>0</v>
      </c>
      <c r="T30" s="39">
        <v>0</v>
      </c>
      <c r="U30" s="40">
        <f>SUM(R30:T30)</f>
        <v>0</v>
      </c>
      <c r="V30" s="455">
        <v>0</v>
      </c>
      <c r="W30" s="455">
        <v>0</v>
      </c>
      <c r="X30" s="456">
        <v>0</v>
      </c>
      <c r="Y30" s="143">
        <f>SUM(V30:X30)</f>
        <v>0</v>
      </c>
      <c r="Z30" s="455">
        <v>0</v>
      </c>
      <c r="AA30" s="455">
        <v>0</v>
      </c>
      <c r="AB30" s="456">
        <v>0</v>
      </c>
      <c r="AC30" s="143">
        <f>SUM(Z30:AB30)</f>
        <v>0</v>
      </c>
      <c r="AD30" s="455">
        <v>0</v>
      </c>
      <c r="AE30" s="455">
        <v>0</v>
      </c>
      <c r="AF30" s="456">
        <v>0</v>
      </c>
      <c r="AG30" s="143">
        <f>SUM(AD30:AF30)</f>
        <v>0</v>
      </c>
      <c r="AH30" s="82">
        <v>0</v>
      </c>
      <c r="AI30" s="82">
        <v>0</v>
      </c>
      <c r="AJ30" s="96">
        <v>0</v>
      </c>
      <c r="AK30" s="143">
        <f>SUM(AH30:AJ30)</f>
        <v>0</v>
      </c>
      <c r="AL30" s="95">
        <v>0</v>
      </c>
      <c r="AM30" s="82">
        <v>0</v>
      </c>
      <c r="AN30" s="96">
        <v>0</v>
      </c>
      <c r="AO30" s="143">
        <f>SUM(AL30:AN30)</f>
        <v>0</v>
      </c>
      <c r="AP30" s="82">
        <v>0</v>
      </c>
      <c r="AQ30" s="82">
        <v>0</v>
      </c>
      <c r="AR30" s="96">
        <v>0</v>
      </c>
      <c r="AS30" s="143">
        <f>SUM(AP30:AR30)</f>
        <v>0</v>
      </c>
      <c r="AT30" s="95">
        <v>0</v>
      </c>
      <c r="AU30" s="82">
        <v>0</v>
      </c>
      <c r="AV30" s="82">
        <v>0</v>
      </c>
      <c r="AW30" s="143">
        <f>SUM(AT30:AV30)</f>
        <v>0</v>
      </c>
      <c r="AX30" s="82">
        <v>0</v>
      </c>
      <c r="AY30" s="82">
        <v>0</v>
      </c>
      <c r="AZ30" s="82">
        <v>0</v>
      </c>
      <c r="BA30" s="143">
        <f>SUM(AX30:AZ30)</f>
        <v>0</v>
      </c>
      <c r="BB30" s="95">
        <v>0</v>
      </c>
      <c r="BC30" s="82">
        <v>0</v>
      </c>
      <c r="BD30" s="82">
        <v>0</v>
      </c>
      <c r="BE30" s="462">
        <f>SUM(BB30:BD30)</f>
        <v>0</v>
      </c>
      <c r="BF30" s="470">
        <f t="shared" si="13"/>
        <v>0</v>
      </c>
      <c r="BG30" s="628">
        <f>BF35/F30</f>
        <v>12.5</v>
      </c>
    </row>
    <row r="31" spans="1:60" ht="18" customHeight="1" x14ac:dyDescent="0.25">
      <c r="A31" s="693"/>
      <c r="B31" s="563"/>
      <c r="C31" s="662"/>
      <c r="D31" s="597"/>
      <c r="E31" s="695"/>
      <c r="F31" s="550"/>
      <c r="G31" s="688"/>
      <c r="H31" s="47" t="s">
        <v>45</v>
      </c>
      <c r="I31" s="550"/>
      <c r="J31" s="15">
        <v>0</v>
      </c>
      <c r="K31" s="16">
        <v>0</v>
      </c>
      <c r="L31" s="19">
        <v>0</v>
      </c>
      <c r="M31" s="20">
        <f>SUM(J31:L31)</f>
        <v>0</v>
      </c>
      <c r="N31" s="16">
        <v>0</v>
      </c>
      <c r="O31" s="16">
        <v>0</v>
      </c>
      <c r="P31" s="19">
        <v>0</v>
      </c>
      <c r="Q31" s="20">
        <f>SUM(N31:P31)</f>
        <v>0</v>
      </c>
      <c r="R31" s="16">
        <v>0</v>
      </c>
      <c r="S31" s="16">
        <v>0</v>
      </c>
      <c r="T31" s="19">
        <v>0</v>
      </c>
      <c r="U31" s="20">
        <f>SUM(R31:T31)</f>
        <v>0</v>
      </c>
      <c r="V31" s="16">
        <v>0</v>
      </c>
      <c r="W31" s="16">
        <v>0</v>
      </c>
      <c r="X31" s="19">
        <v>0</v>
      </c>
      <c r="Y31" s="20">
        <f>SUM(V31:X31)</f>
        <v>0</v>
      </c>
      <c r="Z31" s="16">
        <v>0</v>
      </c>
      <c r="AA31" s="16">
        <v>0</v>
      </c>
      <c r="AB31" s="19">
        <v>0</v>
      </c>
      <c r="AC31" s="20">
        <f>SUM(Z31:AB31)</f>
        <v>0</v>
      </c>
      <c r="AD31" s="16">
        <v>0</v>
      </c>
      <c r="AE31" s="16">
        <v>0</v>
      </c>
      <c r="AF31" s="19">
        <v>0</v>
      </c>
      <c r="AG31" s="20">
        <f>SUM(AD31:AF31)</f>
        <v>0</v>
      </c>
      <c r="AH31" s="78">
        <v>0</v>
      </c>
      <c r="AI31" s="78">
        <v>0</v>
      </c>
      <c r="AJ31" s="92">
        <v>0</v>
      </c>
      <c r="AK31" s="20">
        <f>SUM(AH31:AJ31)</f>
        <v>0</v>
      </c>
      <c r="AL31" s="79">
        <v>0</v>
      </c>
      <c r="AM31" s="78">
        <v>0</v>
      </c>
      <c r="AN31" s="92">
        <v>0</v>
      </c>
      <c r="AO31" s="20">
        <f>SUM(AL31:AN31)</f>
        <v>0</v>
      </c>
      <c r="AP31" s="78">
        <v>0</v>
      </c>
      <c r="AQ31" s="78">
        <v>0</v>
      </c>
      <c r="AR31" s="92">
        <v>0</v>
      </c>
      <c r="AS31" s="20">
        <f>SUM(AP31:AR31)</f>
        <v>0</v>
      </c>
      <c r="AT31" s="79">
        <v>0</v>
      </c>
      <c r="AU31" s="78">
        <v>0</v>
      </c>
      <c r="AV31" s="78">
        <v>0</v>
      </c>
      <c r="AW31" s="20">
        <f>SUM(AT31:AV31)</f>
        <v>0</v>
      </c>
      <c r="AX31" s="78">
        <v>0</v>
      </c>
      <c r="AY31" s="78">
        <v>0</v>
      </c>
      <c r="AZ31" s="78">
        <v>0</v>
      </c>
      <c r="BA31" s="20">
        <f>SUM(AX31:AZ31)</f>
        <v>0</v>
      </c>
      <c r="BB31" s="79">
        <v>0</v>
      </c>
      <c r="BC31" s="78">
        <v>0</v>
      </c>
      <c r="BD31" s="78">
        <v>0</v>
      </c>
      <c r="BE31" s="255">
        <f>SUM(BB31:BD31)</f>
        <v>0</v>
      </c>
      <c r="BF31" s="465">
        <f t="shared" si="13"/>
        <v>0</v>
      </c>
      <c r="BG31" s="629"/>
    </row>
    <row r="32" spans="1:60" ht="15" customHeight="1" x14ac:dyDescent="0.25">
      <c r="A32" s="693"/>
      <c r="B32" s="563"/>
      <c r="C32" s="662"/>
      <c r="D32" s="597"/>
      <c r="E32" s="695"/>
      <c r="F32" s="550"/>
      <c r="G32" s="688"/>
      <c r="H32" s="123" t="s">
        <v>46</v>
      </c>
      <c r="I32" s="550"/>
      <c r="J32" s="15">
        <v>1</v>
      </c>
      <c r="K32" s="16">
        <v>0</v>
      </c>
      <c r="L32" s="19">
        <v>0</v>
      </c>
      <c r="M32" s="20">
        <f>SUM(J32:L32)</f>
        <v>1</v>
      </c>
      <c r="N32" s="16">
        <v>1</v>
      </c>
      <c r="O32" s="16">
        <v>0</v>
      </c>
      <c r="P32" s="19">
        <v>0</v>
      </c>
      <c r="Q32" s="20">
        <f>SUM(N32:P32)</f>
        <v>1</v>
      </c>
      <c r="R32" s="16">
        <v>1</v>
      </c>
      <c r="S32" s="16">
        <v>0</v>
      </c>
      <c r="T32" s="19">
        <v>0</v>
      </c>
      <c r="U32" s="20">
        <f>SUM(R32:T32)</f>
        <v>1</v>
      </c>
      <c r="V32" s="16">
        <v>0</v>
      </c>
      <c r="W32" s="16">
        <v>0</v>
      </c>
      <c r="X32" s="19">
        <v>0</v>
      </c>
      <c r="Y32" s="20">
        <f>SUM(V32:X32)</f>
        <v>0</v>
      </c>
      <c r="Z32" s="16">
        <v>4</v>
      </c>
      <c r="AA32" s="16">
        <v>0</v>
      </c>
      <c r="AB32" s="19">
        <v>0</v>
      </c>
      <c r="AC32" s="20">
        <f>SUM(Z32:AB32)</f>
        <v>4</v>
      </c>
      <c r="AD32" s="16">
        <v>2</v>
      </c>
      <c r="AE32" s="16">
        <v>0</v>
      </c>
      <c r="AF32" s="19">
        <v>0</v>
      </c>
      <c r="AG32" s="20">
        <v>2</v>
      </c>
      <c r="AH32" s="78">
        <v>6</v>
      </c>
      <c r="AI32" s="78">
        <v>0</v>
      </c>
      <c r="AJ32" s="92">
        <v>0</v>
      </c>
      <c r="AK32" s="20">
        <f>SUM(AH32:AJ32)</f>
        <v>6</v>
      </c>
      <c r="AL32" s="79">
        <v>1</v>
      </c>
      <c r="AM32" s="78">
        <v>0</v>
      </c>
      <c r="AN32" s="92">
        <v>0</v>
      </c>
      <c r="AO32" s="20">
        <f>SUM(AL32:AN32)</f>
        <v>1</v>
      </c>
      <c r="AP32" s="78">
        <v>5</v>
      </c>
      <c r="AQ32" s="78">
        <v>0</v>
      </c>
      <c r="AR32" s="92">
        <v>0</v>
      </c>
      <c r="AS32" s="20">
        <f>SUM(AP32:AR32)</f>
        <v>5</v>
      </c>
      <c r="AT32" s="79">
        <v>0</v>
      </c>
      <c r="AU32" s="78">
        <v>0</v>
      </c>
      <c r="AV32" s="78">
        <v>0</v>
      </c>
      <c r="AW32" s="20">
        <f>SUM(AT32:AV32)</f>
        <v>0</v>
      </c>
      <c r="AX32" s="78">
        <v>1</v>
      </c>
      <c r="AY32" s="78">
        <v>0</v>
      </c>
      <c r="AZ32" s="78">
        <v>0</v>
      </c>
      <c r="BA32" s="20">
        <f>SUM(AX32:AZ32)</f>
        <v>1</v>
      </c>
      <c r="BB32" s="79">
        <v>0</v>
      </c>
      <c r="BC32" s="78">
        <v>0</v>
      </c>
      <c r="BD32" s="78">
        <v>0</v>
      </c>
      <c r="BE32" s="255">
        <f>SUM(BB32:BD32)</f>
        <v>0</v>
      </c>
      <c r="BF32" s="465">
        <f t="shared" si="13"/>
        <v>22</v>
      </c>
      <c r="BG32" s="629"/>
    </row>
    <row r="33" spans="1:59" ht="15" customHeight="1" x14ac:dyDescent="0.25">
      <c r="A33" s="693"/>
      <c r="B33" s="563"/>
      <c r="C33" s="662"/>
      <c r="D33" s="597"/>
      <c r="E33" s="695"/>
      <c r="F33" s="550"/>
      <c r="G33" s="688"/>
      <c r="H33" s="123" t="s">
        <v>47</v>
      </c>
      <c r="I33" s="550"/>
      <c r="J33" s="15">
        <v>0</v>
      </c>
      <c r="K33" s="16">
        <v>0</v>
      </c>
      <c r="L33" s="19">
        <v>0</v>
      </c>
      <c r="M33" s="20">
        <f>SUM(J33:L33)</f>
        <v>0</v>
      </c>
      <c r="N33" s="16">
        <v>0</v>
      </c>
      <c r="O33" s="16">
        <v>0</v>
      </c>
      <c r="P33" s="19">
        <v>0</v>
      </c>
      <c r="Q33" s="20">
        <f>SUM(N33:P33)</f>
        <v>0</v>
      </c>
      <c r="R33" s="16">
        <v>0</v>
      </c>
      <c r="S33" s="16">
        <v>0</v>
      </c>
      <c r="T33" s="19">
        <v>0</v>
      </c>
      <c r="U33" s="20">
        <f>SUM(R33:T33)</f>
        <v>0</v>
      </c>
      <c r="V33" s="16">
        <v>3</v>
      </c>
      <c r="W33" s="16">
        <v>0</v>
      </c>
      <c r="X33" s="19">
        <v>0</v>
      </c>
      <c r="Y33" s="20">
        <v>0</v>
      </c>
      <c r="Z33" s="16">
        <v>0</v>
      </c>
      <c r="AA33" s="16">
        <v>0</v>
      </c>
      <c r="AB33" s="19">
        <v>0</v>
      </c>
      <c r="AC33" s="20">
        <f>SUM(Z33:AB33)</f>
        <v>0</v>
      </c>
      <c r="AD33" s="16">
        <v>0</v>
      </c>
      <c r="AE33" s="16">
        <v>0</v>
      </c>
      <c r="AF33" s="19">
        <v>0</v>
      </c>
      <c r="AG33" s="20">
        <f>SUM(AD33:AF33)</f>
        <v>0</v>
      </c>
      <c r="AH33" s="78">
        <v>0</v>
      </c>
      <c r="AI33" s="78">
        <v>0</v>
      </c>
      <c r="AJ33" s="92">
        <v>0</v>
      </c>
      <c r="AK33" s="20">
        <f>SUM(AH33:AJ33)</f>
        <v>0</v>
      </c>
      <c r="AL33" s="79">
        <v>0</v>
      </c>
      <c r="AM33" s="78">
        <v>0</v>
      </c>
      <c r="AN33" s="92">
        <v>0</v>
      </c>
      <c r="AO33" s="20">
        <f>SUM(AL33:AN33)</f>
        <v>0</v>
      </c>
      <c r="AP33" s="78">
        <v>0</v>
      </c>
      <c r="AQ33" s="78">
        <v>0</v>
      </c>
      <c r="AR33" s="92">
        <v>0</v>
      </c>
      <c r="AS33" s="20">
        <f>SUM(AP33:AR33)</f>
        <v>0</v>
      </c>
      <c r="AT33" s="79">
        <v>1</v>
      </c>
      <c r="AU33" s="78">
        <v>0</v>
      </c>
      <c r="AV33" s="78">
        <v>0</v>
      </c>
      <c r="AW33" s="20">
        <f>SUM(AT33:AV33)</f>
        <v>1</v>
      </c>
      <c r="AX33" s="78">
        <v>0</v>
      </c>
      <c r="AY33" s="78">
        <v>0</v>
      </c>
      <c r="AZ33" s="78">
        <v>0</v>
      </c>
      <c r="BA33" s="20">
        <f>SUM(AX33:AZ33)</f>
        <v>0</v>
      </c>
      <c r="BB33" s="79">
        <v>2</v>
      </c>
      <c r="BC33" s="78">
        <v>0</v>
      </c>
      <c r="BD33" s="78">
        <v>0</v>
      </c>
      <c r="BE33" s="255">
        <f>SUM(BB33:BD33)</f>
        <v>2</v>
      </c>
      <c r="BF33" s="465">
        <f t="shared" si="13"/>
        <v>3</v>
      </c>
      <c r="BG33" s="629"/>
    </row>
    <row r="34" spans="1:59" ht="15.75" customHeight="1" thickBot="1" x14ac:dyDescent="0.3">
      <c r="A34" s="693"/>
      <c r="B34" s="563"/>
      <c r="C34" s="662"/>
      <c r="D34" s="597"/>
      <c r="E34" s="695"/>
      <c r="F34" s="550"/>
      <c r="G34" s="689"/>
      <c r="H34" s="203" t="s">
        <v>48</v>
      </c>
      <c r="I34" s="550"/>
      <c r="J34" s="15">
        <v>0</v>
      </c>
      <c r="K34" s="16">
        <v>0</v>
      </c>
      <c r="L34" s="19">
        <v>0</v>
      </c>
      <c r="M34" s="20">
        <f>SUM(J34:L34)</f>
        <v>0</v>
      </c>
      <c r="N34" s="16">
        <v>0</v>
      </c>
      <c r="O34" s="16">
        <v>0</v>
      </c>
      <c r="P34" s="19">
        <v>0</v>
      </c>
      <c r="Q34" s="20">
        <f>SUM(N34:P34)</f>
        <v>0</v>
      </c>
      <c r="R34" s="16">
        <v>0</v>
      </c>
      <c r="S34" s="16">
        <v>0</v>
      </c>
      <c r="T34" s="19">
        <v>0</v>
      </c>
      <c r="U34" s="20">
        <f>SUM(R34:T34)</f>
        <v>0</v>
      </c>
      <c r="V34" s="13">
        <v>0</v>
      </c>
      <c r="W34" s="13">
        <v>0</v>
      </c>
      <c r="X34" s="12">
        <v>0</v>
      </c>
      <c r="Y34" s="14">
        <f>SUM(V34:X34)</f>
        <v>0</v>
      </c>
      <c r="Z34" s="13">
        <v>0</v>
      </c>
      <c r="AA34" s="13">
        <v>0</v>
      </c>
      <c r="AB34" s="12">
        <v>0</v>
      </c>
      <c r="AC34" s="14">
        <f>SUM(Z34:AB34)</f>
        <v>0</v>
      </c>
      <c r="AD34" s="13">
        <v>0</v>
      </c>
      <c r="AE34" s="13">
        <v>0</v>
      </c>
      <c r="AF34" s="12">
        <v>0</v>
      </c>
      <c r="AG34" s="14">
        <f>SUM(AD34:AF34)</f>
        <v>0</v>
      </c>
      <c r="AH34" s="80">
        <v>0</v>
      </c>
      <c r="AI34" s="80">
        <v>0</v>
      </c>
      <c r="AJ34" s="93">
        <v>0</v>
      </c>
      <c r="AK34" s="14">
        <f>SUM(AH34:AJ34)</f>
        <v>0</v>
      </c>
      <c r="AL34" s="94">
        <v>0</v>
      </c>
      <c r="AM34" s="80">
        <v>0</v>
      </c>
      <c r="AN34" s="93">
        <v>0</v>
      </c>
      <c r="AO34" s="14">
        <f>SUM(AL34:AN34)</f>
        <v>0</v>
      </c>
      <c r="AP34" s="80">
        <v>0</v>
      </c>
      <c r="AQ34" s="80">
        <v>0</v>
      </c>
      <c r="AR34" s="93">
        <v>0</v>
      </c>
      <c r="AS34" s="14">
        <f>SUM(AP34:AR34)</f>
        <v>0</v>
      </c>
      <c r="AT34" s="94">
        <v>0</v>
      </c>
      <c r="AU34" s="80">
        <v>0</v>
      </c>
      <c r="AV34" s="80">
        <v>0</v>
      </c>
      <c r="AW34" s="14">
        <f>SUM(AT34:AV34)</f>
        <v>0</v>
      </c>
      <c r="AX34" s="80">
        <v>0</v>
      </c>
      <c r="AY34" s="80">
        <v>0</v>
      </c>
      <c r="AZ34" s="80">
        <v>0</v>
      </c>
      <c r="BA34" s="14">
        <f>SUM(AX34:AZ34)</f>
        <v>0</v>
      </c>
      <c r="BB34" s="94">
        <v>0</v>
      </c>
      <c r="BC34" s="80">
        <v>0</v>
      </c>
      <c r="BD34" s="80">
        <v>0</v>
      </c>
      <c r="BE34" s="256">
        <f>SUM(BB34:BD34)</f>
        <v>0</v>
      </c>
      <c r="BF34" s="465">
        <f t="shared" si="13"/>
        <v>0</v>
      </c>
      <c r="BG34" s="629"/>
    </row>
    <row r="35" spans="1:59" ht="15.75" customHeight="1" thickBot="1" x14ac:dyDescent="0.3">
      <c r="A35" s="693"/>
      <c r="B35" s="563"/>
      <c r="C35" s="662"/>
      <c r="D35" s="597"/>
      <c r="E35" s="695"/>
      <c r="F35" s="553"/>
      <c r="G35" s="690" t="s">
        <v>49</v>
      </c>
      <c r="H35" s="691"/>
      <c r="I35" s="553"/>
      <c r="J35" s="101">
        <f t="shared" ref="J35:AS35" si="14">SUM(J30:J34)</f>
        <v>1</v>
      </c>
      <c r="K35" s="102">
        <f t="shared" si="14"/>
        <v>0</v>
      </c>
      <c r="L35" s="103">
        <f t="shared" si="14"/>
        <v>0</v>
      </c>
      <c r="M35" s="42">
        <f t="shared" si="14"/>
        <v>1</v>
      </c>
      <c r="N35" s="102">
        <f t="shared" si="14"/>
        <v>1</v>
      </c>
      <c r="O35" s="102">
        <f t="shared" si="14"/>
        <v>0</v>
      </c>
      <c r="P35" s="103">
        <f t="shared" si="14"/>
        <v>0</v>
      </c>
      <c r="Q35" s="42">
        <f t="shared" si="14"/>
        <v>1</v>
      </c>
      <c r="R35" s="13">
        <f t="shared" si="14"/>
        <v>1</v>
      </c>
      <c r="S35" s="13">
        <f t="shared" si="14"/>
        <v>0</v>
      </c>
      <c r="T35" s="12">
        <f t="shared" si="14"/>
        <v>0</v>
      </c>
      <c r="U35" s="14">
        <f t="shared" si="14"/>
        <v>1</v>
      </c>
      <c r="V35" s="13">
        <f t="shared" si="14"/>
        <v>3</v>
      </c>
      <c r="W35" s="13">
        <f t="shared" si="14"/>
        <v>0</v>
      </c>
      <c r="X35" s="12">
        <f t="shared" si="14"/>
        <v>0</v>
      </c>
      <c r="Y35" s="14">
        <f t="shared" si="14"/>
        <v>0</v>
      </c>
      <c r="Z35" s="13">
        <f t="shared" si="14"/>
        <v>4</v>
      </c>
      <c r="AA35" s="13">
        <f t="shared" si="14"/>
        <v>0</v>
      </c>
      <c r="AB35" s="12">
        <f t="shared" si="14"/>
        <v>0</v>
      </c>
      <c r="AC35" s="14">
        <f t="shared" si="14"/>
        <v>4</v>
      </c>
      <c r="AD35" s="13">
        <f t="shared" si="14"/>
        <v>2</v>
      </c>
      <c r="AE35" s="13">
        <f t="shared" si="14"/>
        <v>0</v>
      </c>
      <c r="AF35" s="12">
        <f t="shared" si="14"/>
        <v>0</v>
      </c>
      <c r="AG35" s="14">
        <f t="shared" si="14"/>
        <v>2</v>
      </c>
      <c r="AH35" s="13">
        <f t="shared" si="14"/>
        <v>6</v>
      </c>
      <c r="AI35" s="13">
        <f t="shared" si="14"/>
        <v>0</v>
      </c>
      <c r="AJ35" s="12">
        <f t="shared" si="14"/>
        <v>0</v>
      </c>
      <c r="AK35" s="14">
        <f t="shared" si="14"/>
        <v>6</v>
      </c>
      <c r="AL35" s="13">
        <f t="shared" si="14"/>
        <v>1</v>
      </c>
      <c r="AM35" s="13">
        <f t="shared" si="14"/>
        <v>0</v>
      </c>
      <c r="AN35" s="12">
        <f t="shared" si="14"/>
        <v>0</v>
      </c>
      <c r="AO35" s="14">
        <f t="shared" si="14"/>
        <v>1</v>
      </c>
      <c r="AP35" s="13">
        <f t="shared" si="14"/>
        <v>5</v>
      </c>
      <c r="AQ35" s="13">
        <f t="shared" si="14"/>
        <v>0</v>
      </c>
      <c r="AR35" s="12">
        <f t="shared" si="14"/>
        <v>0</v>
      </c>
      <c r="AS35" s="14">
        <f t="shared" si="14"/>
        <v>5</v>
      </c>
      <c r="AT35" s="94">
        <v>1</v>
      </c>
      <c r="AU35" s="80">
        <v>0</v>
      </c>
      <c r="AV35" s="80">
        <v>0</v>
      </c>
      <c r="AW35" s="14">
        <f>SUM(AW30:AW34)</f>
        <v>1</v>
      </c>
      <c r="AX35" s="80">
        <v>1</v>
      </c>
      <c r="AY35" s="80">
        <v>0</v>
      </c>
      <c r="AZ35" s="80">
        <v>0</v>
      </c>
      <c r="BA35" s="14">
        <f>SUM(BA30:BA34)</f>
        <v>1</v>
      </c>
      <c r="BB35" s="94">
        <v>2</v>
      </c>
      <c r="BC35" s="80"/>
      <c r="BD35" s="80"/>
      <c r="BE35" s="256">
        <f>SUM(BE30:BE34)</f>
        <v>2</v>
      </c>
      <c r="BF35" s="471">
        <f>SUM(BF30:BF34)</f>
        <v>25</v>
      </c>
      <c r="BG35" s="630"/>
    </row>
    <row r="36" spans="1:59" ht="41.25" customHeight="1" thickBot="1" x14ac:dyDescent="0.3">
      <c r="A36" s="693"/>
      <c r="B36" s="563"/>
      <c r="C36" s="662"/>
      <c r="D36" s="597"/>
      <c r="E36" s="696"/>
      <c r="F36" s="134">
        <v>2</v>
      </c>
      <c r="G36" s="134" t="s">
        <v>41</v>
      </c>
      <c r="H36" s="384" t="s">
        <v>41</v>
      </c>
      <c r="I36" s="134" t="s">
        <v>160</v>
      </c>
      <c r="J36" s="114">
        <v>0</v>
      </c>
      <c r="K36" s="115">
        <v>0</v>
      </c>
      <c r="L36" s="116">
        <v>0</v>
      </c>
      <c r="M36" s="117">
        <v>0</v>
      </c>
      <c r="N36" s="115">
        <v>0</v>
      </c>
      <c r="O36" s="115">
        <v>0</v>
      </c>
      <c r="P36" s="116">
        <v>0</v>
      </c>
      <c r="Q36" s="117">
        <v>0</v>
      </c>
      <c r="R36" s="115">
        <v>0</v>
      </c>
      <c r="S36" s="115">
        <v>0</v>
      </c>
      <c r="T36" s="116">
        <v>0</v>
      </c>
      <c r="U36" s="117">
        <v>0</v>
      </c>
      <c r="V36" s="118">
        <v>0</v>
      </c>
      <c r="W36" s="115">
        <v>0</v>
      </c>
      <c r="X36" s="116">
        <v>0</v>
      </c>
      <c r="Y36" s="117">
        <v>0</v>
      </c>
      <c r="Z36" s="115">
        <v>0</v>
      </c>
      <c r="AA36" s="115">
        <v>0</v>
      </c>
      <c r="AB36" s="116">
        <v>0</v>
      </c>
      <c r="AC36" s="117">
        <v>0</v>
      </c>
      <c r="AD36" s="122">
        <v>0</v>
      </c>
      <c r="AE36" s="119">
        <v>0</v>
      </c>
      <c r="AF36" s="120">
        <v>0</v>
      </c>
      <c r="AG36" s="121">
        <v>0</v>
      </c>
      <c r="AH36" s="119">
        <v>0</v>
      </c>
      <c r="AI36" s="119">
        <v>0</v>
      </c>
      <c r="AJ36" s="120">
        <v>0</v>
      </c>
      <c r="AK36" s="121">
        <v>0</v>
      </c>
      <c r="AL36" s="122">
        <v>0</v>
      </c>
      <c r="AM36" s="119">
        <v>0</v>
      </c>
      <c r="AN36" s="120">
        <v>0</v>
      </c>
      <c r="AO36" s="121">
        <v>0</v>
      </c>
      <c r="AP36" s="119">
        <v>0</v>
      </c>
      <c r="AQ36" s="119">
        <v>0</v>
      </c>
      <c r="AR36" s="120">
        <v>0</v>
      </c>
      <c r="AS36" s="121">
        <v>0</v>
      </c>
      <c r="AT36" s="122">
        <v>0</v>
      </c>
      <c r="AU36" s="119">
        <v>0</v>
      </c>
      <c r="AV36" s="119">
        <v>0</v>
      </c>
      <c r="AW36" s="121">
        <v>0</v>
      </c>
      <c r="AX36" s="119">
        <v>0</v>
      </c>
      <c r="AY36" s="119">
        <v>0</v>
      </c>
      <c r="AZ36" s="119">
        <v>0</v>
      </c>
      <c r="BA36" s="121">
        <v>0</v>
      </c>
      <c r="BB36" s="122">
        <v>0</v>
      </c>
      <c r="BC36" s="119">
        <v>0</v>
      </c>
      <c r="BD36" s="119">
        <v>0</v>
      </c>
      <c r="BE36" s="357">
        <v>0</v>
      </c>
      <c r="BF36" s="469">
        <f t="shared" ref="BF36:BF41" si="15">SUM(M36+Q36+U36+Y36+AC36+AG36+AK36+AO36+AS36+AW36+BA36+BE36)</f>
        <v>0</v>
      </c>
      <c r="BG36" s="147">
        <f>BF36/F36</f>
        <v>0</v>
      </c>
    </row>
    <row r="37" spans="1:59" ht="15" customHeight="1" x14ac:dyDescent="0.25">
      <c r="A37" s="693"/>
      <c r="B37" s="563"/>
      <c r="C37" s="662"/>
      <c r="D37" s="596"/>
      <c r="E37" s="61"/>
      <c r="F37" s="549">
        <v>1</v>
      </c>
      <c r="G37" s="661" t="s">
        <v>43</v>
      </c>
      <c r="H37" s="100" t="s">
        <v>44</v>
      </c>
      <c r="I37" s="549" t="s">
        <v>95</v>
      </c>
      <c r="J37" s="21">
        <v>0</v>
      </c>
      <c r="K37" s="22">
        <v>0</v>
      </c>
      <c r="L37" s="39">
        <v>0</v>
      </c>
      <c r="M37" s="40">
        <f>SUM(J37:L37)</f>
        <v>0</v>
      </c>
      <c r="N37" s="22">
        <v>0</v>
      </c>
      <c r="O37" s="22">
        <v>0</v>
      </c>
      <c r="P37" s="39">
        <v>0</v>
      </c>
      <c r="Q37" s="40">
        <f>SUM(N37:P37)</f>
        <v>0</v>
      </c>
      <c r="R37" s="22">
        <v>0</v>
      </c>
      <c r="S37" s="22">
        <v>0</v>
      </c>
      <c r="T37" s="39">
        <v>0</v>
      </c>
      <c r="U37" s="40">
        <f>SUM(R37:T37)</f>
        <v>0</v>
      </c>
      <c r="V37" s="455">
        <v>0</v>
      </c>
      <c r="W37" s="455">
        <v>0</v>
      </c>
      <c r="X37" s="456">
        <v>0</v>
      </c>
      <c r="Y37" s="143">
        <f>SUM(V37:X37)</f>
        <v>0</v>
      </c>
      <c r="Z37" s="455">
        <v>0</v>
      </c>
      <c r="AA37" s="455">
        <v>0</v>
      </c>
      <c r="AB37" s="456">
        <v>0</v>
      </c>
      <c r="AC37" s="143">
        <f>SUM(Z37:AB37)</f>
        <v>0</v>
      </c>
      <c r="AD37" s="455">
        <v>0</v>
      </c>
      <c r="AE37" s="455">
        <v>0</v>
      </c>
      <c r="AF37" s="456">
        <v>0</v>
      </c>
      <c r="AG37" s="143">
        <f>SUM(AD37:AF37)</f>
        <v>0</v>
      </c>
      <c r="AH37" s="82">
        <v>0</v>
      </c>
      <c r="AI37" s="82">
        <v>0</v>
      </c>
      <c r="AJ37" s="96">
        <v>0</v>
      </c>
      <c r="AK37" s="108">
        <v>0</v>
      </c>
      <c r="AL37" s="95">
        <v>0</v>
      </c>
      <c r="AM37" s="82">
        <v>0</v>
      </c>
      <c r="AN37" s="96">
        <v>0</v>
      </c>
      <c r="AO37" s="143">
        <f>SUM(AL37:AN37)</f>
        <v>0</v>
      </c>
      <c r="AP37" s="82">
        <v>0</v>
      </c>
      <c r="AQ37" s="82">
        <v>0</v>
      </c>
      <c r="AR37" s="96">
        <v>0</v>
      </c>
      <c r="AS37" s="143">
        <f>SUM(AP37:AR37)</f>
        <v>0</v>
      </c>
      <c r="AT37" s="95">
        <v>0</v>
      </c>
      <c r="AU37" s="82">
        <v>0</v>
      </c>
      <c r="AV37" s="82">
        <v>0</v>
      </c>
      <c r="AW37" s="143">
        <f>SUM(AT37:AV37)</f>
        <v>0</v>
      </c>
      <c r="AX37" s="82">
        <v>0</v>
      </c>
      <c r="AY37" s="82">
        <v>0</v>
      </c>
      <c r="AZ37" s="82">
        <v>0</v>
      </c>
      <c r="BA37" s="143">
        <f>SUM(AX37:AZ37)</f>
        <v>0</v>
      </c>
      <c r="BB37" s="95">
        <v>0</v>
      </c>
      <c r="BC37" s="82">
        <v>0</v>
      </c>
      <c r="BD37" s="82">
        <v>0</v>
      </c>
      <c r="BE37" s="462">
        <f>SUM(BB37:BD37)</f>
        <v>0</v>
      </c>
      <c r="BF37" s="470">
        <f t="shared" si="15"/>
        <v>0</v>
      </c>
      <c r="BG37" s="628">
        <f>BF42/F37</f>
        <v>0</v>
      </c>
    </row>
    <row r="38" spans="1:59" ht="18" customHeight="1" x14ac:dyDescent="0.25">
      <c r="A38" s="693"/>
      <c r="B38" s="563"/>
      <c r="C38" s="662"/>
      <c r="D38" s="596"/>
      <c r="E38" s="61"/>
      <c r="F38" s="550"/>
      <c r="G38" s="565"/>
      <c r="H38" s="47" t="s">
        <v>45</v>
      </c>
      <c r="I38" s="550"/>
      <c r="J38" s="15">
        <v>0</v>
      </c>
      <c r="K38" s="16">
        <v>0</v>
      </c>
      <c r="L38" s="19">
        <v>0</v>
      </c>
      <c r="M38" s="20">
        <f>SUM(J38:L38)</f>
        <v>0</v>
      </c>
      <c r="N38" s="16">
        <v>0</v>
      </c>
      <c r="O38" s="16">
        <v>0</v>
      </c>
      <c r="P38" s="19">
        <v>0</v>
      </c>
      <c r="Q38" s="20">
        <f>SUM(N38:P38)</f>
        <v>0</v>
      </c>
      <c r="R38" s="16">
        <v>0</v>
      </c>
      <c r="S38" s="16">
        <v>0</v>
      </c>
      <c r="T38" s="19">
        <v>0</v>
      </c>
      <c r="U38" s="20">
        <f>SUM(R38:T38)</f>
        <v>0</v>
      </c>
      <c r="V38" s="16">
        <v>0</v>
      </c>
      <c r="W38" s="16">
        <v>0</v>
      </c>
      <c r="X38" s="19">
        <v>0</v>
      </c>
      <c r="Y38" s="20">
        <f>SUM(V38:X38)</f>
        <v>0</v>
      </c>
      <c r="Z38" s="16">
        <v>0</v>
      </c>
      <c r="AA38" s="16">
        <v>0</v>
      </c>
      <c r="AB38" s="19">
        <v>0</v>
      </c>
      <c r="AC38" s="20">
        <f>SUM(Z38:AB38)</f>
        <v>0</v>
      </c>
      <c r="AD38" s="16">
        <v>0</v>
      </c>
      <c r="AE38" s="16">
        <v>0</v>
      </c>
      <c r="AF38" s="19">
        <v>0</v>
      </c>
      <c r="AG38" s="20">
        <f>SUM(AD38:AF38)</f>
        <v>0</v>
      </c>
      <c r="AH38" s="78">
        <v>0</v>
      </c>
      <c r="AI38" s="78">
        <v>0</v>
      </c>
      <c r="AJ38" s="92">
        <v>0</v>
      </c>
      <c r="AK38" s="98">
        <v>0</v>
      </c>
      <c r="AL38" s="79">
        <v>0</v>
      </c>
      <c r="AM38" s="78">
        <v>0</v>
      </c>
      <c r="AN38" s="92">
        <v>0</v>
      </c>
      <c r="AO38" s="20">
        <f>SUM(AL38:AN38)</f>
        <v>0</v>
      </c>
      <c r="AP38" s="78">
        <v>0</v>
      </c>
      <c r="AQ38" s="78">
        <v>0</v>
      </c>
      <c r="AR38" s="92">
        <v>0</v>
      </c>
      <c r="AS38" s="20">
        <f>SUM(AP38:AR38)</f>
        <v>0</v>
      </c>
      <c r="AT38" s="79">
        <v>0</v>
      </c>
      <c r="AU38" s="78">
        <v>0</v>
      </c>
      <c r="AV38" s="78">
        <v>0</v>
      </c>
      <c r="AW38" s="20">
        <f>SUM(AT38:AV38)</f>
        <v>0</v>
      </c>
      <c r="AX38" s="78">
        <v>0</v>
      </c>
      <c r="AY38" s="78">
        <v>0</v>
      </c>
      <c r="AZ38" s="78">
        <v>0</v>
      </c>
      <c r="BA38" s="20">
        <f>SUM(AX38:AZ38)</f>
        <v>0</v>
      </c>
      <c r="BB38" s="79">
        <v>0</v>
      </c>
      <c r="BC38" s="78">
        <v>0</v>
      </c>
      <c r="BD38" s="78">
        <v>0</v>
      </c>
      <c r="BE38" s="255">
        <f>SUM(BB38:BD38)</f>
        <v>0</v>
      </c>
      <c r="BF38" s="465">
        <f t="shared" si="15"/>
        <v>0</v>
      </c>
      <c r="BG38" s="629"/>
    </row>
    <row r="39" spans="1:59" ht="15" customHeight="1" x14ac:dyDescent="0.25">
      <c r="A39" s="693"/>
      <c r="B39" s="563"/>
      <c r="C39" s="662"/>
      <c r="D39" s="596"/>
      <c r="E39" s="61"/>
      <c r="F39" s="550"/>
      <c r="G39" s="565"/>
      <c r="H39" s="123" t="s">
        <v>46</v>
      </c>
      <c r="I39" s="550"/>
      <c r="J39" s="15">
        <v>0</v>
      </c>
      <c r="K39" s="16">
        <v>0</v>
      </c>
      <c r="L39" s="19">
        <v>0</v>
      </c>
      <c r="M39" s="20">
        <f>SUM(J39:L39)</f>
        <v>0</v>
      </c>
      <c r="N39" s="16">
        <v>0</v>
      </c>
      <c r="O39" s="16">
        <v>0</v>
      </c>
      <c r="P39" s="19">
        <v>0</v>
      </c>
      <c r="Q39" s="20">
        <f>SUM(N39:P39)</f>
        <v>0</v>
      </c>
      <c r="R39" s="16">
        <v>0</v>
      </c>
      <c r="S39" s="16">
        <v>0</v>
      </c>
      <c r="T39" s="19">
        <v>0</v>
      </c>
      <c r="U39" s="20">
        <f>SUM(R39:T39)</f>
        <v>0</v>
      </c>
      <c r="V39" s="16">
        <v>0</v>
      </c>
      <c r="W39" s="16">
        <v>0</v>
      </c>
      <c r="X39" s="19">
        <v>0</v>
      </c>
      <c r="Y39" s="20">
        <f>SUM(V39:X39)</f>
        <v>0</v>
      </c>
      <c r="Z39" s="16">
        <v>0</v>
      </c>
      <c r="AA39" s="16">
        <v>0</v>
      </c>
      <c r="AB39" s="19">
        <v>0</v>
      </c>
      <c r="AC39" s="20">
        <f>SUM(Z39:AB39)</f>
        <v>0</v>
      </c>
      <c r="AD39" s="16">
        <v>0</v>
      </c>
      <c r="AE39" s="16">
        <v>0</v>
      </c>
      <c r="AF39" s="19">
        <v>0</v>
      </c>
      <c r="AG39" s="20">
        <v>0</v>
      </c>
      <c r="AH39" s="78">
        <v>0</v>
      </c>
      <c r="AI39" s="78">
        <v>0</v>
      </c>
      <c r="AJ39" s="92">
        <v>0</v>
      </c>
      <c r="AK39" s="98">
        <v>0</v>
      </c>
      <c r="AL39" s="79">
        <v>0</v>
      </c>
      <c r="AM39" s="78">
        <v>0</v>
      </c>
      <c r="AN39" s="92">
        <v>0</v>
      </c>
      <c r="AO39" s="20">
        <f>SUM(AL39:AN39)</f>
        <v>0</v>
      </c>
      <c r="AP39" s="78">
        <v>0</v>
      </c>
      <c r="AQ39" s="78">
        <v>0</v>
      </c>
      <c r="AR39" s="92">
        <v>0</v>
      </c>
      <c r="AS39" s="20">
        <f>SUM(AP39:AR39)</f>
        <v>0</v>
      </c>
      <c r="AT39" s="79">
        <v>0</v>
      </c>
      <c r="AU39" s="78">
        <v>0</v>
      </c>
      <c r="AV39" s="78">
        <v>0</v>
      </c>
      <c r="AW39" s="20">
        <f>SUM(AT39:AV39)</f>
        <v>0</v>
      </c>
      <c r="AX39" s="78">
        <v>0</v>
      </c>
      <c r="AY39" s="78">
        <v>0</v>
      </c>
      <c r="AZ39" s="78">
        <v>0</v>
      </c>
      <c r="BA39" s="20">
        <f>SUM(AX39:AZ39)</f>
        <v>0</v>
      </c>
      <c r="BB39" s="79">
        <v>0</v>
      </c>
      <c r="BC39" s="78">
        <v>0</v>
      </c>
      <c r="BD39" s="78">
        <v>0</v>
      </c>
      <c r="BE39" s="255">
        <f>SUM(BB39:BD39)</f>
        <v>0</v>
      </c>
      <c r="BF39" s="465">
        <f t="shared" si="15"/>
        <v>0</v>
      </c>
      <c r="BG39" s="629"/>
    </row>
    <row r="40" spans="1:59" ht="15" customHeight="1" x14ac:dyDescent="0.25">
      <c r="A40" s="693"/>
      <c r="B40" s="563"/>
      <c r="C40" s="662"/>
      <c r="D40" s="596"/>
      <c r="E40" s="61"/>
      <c r="F40" s="550"/>
      <c r="G40" s="565"/>
      <c r="H40" s="123" t="s">
        <v>47</v>
      </c>
      <c r="I40" s="550"/>
      <c r="J40" s="15">
        <v>0</v>
      </c>
      <c r="K40" s="16">
        <v>0</v>
      </c>
      <c r="L40" s="19">
        <v>0</v>
      </c>
      <c r="M40" s="20">
        <f>SUM(J40:L40)</f>
        <v>0</v>
      </c>
      <c r="N40" s="16">
        <v>0</v>
      </c>
      <c r="O40" s="16">
        <v>0</v>
      </c>
      <c r="P40" s="19">
        <v>0</v>
      </c>
      <c r="Q40" s="20">
        <f>SUM(N40:P40)</f>
        <v>0</v>
      </c>
      <c r="R40" s="16">
        <v>0</v>
      </c>
      <c r="S40" s="16">
        <v>0</v>
      </c>
      <c r="T40" s="19">
        <v>0</v>
      </c>
      <c r="U40" s="20">
        <f>SUM(R40:T40)</f>
        <v>0</v>
      </c>
      <c r="V40" s="16">
        <v>0</v>
      </c>
      <c r="W40" s="16">
        <v>0</v>
      </c>
      <c r="X40" s="19">
        <v>0</v>
      </c>
      <c r="Y40" s="20">
        <v>0</v>
      </c>
      <c r="Z40" s="16">
        <v>0</v>
      </c>
      <c r="AA40" s="16">
        <v>0</v>
      </c>
      <c r="AB40" s="19">
        <v>0</v>
      </c>
      <c r="AC40" s="20">
        <f>SUM(Z40:AB40)</f>
        <v>0</v>
      </c>
      <c r="AD40" s="16">
        <v>0</v>
      </c>
      <c r="AE40" s="16">
        <v>0</v>
      </c>
      <c r="AF40" s="19">
        <v>0</v>
      </c>
      <c r="AG40" s="20">
        <f>SUM(AD40:AF40)</f>
        <v>0</v>
      </c>
      <c r="AH40" s="78">
        <v>0</v>
      </c>
      <c r="AI40" s="78">
        <v>0</v>
      </c>
      <c r="AJ40" s="92">
        <v>0</v>
      </c>
      <c r="AK40" s="98">
        <v>0</v>
      </c>
      <c r="AL40" s="79">
        <v>0</v>
      </c>
      <c r="AM40" s="78">
        <v>0</v>
      </c>
      <c r="AN40" s="92">
        <v>0</v>
      </c>
      <c r="AO40" s="20">
        <f>SUM(AL40:AN40)</f>
        <v>0</v>
      </c>
      <c r="AP40" s="78">
        <v>0</v>
      </c>
      <c r="AQ40" s="78">
        <v>0</v>
      </c>
      <c r="AR40" s="92">
        <v>0</v>
      </c>
      <c r="AS40" s="20">
        <f>SUM(AP40:AR40)</f>
        <v>0</v>
      </c>
      <c r="AT40" s="79">
        <v>0</v>
      </c>
      <c r="AU40" s="78">
        <v>0</v>
      </c>
      <c r="AV40" s="78">
        <v>0</v>
      </c>
      <c r="AW40" s="20">
        <f>SUM(AT40:AV40)</f>
        <v>0</v>
      </c>
      <c r="AX40" s="78">
        <v>0</v>
      </c>
      <c r="AY40" s="78">
        <v>0</v>
      </c>
      <c r="AZ40" s="78">
        <v>0</v>
      </c>
      <c r="BA40" s="20">
        <f>SUM(AX40:AZ40)</f>
        <v>0</v>
      </c>
      <c r="BB40" s="79">
        <v>0</v>
      </c>
      <c r="BC40" s="78">
        <v>0</v>
      </c>
      <c r="BD40" s="78">
        <v>0</v>
      </c>
      <c r="BE40" s="255">
        <f>SUM(BB40:BD40)</f>
        <v>0</v>
      </c>
      <c r="BF40" s="465">
        <f t="shared" si="15"/>
        <v>0</v>
      </c>
      <c r="BG40" s="629"/>
    </row>
    <row r="41" spans="1:59" ht="15.75" customHeight="1" thickBot="1" x14ac:dyDescent="0.3">
      <c r="A41" s="693"/>
      <c r="B41" s="563"/>
      <c r="C41" s="662"/>
      <c r="D41" s="596"/>
      <c r="E41" s="61"/>
      <c r="F41" s="550"/>
      <c r="G41" s="566"/>
      <c r="H41" s="203" t="s">
        <v>48</v>
      </c>
      <c r="I41" s="550"/>
      <c r="J41" s="31">
        <v>0</v>
      </c>
      <c r="K41" s="13">
        <v>0</v>
      </c>
      <c r="L41" s="12">
        <v>0</v>
      </c>
      <c r="M41" s="14">
        <f>SUM(J41:L41)</f>
        <v>0</v>
      </c>
      <c r="N41" s="13">
        <v>0</v>
      </c>
      <c r="O41" s="13">
        <v>0</v>
      </c>
      <c r="P41" s="12">
        <v>0</v>
      </c>
      <c r="Q41" s="14">
        <f>SUM(N41:P41)</f>
        <v>0</v>
      </c>
      <c r="R41" s="13">
        <v>0</v>
      </c>
      <c r="S41" s="13">
        <v>0</v>
      </c>
      <c r="T41" s="12">
        <v>0</v>
      </c>
      <c r="U41" s="14">
        <f>SUM(R41:T41)</f>
        <v>0</v>
      </c>
      <c r="V41" s="13">
        <v>0</v>
      </c>
      <c r="W41" s="13">
        <v>0</v>
      </c>
      <c r="X41" s="12">
        <v>0</v>
      </c>
      <c r="Y41" s="14">
        <f>SUM(V41:X41)</f>
        <v>0</v>
      </c>
      <c r="Z41" s="13">
        <v>0</v>
      </c>
      <c r="AA41" s="13">
        <v>0</v>
      </c>
      <c r="AB41" s="12">
        <v>0</v>
      </c>
      <c r="AC41" s="14">
        <f>SUM(Z41:AB41)</f>
        <v>0</v>
      </c>
      <c r="AD41" s="13">
        <v>0</v>
      </c>
      <c r="AE41" s="13">
        <v>0</v>
      </c>
      <c r="AF41" s="12">
        <v>0</v>
      </c>
      <c r="AG41" s="14">
        <f>SUM(AD41:AF41)</f>
        <v>0</v>
      </c>
      <c r="AH41" s="80">
        <v>0</v>
      </c>
      <c r="AI41" s="80">
        <v>0</v>
      </c>
      <c r="AJ41" s="93">
        <v>0</v>
      </c>
      <c r="AK41" s="97">
        <v>0</v>
      </c>
      <c r="AL41" s="94">
        <v>0</v>
      </c>
      <c r="AM41" s="80">
        <v>0</v>
      </c>
      <c r="AN41" s="93">
        <v>0</v>
      </c>
      <c r="AO41" s="14">
        <f>SUM(AL41:AN41)</f>
        <v>0</v>
      </c>
      <c r="AP41" s="80">
        <v>0</v>
      </c>
      <c r="AQ41" s="80">
        <v>0</v>
      </c>
      <c r="AR41" s="93">
        <v>0</v>
      </c>
      <c r="AS41" s="14">
        <f>SUM(AP41:AR41)</f>
        <v>0</v>
      </c>
      <c r="AT41" s="94">
        <v>0</v>
      </c>
      <c r="AU41" s="80">
        <v>0</v>
      </c>
      <c r="AV41" s="80">
        <v>0</v>
      </c>
      <c r="AW41" s="14">
        <f>SUM(AT41:AV41)</f>
        <v>0</v>
      </c>
      <c r="AX41" s="80">
        <v>0</v>
      </c>
      <c r="AY41" s="80">
        <v>0</v>
      </c>
      <c r="AZ41" s="80">
        <v>0</v>
      </c>
      <c r="BA41" s="14">
        <f>SUM(AX41:AZ41)</f>
        <v>0</v>
      </c>
      <c r="BB41" s="94">
        <v>0</v>
      </c>
      <c r="BC41" s="80">
        <v>0</v>
      </c>
      <c r="BD41" s="80">
        <v>0</v>
      </c>
      <c r="BE41" s="256">
        <f>SUM(BB41:BD41)</f>
        <v>0</v>
      </c>
      <c r="BF41" s="466">
        <f t="shared" si="15"/>
        <v>0</v>
      </c>
      <c r="BG41" s="629"/>
    </row>
    <row r="42" spans="1:59" ht="15.75" customHeight="1" thickBot="1" x14ac:dyDescent="0.3">
      <c r="A42" s="693"/>
      <c r="B42" s="563"/>
      <c r="C42" s="662"/>
      <c r="D42" s="596"/>
      <c r="E42" s="61"/>
      <c r="F42" s="553"/>
      <c r="G42" s="631" t="s">
        <v>49</v>
      </c>
      <c r="H42" s="632"/>
      <c r="I42" s="553"/>
      <c r="J42" s="114">
        <f t="shared" ref="J42:AG42" si="16">SUM(J37:J41)</f>
        <v>0</v>
      </c>
      <c r="K42" s="115">
        <f t="shared" si="16"/>
        <v>0</v>
      </c>
      <c r="L42" s="116">
        <f t="shared" si="16"/>
        <v>0</v>
      </c>
      <c r="M42" s="117">
        <f t="shared" si="16"/>
        <v>0</v>
      </c>
      <c r="N42" s="115">
        <f t="shared" si="16"/>
        <v>0</v>
      </c>
      <c r="O42" s="115">
        <f t="shared" si="16"/>
        <v>0</v>
      </c>
      <c r="P42" s="116">
        <f t="shared" si="16"/>
        <v>0</v>
      </c>
      <c r="Q42" s="117">
        <f t="shared" si="16"/>
        <v>0</v>
      </c>
      <c r="R42" s="115">
        <f t="shared" si="16"/>
        <v>0</v>
      </c>
      <c r="S42" s="115">
        <f t="shared" si="16"/>
        <v>0</v>
      </c>
      <c r="T42" s="116">
        <f t="shared" si="16"/>
        <v>0</v>
      </c>
      <c r="U42" s="117">
        <f t="shared" si="16"/>
        <v>0</v>
      </c>
      <c r="V42" s="115">
        <f t="shared" si="16"/>
        <v>0</v>
      </c>
      <c r="W42" s="115">
        <f t="shared" si="16"/>
        <v>0</v>
      </c>
      <c r="X42" s="116">
        <f t="shared" si="16"/>
        <v>0</v>
      </c>
      <c r="Y42" s="117">
        <f t="shared" si="16"/>
        <v>0</v>
      </c>
      <c r="Z42" s="115">
        <f t="shared" si="16"/>
        <v>0</v>
      </c>
      <c r="AA42" s="115">
        <f t="shared" si="16"/>
        <v>0</v>
      </c>
      <c r="AB42" s="116">
        <f t="shared" si="16"/>
        <v>0</v>
      </c>
      <c r="AC42" s="117">
        <f t="shared" si="16"/>
        <v>0</v>
      </c>
      <c r="AD42" s="115">
        <f t="shared" si="16"/>
        <v>0</v>
      </c>
      <c r="AE42" s="115">
        <f t="shared" si="16"/>
        <v>0</v>
      </c>
      <c r="AF42" s="116">
        <f t="shared" si="16"/>
        <v>0</v>
      </c>
      <c r="AG42" s="117">
        <f t="shared" si="16"/>
        <v>0</v>
      </c>
      <c r="AH42" s="119">
        <v>0</v>
      </c>
      <c r="AI42" s="119">
        <v>0</v>
      </c>
      <c r="AJ42" s="120">
        <v>0</v>
      </c>
      <c r="AK42" s="121">
        <v>0</v>
      </c>
      <c r="AL42" s="122">
        <v>0</v>
      </c>
      <c r="AM42" s="119">
        <v>0</v>
      </c>
      <c r="AN42" s="120">
        <v>0</v>
      </c>
      <c r="AO42" s="117">
        <f t="shared" ref="AO42:BE42" si="17">SUM(AO37:AO41)</f>
        <v>0</v>
      </c>
      <c r="AP42" s="115">
        <f t="shared" si="17"/>
        <v>0</v>
      </c>
      <c r="AQ42" s="115">
        <f t="shared" si="17"/>
        <v>0</v>
      </c>
      <c r="AR42" s="116">
        <f t="shared" si="17"/>
        <v>0</v>
      </c>
      <c r="AS42" s="117">
        <f t="shared" si="17"/>
        <v>0</v>
      </c>
      <c r="AT42" s="115">
        <f t="shared" si="17"/>
        <v>0</v>
      </c>
      <c r="AU42" s="115">
        <f t="shared" si="17"/>
        <v>0</v>
      </c>
      <c r="AV42" s="116">
        <f t="shared" si="17"/>
        <v>0</v>
      </c>
      <c r="AW42" s="117">
        <f t="shared" si="17"/>
        <v>0</v>
      </c>
      <c r="AX42" s="115">
        <f t="shared" si="17"/>
        <v>0</v>
      </c>
      <c r="AY42" s="115">
        <f t="shared" si="17"/>
        <v>0</v>
      </c>
      <c r="AZ42" s="116">
        <f t="shared" si="17"/>
        <v>0</v>
      </c>
      <c r="BA42" s="117">
        <f t="shared" si="17"/>
        <v>0</v>
      </c>
      <c r="BB42" s="115">
        <f t="shared" si="17"/>
        <v>0</v>
      </c>
      <c r="BC42" s="115">
        <f t="shared" si="17"/>
        <v>0</v>
      </c>
      <c r="BD42" s="116">
        <f t="shared" si="17"/>
        <v>0</v>
      </c>
      <c r="BE42" s="252">
        <f t="shared" si="17"/>
        <v>0</v>
      </c>
      <c r="BF42" s="400">
        <f>SUM(M42+Q42+U42+Y42+AC42+AG42+AK42+AO42+AS42+AW42+BA42+BE42)</f>
        <v>0</v>
      </c>
      <c r="BG42" s="630"/>
    </row>
    <row r="43" spans="1:59" ht="27.75" customHeight="1" thickBot="1" x14ac:dyDescent="0.3">
      <c r="A43" s="693"/>
      <c r="B43" s="563"/>
      <c r="C43" s="662"/>
      <c r="D43" s="596"/>
      <c r="E43" s="667" t="s">
        <v>161</v>
      </c>
      <c r="F43" s="134">
        <v>30</v>
      </c>
      <c r="G43" s="322" t="s">
        <v>41</v>
      </c>
      <c r="H43" s="384" t="s">
        <v>41</v>
      </c>
      <c r="I43" s="134" t="s">
        <v>162</v>
      </c>
      <c r="J43" s="114">
        <v>0</v>
      </c>
      <c r="K43" s="115">
        <v>0</v>
      </c>
      <c r="L43" s="116">
        <v>0</v>
      </c>
      <c r="M43" s="117">
        <v>0</v>
      </c>
      <c r="N43" s="115">
        <v>0</v>
      </c>
      <c r="O43" s="115">
        <v>0</v>
      </c>
      <c r="P43" s="116">
        <v>0</v>
      </c>
      <c r="Q43" s="117">
        <v>4</v>
      </c>
      <c r="R43" s="115">
        <v>0</v>
      </c>
      <c r="S43" s="115">
        <v>0</v>
      </c>
      <c r="T43" s="116">
        <v>0</v>
      </c>
      <c r="U43" s="117">
        <v>5</v>
      </c>
      <c r="V43" s="118">
        <v>0</v>
      </c>
      <c r="W43" s="115">
        <v>0</v>
      </c>
      <c r="X43" s="116">
        <v>0</v>
      </c>
      <c r="Y43" s="117">
        <v>0</v>
      </c>
      <c r="Z43" s="115">
        <v>0</v>
      </c>
      <c r="AA43" s="115">
        <v>0</v>
      </c>
      <c r="AB43" s="116">
        <v>0</v>
      </c>
      <c r="AC43" s="117">
        <v>0</v>
      </c>
      <c r="AD43" s="122">
        <v>2</v>
      </c>
      <c r="AE43" s="119">
        <v>0</v>
      </c>
      <c r="AF43" s="120">
        <v>0</v>
      </c>
      <c r="AG43" s="121">
        <v>2</v>
      </c>
      <c r="AH43" s="119">
        <v>0</v>
      </c>
      <c r="AI43" s="119">
        <v>0</v>
      </c>
      <c r="AJ43" s="120">
        <v>0</v>
      </c>
      <c r="AK43" s="121">
        <v>0</v>
      </c>
      <c r="AL43" s="122">
        <v>3</v>
      </c>
      <c r="AM43" s="119">
        <v>0</v>
      </c>
      <c r="AN43" s="120">
        <v>0</v>
      </c>
      <c r="AO43" s="121">
        <v>3</v>
      </c>
      <c r="AP43" s="119">
        <v>3</v>
      </c>
      <c r="AQ43" s="119">
        <v>0</v>
      </c>
      <c r="AR43" s="120">
        <v>0</v>
      </c>
      <c r="AS43" s="121">
        <v>3</v>
      </c>
      <c r="AT43" s="122">
        <v>0</v>
      </c>
      <c r="AU43" s="119">
        <v>0</v>
      </c>
      <c r="AV43" s="119">
        <v>0</v>
      </c>
      <c r="AW43" s="121">
        <v>8</v>
      </c>
      <c r="AX43" s="119">
        <v>0</v>
      </c>
      <c r="AY43" s="119">
        <v>0</v>
      </c>
      <c r="AZ43" s="119">
        <v>0</v>
      </c>
      <c r="BA43" s="121">
        <v>2</v>
      </c>
      <c r="BB43" s="122">
        <v>0</v>
      </c>
      <c r="BC43" s="119">
        <v>0</v>
      </c>
      <c r="BD43" s="119">
        <v>0</v>
      </c>
      <c r="BE43" s="357">
        <v>6</v>
      </c>
      <c r="BF43" s="469">
        <f t="shared" ref="BF43:BF48" si="18">SUM(M43+Q43+U43+Y43+AC43+AG43+AK43+AO43+AS43+AW43+BA43+BE43)</f>
        <v>33</v>
      </c>
      <c r="BG43" s="147">
        <f>BF43/F43</f>
        <v>1.1000000000000001</v>
      </c>
    </row>
    <row r="44" spans="1:59" ht="15" customHeight="1" x14ac:dyDescent="0.25">
      <c r="A44" s="693"/>
      <c r="B44" s="563"/>
      <c r="C44" s="662"/>
      <c r="D44" s="596"/>
      <c r="E44" s="667"/>
      <c r="F44" s="549">
        <v>3</v>
      </c>
      <c r="G44" s="687" t="s">
        <v>43</v>
      </c>
      <c r="H44" s="100" t="s">
        <v>44</v>
      </c>
      <c r="I44" s="549" t="s">
        <v>163</v>
      </c>
      <c r="J44" s="21">
        <v>0</v>
      </c>
      <c r="K44" s="22">
        <v>0</v>
      </c>
      <c r="L44" s="39">
        <v>0</v>
      </c>
      <c r="M44" s="40">
        <f>SUM(J44:L44)</f>
        <v>0</v>
      </c>
      <c r="N44" s="22">
        <v>0</v>
      </c>
      <c r="O44" s="22">
        <v>0</v>
      </c>
      <c r="P44" s="39">
        <v>0</v>
      </c>
      <c r="Q44" s="40">
        <f>SUM(N44:P44)</f>
        <v>0</v>
      </c>
      <c r="R44" s="22">
        <v>0</v>
      </c>
      <c r="S44" s="22">
        <v>0</v>
      </c>
      <c r="T44" s="39">
        <v>0</v>
      </c>
      <c r="U44" s="40">
        <f>SUM(R44:T44)</f>
        <v>0</v>
      </c>
      <c r="V44" s="455">
        <v>0</v>
      </c>
      <c r="W44" s="455">
        <v>0</v>
      </c>
      <c r="X44" s="456">
        <v>0</v>
      </c>
      <c r="Y44" s="143">
        <f>SUM(V44:X44)</f>
        <v>0</v>
      </c>
      <c r="Z44" s="455">
        <v>0</v>
      </c>
      <c r="AA44" s="455">
        <v>0</v>
      </c>
      <c r="AB44" s="456">
        <v>0</v>
      </c>
      <c r="AC44" s="143">
        <f>SUM(Z44:AB44)</f>
        <v>0</v>
      </c>
      <c r="AD44" s="455">
        <v>0</v>
      </c>
      <c r="AE44" s="455">
        <v>0</v>
      </c>
      <c r="AF44" s="456">
        <v>0</v>
      </c>
      <c r="AG44" s="143">
        <f>SUM(AD44:AF44)</f>
        <v>0</v>
      </c>
      <c r="AH44" s="82">
        <v>0</v>
      </c>
      <c r="AI44" s="82">
        <v>0</v>
      </c>
      <c r="AJ44" s="96">
        <v>0</v>
      </c>
      <c r="AK44" s="143">
        <f>SUM(AH44:AJ44)</f>
        <v>0</v>
      </c>
      <c r="AL44" s="95">
        <v>0</v>
      </c>
      <c r="AM44" s="82">
        <v>0</v>
      </c>
      <c r="AN44" s="96">
        <v>0</v>
      </c>
      <c r="AO44" s="143">
        <f>SUM(AL44:AN44)</f>
        <v>0</v>
      </c>
      <c r="AP44" s="82">
        <v>0</v>
      </c>
      <c r="AQ44" s="82">
        <v>0</v>
      </c>
      <c r="AR44" s="96">
        <v>0</v>
      </c>
      <c r="AS44" s="143">
        <f>SUM(AP44:AR44)</f>
        <v>0</v>
      </c>
      <c r="AT44" s="95">
        <v>0</v>
      </c>
      <c r="AU44" s="82">
        <v>0</v>
      </c>
      <c r="AV44" s="82">
        <v>0</v>
      </c>
      <c r="AW44" s="143">
        <f>SUM(AT44:AV44)</f>
        <v>0</v>
      </c>
      <c r="AX44" s="82">
        <v>0</v>
      </c>
      <c r="AY44" s="82">
        <v>0</v>
      </c>
      <c r="AZ44" s="82">
        <v>0</v>
      </c>
      <c r="BA44" s="143">
        <f>SUM(AX44:AZ44)</f>
        <v>0</v>
      </c>
      <c r="BB44" s="95">
        <v>0</v>
      </c>
      <c r="BC44" s="82">
        <v>0</v>
      </c>
      <c r="BD44" s="82">
        <v>0</v>
      </c>
      <c r="BE44" s="462">
        <f>SUM(BB44:BD44)</f>
        <v>0</v>
      </c>
      <c r="BF44" s="470">
        <f t="shared" si="18"/>
        <v>0</v>
      </c>
      <c r="BG44" s="628">
        <f>BF49/F44</f>
        <v>11.333333333333334</v>
      </c>
    </row>
    <row r="45" spans="1:59" ht="18" customHeight="1" x14ac:dyDescent="0.25">
      <c r="A45" s="693"/>
      <c r="B45" s="563"/>
      <c r="C45" s="662"/>
      <c r="D45" s="596"/>
      <c r="E45" s="667"/>
      <c r="F45" s="550"/>
      <c r="G45" s="688"/>
      <c r="H45" s="47" t="s">
        <v>45</v>
      </c>
      <c r="I45" s="550"/>
      <c r="J45" s="15">
        <v>0</v>
      </c>
      <c r="K45" s="16">
        <v>0</v>
      </c>
      <c r="L45" s="19">
        <v>0</v>
      </c>
      <c r="M45" s="20">
        <f>SUM(J45:L45)</f>
        <v>0</v>
      </c>
      <c r="N45" s="16">
        <v>0</v>
      </c>
      <c r="O45" s="16">
        <v>0</v>
      </c>
      <c r="P45" s="19">
        <v>0</v>
      </c>
      <c r="Q45" s="20">
        <f>SUM(N45:P45)</f>
        <v>0</v>
      </c>
      <c r="R45" s="16">
        <v>0</v>
      </c>
      <c r="S45" s="16">
        <v>0</v>
      </c>
      <c r="T45" s="19">
        <v>0</v>
      </c>
      <c r="U45" s="20">
        <f>SUM(R45:T45)</f>
        <v>0</v>
      </c>
      <c r="V45" s="16">
        <v>0</v>
      </c>
      <c r="W45" s="16">
        <v>0</v>
      </c>
      <c r="X45" s="19">
        <v>0</v>
      </c>
      <c r="Y45" s="20">
        <f>SUM(V45:X45)</f>
        <v>0</v>
      </c>
      <c r="Z45" s="16">
        <v>0</v>
      </c>
      <c r="AA45" s="16">
        <v>0</v>
      </c>
      <c r="AB45" s="19">
        <v>0</v>
      </c>
      <c r="AC45" s="20">
        <f>SUM(Z45:AB45)</f>
        <v>0</v>
      </c>
      <c r="AD45" s="16">
        <v>0</v>
      </c>
      <c r="AE45" s="16">
        <v>0</v>
      </c>
      <c r="AF45" s="19">
        <v>0</v>
      </c>
      <c r="AG45" s="20">
        <f>SUM(AD45:AF45)</f>
        <v>0</v>
      </c>
      <c r="AH45" s="78">
        <v>0</v>
      </c>
      <c r="AI45" s="78">
        <v>0</v>
      </c>
      <c r="AJ45" s="92">
        <v>0</v>
      </c>
      <c r="AK45" s="20">
        <f>SUM(AH45:AJ45)</f>
        <v>0</v>
      </c>
      <c r="AL45" s="79">
        <v>0</v>
      </c>
      <c r="AM45" s="78">
        <v>0</v>
      </c>
      <c r="AN45" s="92">
        <v>0</v>
      </c>
      <c r="AO45" s="20">
        <f>SUM(AL45:AN45)</f>
        <v>0</v>
      </c>
      <c r="AP45" s="78">
        <v>0</v>
      </c>
      <c r="AQ45" s="78">
        <v>0</v>
      </c>
      <c r="AR45" s="92">
        <v>0</v>
      </c>
      <c r="AS45" s="20">
        <f>SUM(AP45:AR45)</f>
        <v>0</v>
      </c>
      <c r="AT45" s="79">
        <v>0</v>
      </c>
      <c r="AU45" s="78">
        <v>0</v>
      </c>
      <c r="AV45" s="78">
        <v>0</v>
      </c>
      <c r="AW45" s="20">
        <f>SUM(AT45:AV45)</f>
        <v>0</v>
      </c>
      <c r="AX45" s="78">
        <v>0</v>
      </c>
      <c r="AY45" s="78">
        <v>0</v>
      </c>
      <c r="AZ45" s="78">
        <v>0</v>
      </c>
      <c r="BA45" s="20">
        <f>SUM(AX45:AZ45)</f>
        <v>0</v>
      </c>
      <c r="BB45" s="79">
        <v>0</v>
      </c>
      <c r="BC45" s="78">
        <v>0</v>
      </c>
      <c r="BD45" s="78">
        <v>0</v>
      </c>
      <c r="BE45" s="255">
        <f>SUM(BB45:BD45)</f>
        <v>0</v>
      </c>
      <c r="BF45" s="465">
        <f t="shared" si="18"/>
        <v>0</v>
      </c>
      <c r="BG45" s="629"/>
    </row>
    <row r="46" spans="1:59" ht="15" customHeight="1" x14ac:dyDescent="0.25">
      <c r="A46" s="693"/>
      <c r="B46" s="563"/>
      <c r="C46" s="662"/>
      <c r="D46" s="596"/>
      <c r="E46" s="667"/>
      <c r="F46" s="550"/>
      <c r="G46" s="688"/>
      <c r="H46" s="123" t="s">
        <v>46</v>
      </c>
      <c r="I46" s="550"/>
      <c r="J46" s="15">
        <v>0</v>
      </c>
      <c r="K46" s="16">
        <v>0</v>
      </c>
      <c r="L46" s="19">
        <v>0</v>
      </c>
      <c r="M46" s="20">
        <f>SUM(J46:L46)</f>
        <v>0</v>
      </c>
      <c r="N46" s="16">
        <v>6</v>
      </c>
      <c r="O46" s="16">
        <v>0</v>
      </c>
      <c r="P46" s="19">
        <v>0</v>
      </c>
      <c r="Q46" s="20">
        <f>SUM(N46:P46)</f>
        <v>6</v>
      </c>
      <c r="R46" s="16">
        <v>3</v>
      </c>
      <c r="S46" s="16">
        <v>0</v>
      </c>
      <c r="T46" s="19">
        <v>0</v>
      </c>
      <c r="U46" s="20">
        <f>SUM(R46:T46)</f>
        <v>3</v>
      </c>
      <c r="V46" s="16">
        <v>0</v>
      </c>
      <c r="W46" s="16">
        <v>0</v>
      </c>
      <c r="X46" s="19">
        <v>0</v>
      </c>
      <c r="Y46" s="20">
        <f>SUM(V46:X46)</f>
        <v>0</v>
      </c>
      <c r="Z46" s="16">
        <v>0</v>
      </c>
      <c r="AA46" s="16">
        <v>0</v>
      </c>
      <c r="AB46" s="19">
        <v>0</v>
      </c>
      <c r="AC46" s="20">
        <f>SUM(Z46:AB46)</f>
        <v>0</v>
      </c>
      <c r="AD46" s="16">
        <v>10</v>
      </c>
      <c r="AE46" s="16">
        <v>0</v>
      </c>
      <c r="AF46" s="19">
        <v>0</v>
      </c>
      <c r="AG46" s="20">
        <v>10</v>
      </c>
      <c r="AH46" s="78">
        <v>0</v>
      </c>
      <c r="AI46" s="78">
        <v>0</v>
      </c>
      <c r="AJ46" s="92">
        <v>0</v>
      </c>
      <c r="AK46" s="20">
        <f>SUM(AH46:AJ46)</f>
        <v>0</v>
      </c>
      <c r="AL46" s="79">
        <v>3</v>
      </c>
      <c r="AM46" s="78">
        <v>0</v>
      </c>
      <c r="AN46" s="92">
        <v>0</v>
      </c>
      <c r="AO46" s="20">
        <v>3</v>
      </c>
      <c r="AP46" s="78">
        <v>3</v>
      </c>
      <c r="AQ46" s="78">
        <v>0</v>
      </c>
      <c r="AR46" s="92">
        <v>0</v>
      </c>
      <c r="AS46" s="20">
        <f>SUM(AP46:AR46)</f>
        <v>3</v>
      </c>
      <c r="AT46" s="79">
        <v>0</v>
      </c>
      <c r="AU46" s="78">
        <v>0</v>
      </c>
      <c r="AV46" s="78">
        <v>0</v>
      </c>
      <c r="AW46" s="20">
        <f>SUM(AT46:AV46)</f>
        <v>0</v>
      </c>
      <c r="AX46" s="78">
        <v>2</v>
      </c>
      <c r="AY46" s="78">
        <v>0</v>
      </c>
      <c r="AZ46" s="78">
        <v>0</v>
      </c>
      <c r="BA46" s="20">
        <f>SUM(AX46:AZ46)</f>
        <v>2</v>
      </c>
      <c r="BB46" s="79">
        <v>2</v>
      </c>
      <c r="BC46" s="78">
        <v>0</v>
      </c>
      <c r="BD46" s="78">
        <v>0</v>
      </c>
      <c r="BE46" s="255">
        <v>2</v>
      </c>
      <c r="BF46" s="465">
        <f t="shared" si="18"/>
        <v>29</v>
      </c>
      <c r="BG46" s="629"/>
    </row>
    <row r="47" spans="1:59" ht="15" customHeight="1" x14ac:dyDescent="0.25">
      <c r="A47" s="693"/>
      <c r="B47" s="563"/>
      <c r="C47" s="662"/>
      <c r="D47" s="596"/>
      <c r="E47" s="667"/>
      <c r="F47" s="550"/>
      <c r="G47" s="688"/>
      <c r="H47" s="123" t="s">
        <v>47</v>
      </c>
      <c r="I47" s="550"/>
      <c r="J47" s="15">
        <v>0</v>
      </c>
      <c r="K47" s="16">
        <v>0</v>
      </c>
      <c r="L47" s="19">
        <v>0</v>
      </c>
      <c r="M47" s="20">
        <f>SUM(J47:L47)</f>
        <v>0</v>
      </c>
      <c r="N47" s="16">
        <v>0</v>
      </c>
      <c r="O47" s="16">
        <v>0</v>
      </c>
      <c r="P47" s="19">
        <v>0</v>
      </c>
      <c r="Q47" s="20">
        <f>SUM(N47:P47)</f>
        <v>0</v>
      </c>
      <c r="R47" s="16">
        <v>0</v>
      </c>
      <c r="S47" s="16">
        <v>0</v>
      </c>
      <c r="T47" s="19">
        <v>0</v>
      </c>
      <c r="U47" s="20">
        <f>SUM(R47:T47)</f>
        <v>0</v>
      </c>
      <c r="V47" s="16">
        <v>0</v>
      </c>
      <c r="W47" s="16">
        <v>0</v>
      </c>
      <c r="X47" s="19">
        <v>0</v>
      </c>
      <c r="Y47" s="20">
        <v>0</v>
      </c>
      <c r="Z47" s="16">
        <v>0</v>
      </c>
      <c r="AA47" s="16">
        <v>0</v>
      </c>
      <c r="AB47" s="19">
        <v>0</v>
      </c>
      <c r="AC47" s="20">
        <f>SUM(Z47:AB47)</f>
        <v>0</v>
      </c>
      <c r="AD47" s="16">
        <v>0</v>
      </c>
      <c r="AE47" s="16">
        <v>0</v>
      </c>
      <c r="AF47" s="19">
        <v>0</v>
      </c>
      <c r="AG47" s="20">
        <f>SUM(AD47:AF47)</f>
        <v>0</v>
      </c>
      <c r="AH47" s="78">
        <v>0</v>
      </c>
      <c r="AI47" s="78">
        <v>0</v>
      </c>
      <c r="AJ47" s="92">
        <v>0</v>
      </c>
      <c r="AK47" s="20">
        <f>SUM(AH47:AJ47)</f>
        <v>0</v>
      </c>
      <c r="AL47" s="79">
        <v>0</v>
      </c>
      <c r="AM47" s="78">
        <v>0</v>
      </c>
      <c r="AN47" s="92">
        <v>0</v>
      </c>
      <c r="AO47" s="20">
        <f>SUM(AL47:AN47)</f>
        <v>0</v>
      </c>
      <c r="AP47" s="78">
        <v>0</v>
      </c>
      <c r="AQ47" s="78">
        <v>0</v>
      </c>
      <c r="AR47" s="92">
        <v>0</v>
      </c>
      <c r="AS47" s="20">
        <f>SUM(AP47:AR47)</f>
        <v>0</v>
      </c>
      <c r="AT47" s="79">
        <v>3</v>
      </c>
      <c r="AU47" s="78">
        <v>0</v>
      </c>
      <c r="AV47" s="78">
        <v>0</v>
      </c>
      <c r="AW47" s="20">
        <f>SUM(AT47:AV47)</f>
        <v>3</v>
      </c>
      <c r="AX47" s="78">
        <v>0</v>
      </c>
      <c r="AY47" s="78">
        <v>0</v>
      </c>
      <c r="AZ47" s="78">
        <v>0</v>
      </c>
      <c r="BA47" s="20">
        <f>SUM(AX47:AZ47)</f>
        <v>0</v>
      </c>
      <c r="BB47" s="79">
        <v>2</v>
      </c>
      <c r="BC47" s="78">
        <v>0</v>
      </c>
      <c r="BD47" s="78">
        <v>0</v>
      </c>
      <c r="BE47" s="255">
        <f>SUM(BB47:BD47)</f>
        <v>2</v>
      </c>
      <c r="BF47" s="465">
        <f t="shared" si="18"/>
        <v>5</v>
      </c>
      <c r="BG47" s="629"/>
    </row>
    <row r="48" spans="1:59" ht="15.75" customHeight="1" thickBot="1" x14ac:dyDescent="0.3">
      <c r="A48" s="693"/>
      <c r="B48" s="563"/>
      <c r="C48" s="662"/>
      <c r="D48" s="596"/>
      <c r="E48" s="667"/>
      <c r="F48" s="550"/>
      <c r="G48" s="689"/>
      <c r="H48" s="203" t="s">
        <v>48</v>
      </c>
      <c r="I48" s="550"/>
      <c r="J48" s="31">
        <v>0</v>
      </c>
      <c r="K48" s="13">
        <v>0</v>
      </c>
      <c r="L48" s="12">
        <v>0</v>
      </c>
      <c r="M48" s="14">
        <f>SUM(J48:L48)</f>
        <v>0</v>
      </c>
      <c r="N48" s="13">
        <v>0</v>
      </c>
      <c r="O48" s="13">
        <v>0</v>
      </c>
      <c r="P48" s="12">
        <v>0</v>
      </c>
      <c r="Q48" s="14">
        <f>SUM(N48:P48)</f>
        <v>0</v>
      </c>
      <c r="R48" s="13">
        <v>0</v>
      </c>
      <c r="S48" s="13">
        <v>0</v>
      </c>
      <c r="T48" s="12">
        <v>0</v>
      </c>
      <c r="U48" s="14">
        <f>SUM(R48:T48)</f>
        <v>0</v>
      </c>
      <c r="V48" s="13">
        <v>0</v>
      </c>
      <c r="W48" s="13">
        <v>0</v>
      </c>
      <c r="X48" s="12">
        <v>0</v>
      </c>
      <c r="Y48" s="14">
        <f>SUM(V48:X48)</f>
        <v>0</v>
      </c>
      <c r="Z48" s="13">
        <v>0</v>
      </c>
      <c r="AA48" s="13">
        <v>0</v>
      </c>
      <c r="AB48" s="12">
        <v>0</v>
      </c>
      <c r="AC48" s="14">
        <f>SUM(Z48:AB48)</f>
        <v>0</v>
      </c>
      <c r="AD48" s="13">
        <v>0</v>
      </c>
      <c r="AE48" s="13">
        <v>0</v>
      </c>
      <c r="AF48" s="12">
        <v>0</v>
      </c>
      <c r="AG48" s="14">
        <f>SUM(AD48:AF48)</f>
        <v>0</v>
      </c>
      <c r="AH48" s="80">
        <v>0</v>
      </c>
      <c r="AI48" s="80">
        <v>0</v>
      </c>
      <c r="AJ48" s="93">
        <v>0</v>
      </c>
      <c r="AK48" s="14">
        <f>SUM(AH48:AJ48)</f>
        <v>0</v>
      </c>
      <c r="AL48" s="94">
        <v>0</v>
      </c>
      <c r="AM48" s="80">
        <v>0</v>
      </c>
      <c r="AN48" s="93">
        <v>0</v>
      </c>
      <c r="AO48" s="14">
        <f>SUM(AL48:AN48)</f>
        <v>0</v>
      </c>
      <c r="AP48" s="80">
        <v>0</v>
      </c>
      <c r="AQ48" s="80">
        <v>0</v>
      </c>
      <c r="AR48" s="93">
        <v>0</v>
      </c>
      <c r="AS48" s="14">
        <f>SUM(AP48:AR48)</f>
        <v>0</v>
      </c>
      <c r="AT48" s="94">
        <v>0</v>
      </c>
      <c r="AU48" s="80">
        <v>0</v>
      </c>
      <c r="AV48" s="80">
        <v>0</v>
      </c>
      <c r="AW48" s="14">
        <f>SUM(AT48:AV48)</f>
        <v>0</v>
      </c>
      <c r="AX48" s="80">
        <v>0</v>
      </c>
      <c r="AY48" s="80">
        <v>0</v>
      </c>
      <c r="AZ48" s="80">
        <v>0</v>
      </c>
      <c r="BA48" s="14">
        <f>SUM(AX48:AZ48)</f>
        <v>0</v>
      </c>
      <c r="BB48" s="94">
        <v>0</v>
      </c>
      <c r="BC48" s="80">
        <v>0</v>
      </c>
      <c r="BD48" s="80">
        <v>0</v>
      </c>
      <c r="BE48" s="256">
        <f>SUM(BB48:BD48)</f>
        <v>0</v>
      </c>
      <c r="BF48" s="466">
        <f t="shared" si="18"/>
        <v>0</v>
      </c>
      <c r="BG48" s="629"/>
    </row>
    <row r="49" spans="1:59" ht="15.75" customHeight="1" thickBot="1" x14ac:dyDescent="0.3">
      <c r="A49" s="693"/>
      <c r="B49" s="563"/>
      <c r="C49" s="662"/>
      <c r="D49" s="596"/>
      <c r="E49" s="667"/>
      <c r="F49" s="551"/>
      <c r="G49" s="644" t="s">
        <v>49</v>
      </c>
      <c r="H49" s="632"/>
      <c r="I49" s="553"/>
      <c r="J49" s="114">
        <f t="shared" ref="J49:AS49" si="19">SUM(J44:J48)</f>
        <v>0</v>
      </c>
      <c r="K49" s="115">
        <f t="shared" si="19"/>
        <v>0</v>
      </c>
      <c r="L49" s="116">
        <f t="shared" si="19"/>
        <v>0</v>
      </c>
      <c r="M49" s="117">
        <f t="shared" si="19"/>
        <v>0</v>
      </c>
      <c r="N49" s="115">
        <f t="shared" si="19"/>
        <v>6</v>
      </c>
      <c r="O49" s="115">
        <f t="shared" si="19"/>
        <v>0</v>
      </c>
      <c r="P49" s="116">
        <f t="shared" si="19"/>
        <v>0</v>
      </c>
      <c r="Q49" s="117">
        <f t="shared" si="19"/>
        <v>6</v>
      </c>
      <c r="R49" s="115">
        <f t="shared" si="19"/>
        <v>3</v>
      </c>
      <c r="S49" s="115">
        <f t="shared" si="19"/>
        <v>0</v>
      </c>
      <c r="T49" s="116">
        <f t="shared" si="19"/>
        <v>0</v>
      </c>
      <c r="U49" s="117">
        <f t="shared" si="19"/>
        <v>3</v>
      </c>
      <c r="V49" s="115">
        <f t="shared" si="19"/>
        <v>0</v>
      </c>
      <c r="W49" s="115">
        <f t="shared" si="19"/>
        <v>0</v>
      </c>
      <c r="X49" s="116">
        <f t="shared" si="19"/>
        <v>0</v>
      </c>
      <c r="Y49" s="117">
        <f t="shared" si="19"/>
        <v>0</v>
      </c>
      <c r="Z49" s="115">
        <f t="shared" si="19"/>
        <v>0</v>
      </c>
      <c r="AA49" s="115">
        <f t="shared" si="19"/>
        <v>0</v>
      </c>
      <c r="AB49" s="116">
        <f t="shared" si="19"/>
        <v>0</v>
      </c>
      <c r="AC49" s="117">
        <f t="shared" si="19"/>
        <v>0</v>
      </c>
      <c r="AD49" s="115">
        <f t="shared" si="19"/>
        <v>10</v>
      </c>
      <c r="AE49" s="115">
        <f t="shared" si="19"/>
        <v>0</v>
      </c>
      <c r="AF49" s="116">
        <f t="shared" si="19"/>
        <v>0</v>
      </c>
      <c r="AG49" s="117">
        <f t="shared" si="19"/>
        <v>10</v>
      </c>
      <c r="AH49" s="115">
        <f t="shared" si="19"/>
        <v>0</v>
      </c>
      <c r="AI49" s="115">
        <f t="shared" si="19"/>
        <v>0</v>
      </c>
      <c r="AJ49" s="116">
        <f t="shared" si="19"/>
        <v>0</v>
      </c>
      <c r="AK49" s="117">
        <f t="shared" si="19"/>
        <v>0</v>
      </c>
      <c r="AL49" s="115">
        <f t="shared" si="19"/>
        <v>3</v>
      </c>
      <c r="AM49" s="115">
        <f t="shared" si="19"/>
        <v>0</v>
      </c>
      <c r="AN49" s="116">
        <f t="shared" si="19"/>
        <v>0</v>
      </c>
      <c r="AO49" s="117">
        <f t="shared" si="19"/>
        <v>3</v>
      </c>
      <c r="AP49" s="115">
        <f t="shared" si="19"/>
        <v>3</v>
      </c>
      <c r="AQ49" s="115">
        <f t="shared" si="19"/>
        <v>0</v>
      </c>
      <c r="AR49" s="116">
        <f t="shared" si="19"/>
        <v>0</v>
      </c>
      <c r="AS49" s="117">
        <f t="shared" si="19"/>
        <v>3</v>
      </c>
      <c r="AT49" s="122">
        <v>3</v>
      </c>
      <c r="AU49" s="119">
        <v>0</v>
      </c>
      <c r="AV49" s="119">
        <v>0</v>
      </c>
      <c r="AW49" s="117">
        <f>SUM(AW44:AW48)</f>
        <v>3</v>
      </c>
      <c r="AX49" s="119">
        <v>2</v>
      </c>
      <c r="AY49" s="119">
        <v>0</v>
      </c>
      <c r="AZ49" s="119">
        <v>0</v>
      </c>
      <c r="BA49" s="117">
        <f>SUM(BA44:BA48)</f>
        <v>2</v>
      </c>
      <c r="BB49" s="122">
        <v>4</v>
      </c>
      <c r="BC49" s="119">
        <v>0</v>
      </c>
      <c r="BD49" s="119">
        <v>0</v>
      </c>
      <c r="BE49" s="252">
        <f>SUM(BE44:BE48)</f>
        <v>4</v>
      </c>
      <c r="BF49" s="400">
        <f>SUM(M49+Q49+U49+Y49+AC49+AG49+AK49+AO49+AS49+AW49+BA49+BE49)</f>
        <v>34</v>
      </c>
      <c r="BG49" s="630"/>
    </row>
    <row r="50" spans="1:59" ht="33.75" customHeight="1" thickBot="1" x14ac:dyDescent="0.3">
      <c r="A50" s="693"/>
      <c r="B50" s="563"/>
      <c r="C50" s="662"/>
      <c r="D50" s="596"/>
      <c r="E50" s="667"/>
      <c r="F50" s="330">
        <v>2</v>
      </c>
      <c r="G50" s="330" t="s">
        <v>41</v>
      </c>
      <c r="H50" s="454" t="s">
        <v>41</v>
      </c>
      <c r="I50" s="134" t="s">
        <v>164</v>
      </c>
      <c r="J50" s="457">
        <v>0</v>
      </c>
      <c r="K50" s="124">
        <v>0</v>
      </c>
      <c r="L50" s="145">
        <v>0</v>
      </c>
      <c r="M50" s="125">
        <v>0</v>
      </c>
      <c r="N50" s="124">
        <v>0</v>
      </c>
      <c r="O50" s="124">
        <v>0</v>
      </c>
      <c r="P50" s="145">
        <v>0</v>
      </c>
      <c r="Q50" s="125">
        <v>0</v>
      </c>
      <c r="R50" s="124">
        <v>0</v>
      </c>
      <c r="S50" s="124">
        <v>0</v>
      </c>
      <c r="T50" s="145">
        <v>0</v>
      </c>
      <c r="U50" s="125">
        <v>0</v>
      </c>
      <c r="V50" s="146">
        <v>0</v>
      </c>
      <c r="W50" s="124">
        <v>0</v>
      </c>
      <c r="X50" s="145">
        <v>0</v>
      </c>
      <c r="Y50" s="125">
        <v>0</v>
      </c>
      <c r="Z50" s="124">
        <v>18</v>
      </c>
      <c r="AA50" s="124">
        <v>0</v>
      </c>
      <c r="AB50" s="145">
        <v>0</v>
      </c>
      <c r="AC50" s="125">
        <v>18</v>
      </c>
      <c r="AD50" s="146">
        <v>0</v>
      </c>
      <c r="AE50" s="124">
        <v>0</v>
      </c>
      <c r="AF50" s="145">
        <v>0</v>
      </c>
      <c r="AG50" s="125">
        <v>0</v>
      </c>
      <c r="AH50" s="124">
        <v>0</v>
      </c>
      <c r="AI50" s="124">
        <v>0</v>
      </c>
      <c r="AJ50" s="145">
        <v>0</v>
      </c>
      <c r="AK50" s="125">
        <v>0</v>
      </c>
      <c r="AL50" s="146">
        <v>0</v>
      </c>
      <c r="AM50" s="124">
        <v>0</v>
      </c>
      <c r="AN50" s="145">
        <v>0</v>
      </c>
      <c r="AO50" s="125">
        <v>0</v>
      </c>
      <c r="AP50" s="124">
        <v>0</v>
      </c>
      <c r="AQ50" s="124">
        <v>0</v>
      </c>
      <c r="AR50" s="145">
        <v>0</v>
      </c>
      <c r="AS50" s="125">
        <v>0</v>
      </c>
      <c r="AT50" s="146">
        <v>0</v>
      </c>
      <c r="AU50" s="124">
        <v>0</v>
      </c>
      <c r="AV50" s="124">
        <v>0</v>
      </c>
      <c r="AW50" s="125">
        <v>0</v>
      </c>
      <c r="AX50" s="124">
        <v>0</v>
      </c>
      <c r="AY50" s="124">
        <v>0</v>
      </c>
      <c r="AZ50" s="124">
        <v>0</v>
      </c>
      <c r="BA50" s="125">
        <v>0</v>
      </c>
      <c r="BB50" s="146">
        <v>0</v>
      </c>
      <c r="BC50" s="124">
        <v>0</v>
      </c>
      <c r="BD50" s="124">
        <v>0</v>
      </c>
      <c r="BE50" s="463">
        <v>0</v>
      </c>
      <c r="BF50" s="469">
        <f t="shared" ref="BF50:BF55" si="20">SUM(M50+Q50+U50+Y50+AC50+AG50+AK50+AO50+AS50+AW50+BA50+BE50)</f>
        <v>18</v>
      </c>
      <c r="BG50" s="330">
        <f>BF50/F50</f>
        <v>9</v>
      </c>
    </row>
    <row r="51" spans="1:59" ht="15" customHeight="1" x14ac:dyDescent="0.25">
      <c r="A51" s="693"/>
      <c r="B51" s="563"/>
      <c r="C51" s="662"/>
      <c r="D51" s="596"/>
      <c r="E51" s="667"/>
      <c r="F51" s="684">
        <v>1</v>
      </c>
      <c r="G51" s="661" t="s">
        <v>43</v>
      </c>
      <c r="H51" s="100" t="s">
        <v>44</v>
      </c>
      <c r="I51" s="549" t="s">
        <v>165</v>
      </c>
      <c r="J51" s="21">
        <v>0</v>
      </c>
      <c r="K51" s="22">
        <v>0</v>
      </c>
      <c r="L51" s="39">
        <v>0</v>
      </c>
      <c r="M51" s="40">
        <f>SUM(J51:L51)</f>
        <v>0</v>
      </c>
      <c r="N51" s="22">
        <v>0</v>
      </c>
      <c r="O51" s="22">
        <v>0</v>
      </c>
      <c r="P51" s="39">
        <v>0</v>
      </c>
      <c r="Q51" s="40">
        <f>SUM(N51:P51)</f>
        <v>0</v>
      </c>
      <c r="R51" s="22">
        <v>0</v>
      </c>
      <c r="S51" s="22">
        <v>0</v>
      </c>
      <c r="T51" s="39">
        <v>0</v>
      </c>
      <c r="U51" s="40">
        <f>SUM(R51:T51)</f>
        <v>0</v>
      </c>
      <c r="V51" s="455">
        <v>0</v>
      </c>
      <c r="W51" s="455">
        <v>0</v>
      </c>
      <c r="X51" s="456">
        <v>0</v>
      </c>
      <c r="Y51" s="143">
        <f>SUM(V51:X51)</f>
        <v>0</v>
      </c>
      <c r="Z51" s="455">
        <v>0</v>
      </c>
      <c r="AA51" s="455">
        <v>0</v>
      </c>
      <c r="AB51" s="456">
        <v>0</v>
      </c>
      <c r="AC51" s="143">
        <f>SUM(Z51:AB51)</f>
        <v>0</v>
      </c>
      <c r="AD51" s="455">
        <v>0</v>
      </c>
      <c r="AE51" s="455">
        <v>0</v>
      </c>
      <c r="AF51" s="456">
        <v>0</v>
      </c>
      <c r="AG51" s="143">
        <f>SUM(AD51:AF51)</f>
        <v>0</v>
      </c>
      <c r="AH51" s="52">
        <v>0</v>
      </c>
      <c r="AI51" s="52">
        <v>0</v>
      </c>
      <c r="AJ51" s="85">
        <v>0</v>
      </c>
      <c r="AK51" s="143">
        <f>SUM(AH51:AJ51)</f>
        <v>0</v>
      </c>
      <c r="AL51" s="53">
        <v>0</v>
      </c>
      <c r="AM51" s="52">
        <v>0</v>
      </c>
      <c r="AN51" s="85">
        <v>0</v>
      </c>
      <c r="AO51" s="143">
        <f>SUM(AL51:AN51)</f>
        <v>0</v>
      </c>
      <c r="AP51" s="52">
        <v>0</v>
      </c>
      <c r="AQ51" s="52">
        <v>0</v>
      </c>
      <c r="AR51" s="85">
        <v>0</v>
      </c>
      <c r="AS51" s="143">
        <f>SUM(AP51:AR51)</f>
        <v>0</v>
      </c>
      <c r="AT51" s="53">
        <v>0</v>
      </c>
      <c r="AU51" s="52">
        <v>0</v>
      </c>
      <c r="AV51" s="52">
        <v>0</v>
      </c>
      <c r="AW51" s="143">
        <f>SUM(AT51:AV51)</f>
        <v>0</v>
      </c>
      <c r="AX51" s="52">
        <v>0</v>
      </c>
      <c r="AY51" s="52">
        <v>0</v>
      </c>
      <c r="AZ51" s="52">
        <v>0</v>
      </c>
      <c r="BA51" s="143">
        <f>SUM(AX51:AZ51)</f>
        <v>0</v>
      </c>
      <c r="BB51" s="53">
        <v>0</v>
      </c>
      <c r="BC51" s="52">
        <v>0</v>
      </c>
      <c r="BD51" s="52">
        <v>0</v>
      </c>
      <c r="BE51" s="462">
        <f t="shared" ref="BE51:BE56" si="21">SUM(BB51:BD51)</f>
        <v>0</v>
      </c>
      <c r="BF51" s="467">
        <f t="shared" si="20"/>
        <v>0</v>
      </c>
      <c r="BG51" s="684">
        <f>BF56/F51</f>
        <v>16</v>
      </c>
    </row>
    <row r="52" spans="1:59" ht="18" customHeight="1" x14ac:dyDescent="0.25">
      <c r="A52" s="693"/>
      <c r="B52" s="563"/>
      <c r="C52" s="662"/>
      <c r="D52" s="596"/>
      <c r="E52" s="667"/>
      <c r="F52" s="685"/>
      <c r="G52" s="565"/>
      <c r="H52" s="47" t="s">
        <v>45</v>
      </c>
      <c r="I52" s="550"/>
      <c r="J52" s="15">
        <v>0</v>
      </c>
      <c r="K52" s="16">
        <v>0</v>
      </c>
      <c r="L52" s="19">
        <v>0</v>
      </c>
      <c r="M52" s="20">
        <f>SUM(J52:L52)</f>
        <v>0</v>
      </c>
      <c r="N52" s="16">
        <v>0</v>
      </c>
      <c r="O52" s="16">
        <v>0</v>
      </c>
      <c r="P52" s="19">
        <v>0</v>
      </c>
      <c r="Q52" s="20">
        <f>SUM(N52:P52)</f>
        <v>0</v>
      </c>
      <c r="R52" s="16">
        <v>0</v>
      </c>
      <c r="S52" s="16">
        <v>0</v>
      </c>
      <c r="T52" s="19">
        <v>0</v>
      </c>
      <c r="U52" s="20">
        <f>SUM(R52:T52)</f>
        <v>0</v>
      </c>
      <c r="V52" s="16">
        <v>0</v>
      </c>
      <c r="W52" s="16">
        <v>0</v>
      </c>
      <c r="X52" s="19">
        <v>0</v>
      </c>
      <c r="Y52" s="20">
        <f>SUM(V52:X52)</f>
        <v>0</v>
      </c>
      <c r="Z52" s="16">
        <v>0</v>
      </c>
      <c r="AA52" s="16">
        <v>0</v>
      </c>
      <c r="AB52" s="19">
        <v>0</v>
      </c>
      <c r="AC52" s="20">
        <f>SUM(Z52:AB52)</f>
        <v>0</v>
      </c>
      <c r="AD52" s="16">
        <v>0</v>
      </c>
      <c r="AE52" s="16">
        <v>0</v>
      </c>
      <c r="AF52" s="19">
        <v>0</v>
      </c>
      <c r="AG52" s="20">
        <f>SUM(AD52:AF52)</f>
        <v>0</v>
      </c>
      <c r="AH52" s="37">
        <v>0</v>
      </c>
      <c r="AI52" s="37">
        <v>0</v>
      </c>
      <c r="AJ52" s="83">
        <v>0</v>
      </c>
      <c r="AK52" s="20">
        <f>SUM(AH52:AJ52)</f>
        <v>0</v>
      </c>
      <c r="AL52" s="54">
        <v>0</v>
      </c>
      <c r="AM52" s="37">
        <v>0</v>
      </c>
      <c r="AN52" s="83">
        <v>0</v>
      </c>
      <c r="AO52" s="20">
        <f>SUM(AL52:AN52)</f>
        <v>0</v>
      </c>
      <c r="AP52" s="37">
        <v>0</v>
      </c>
      <c r="AQ52" s="37">
        <v>0</v>
      </c>
      <c r="AR52" s="83">
        <v>0</v>
      </c>
      <c r="AS52" s="20">
        <f>SUM(AP52:AR52)</f>
        <v>0</v>
      </c>
      <c r="AT52" s="54">
        <v>0</v>
      </c>
      <c r="AU52" s="37">
        <v>0</v>
      </c>
      <c r="AV52" s="37">
        <v>0</v>
      </c>
      <c r="AW52" s="20">
        <f>SUM(AT52:AV52)</f>
        <v>0</v>
      </c>
      <c r="AX52" s="37">
        <v>0</v>
      </c>
      <c r="AY52" s="37">
        <v>0</v>
      </c>
      <c r="AZ52" s="37">
        <v>0</v>
      </c>
      <c r="BA52" s="20">
        <f>SUM(AX52:AZ52)</f>
        <v>0</v>
      </c>
      <c r="BB52" s="54">
        <v>0</v>
      </c>
      <c r="BC52" s="37">
        <v>0</v>
      </c>
      <c r="BD52" s="37">
        <v>0</v>
      </c>
      <c r="BE52" s="255">
        <f t="shared" si="21"/>
        <v>0</v>
      </c>
      <c r="BF52" s="472">
        <f t="shared" si="20"/>
        <v>0</v>
      </c>
      <c r="BG52" s="685"/>
    </row>
    <row r="53" spans="1:59" ht="15" customHeight="1" x14ac:dyDescent="0.25">
      <c r="A53" s="693"/>
      <c r="B53" s="563"/>
      <c r="C53" s="662"/>
      <c r="D53" s="596"/>
      <c r="E53" s="667"/>
      <c r="F53" s="685"/>
      <c r="G53" s="565"/>
      <c r="H53" s="123" t="s">
        <v>46</v>
      </c>
      <c r="I53" s="550"/>
      <c r="J53" s="15">
        <v>0</v>
      </c>
      <c r="K53" s="16">
        <v>0</v>
      </c>
      <c r="L53" s="19">
        <v>0</v>
      </c>
      <c r="M53" s="20">
        <f>SUM(J53:L53)</f>
        <v>0</v>
      </c>
      <c r="N53" s="16">
        <v>0</v>
      </c>
      <c r="O53" s="16">
        <v>0</v>
      </c>
      <c r="P53" s="19">
        <v>0</v>
      </c>
      <c r="Q53" s="20">
        <f>SUM(N53:P53)</f>
        <v>0</v>
      </c>
      <c r="R53" s="16">
        <v>0</v>
      </c>
      <c r="S53" s="16">
        <v>0</v>
      </c>
      <c r="T53" s="19">
        <v>0</v>
      </c>
      <c r="U53" s="20">
        <f>SUM(R53:T53)</f>
        <v>0</v>
      </c>
      <c r="V53" s="16">
        <v>0</v>
      </c>
      <c r="W53" s="16">
        <v>0</v>
      </c>
      <c r="X53" s="19">
        <v>0</v>
      </c>
      <c r="Y53" s="20">
        <f>SUM(V53:X53)</f>
        <v>0</v>
      </c>
      <c r="Z53" s="16">
        <v>16</v>
      </c>
      <c r="AA53" s="16">
        <v>0</v>
      </c>
      <c r="AB53" s="19">
        <v>0</v>
      </c>
      <c r="AC53" s="20">
        <f>SUM(Z53:AB53)</f>
        <v>16</v>
      </c>
      <c r="AD53" s="16">
        <v>0</v>
      </c>
      <c r="AE53" s="16">
        <v>0</v>
      </c>
      <c r="AF53" s="19">
        <v>0</v>
      </c>
      <c r="AG53" s="20">
        <f>SUM(AD53:AF53)</f>
        <v>0</v>
      </c>
      <c r="AH53" s="37">
        <v>0</v>
      </c>
      <c r="AI53" s="37">
        <v>0</v>
      </c>
      <c r="AJ53" s="83">
        <v>0</v>
      </c>
      <c r="AK53" s="20">
        <f>SUM(AH53:AJ53)</f>
        <v>0</v>
      </c>
      <c r="AL53" s="54">
        <v>0</v>
      </c>
      <c r="AM53" s="37">
        <v>0</v>
      </c>
      <c r="AN53" s="83">
        <v>0</v>
      </c>
      <c r="AO53" s="20">
        <v>0</v>
      </c>
      <c r="AP53" s="37">
        <v>0</v>
      </c>
      <c r="AQ53" s="37">
        <v>0</v>
      </c>
      <c r="AR53" s="83">
        <v>0</v>
      </c>
      <c r="AS53" s="20">
        <f>SUM(AP53:AR53)</f>
        <v>0</v>
      </c>
      <c r="AT53" s="54">
        <v>0</v>
      </c>
      <c r="AU53" s="37">
        <v>0</v>
      </c>
      <c r="AV53" s="37">
        <v>0</v>
      </c>
      <c r="AW53" s="20">
        <f>SUM(AT53:AV53)</f>
        <v>0</v>
      </c>
      <c r="AX53" s="37">
        <v>0</v>
      </c>
      <c r="AY53" s="37">
        <v>0</v>
      </c>
      <c r="AZ53" s="37">
        <v>0</v>
      </c>
      <c r="BA53" s="20">
        <f>SUM(AX53:AZ53)</f>
        <v>0</v>
      </c>
      <c r="BB53" s="54">
        <v>0</v>
      </c>
      <c r="BC53" s="37">
        <v>0</v>
      </c>
      <c r="BD53" s="37">
        <v>0</v>
      </c>
      <c r="BE53" s="255">
        <f t="shared" si="21"/>
        <v>0</v>
      </c>
      <c r="BF53" s="465">
        <f t="shared" si="20"/>
        <v>16</v>
      </c>
      <c r="BG53" s="685"/>
    </row>
    <row r="54" spans="1:59" ht="15" customHeight="1" x14ac:dyDescent="0.25">
      <c r="A54" s="693"/>
      <c r="B54" s="563"/>
      <c r="C54" s="662"/>
      <c r="D54" s="596"/>
      <c r="E54" s="667"/>
      <c r="F54" s="685"/>
      <c r="G54" s="565"/>
      <c r="H54" s="123" t="s">
        <v>47</v>
      </c>
      <c r="I54" s="550"/>
      <c r="J54" s="15">
        <v>0</v>
      </c>
      <c r="K54" s="16">
        <v>0</v>
      </c>
      <c r="L54" s="19">
        <v>0</v>
      </c>
      <c r="M54" s="20">
        <f>SUM(J54:L54)</f>
        <v>0</v>
      </c>
      <c r="N54" s="16">
        <v>0</v>
      </c>
      <c r="O54" s="16">
        <v>0</v>
      </c>
      <c r="P54" s="19">
        <v>0</v>
      </c>
      <c r="Q54" s="20">
        <f>SUM(N54:P54)</f>
        <v>0</v>
      </c>
      <c r="R54" s="16">
        <v>0</v>
      </c>
      <c r="S54" s="16">
        <v>0</v>
      </c>
      <c r="T54" s="19">
        <v>0</v>
      </c>
      <c r="U54" s="20">
        <f>SUM(R54:T54)</f>
        <v>0</v>
      </c>
      <c r="V54" s="16">
        <v>0</v>
      </c>
      <c r="W54" s="16">
        <v>0</v>
      </c>
      <c r="X54" s="19">
        <v>0</v>
      </c>
      <c r="Y54" s="20">
        <v>0</v>
      </c>
      <c r="Z54" s="16">
        <v>0</v>
      </c>
      <c r="AA54" s="16">
        <v>0</v>
      </c>
      <c r="AB54" s="19">
        <v>0</v>
      </c>
      <c r="AC54" s="20">
        <f>SUM(Z54:AB54)</f>
        <v>0</v>
      </c>
      <c r="AD54" s="16">
        <v>0</v>
      </c>
      <c r="AE54" s="16">
        <v>0</v>
      </c>
      <c r="AF54" s="19">
        <v>0</v>
      </c>
      <c r="AG54" s="20">
        <f>SUM(AD54:AF54)</f>
        <v>0</v>
      </c>
      <c r="AH54" s="37">
        <v>0</v>
      </c>
      <c r="AI54" s="37">
        <v>0</v>
      </c>
      <c r="AJ54" s="83">
        <v>0</v>
      </c>
      <c r="AK54" s="20">
        <f>SUM(AH54:AJ54)</f>
        <v>0</v>
      </c>
      <c r="AL54" s="54">
        <v>0</v>
      </c>
      <c r="AM54" s="37">
        <v>0</v>
      </c>
      <c r="AN54" s="83">
        <v>0</v>
      </c>
      <c r="AO54" s="20">
        <f>SUM(AL54:AN54)</f>
        <v>0</v>
      </c>
      <c r="AP54" s="37">
        <v>0</v>
      </c>
      <c r="AQ54" s="37">
        <v>0</v>
      </c>
      <c r="AR54" s="83">
        <v>0</v>
      </c>
      <c r="AS54" s="20">
        <f>SUM(AP54:AR54)</f>
        <v>0</v>
      </c>
      <c r="AT54" s="54">
        <v>0</v>
      </c>
      <c r="AU54" s="37">
        <v>0</v>
      </c>
      <c r="AV54" s="37">
        <v>0</v>
      </c>
      <c r="AW54" s="20">
        <f>SUM(AT54:AV54)</f>
        <v>0</v>
      </c>
      <c r="AX54" s="37">
        <v>0</v>
      </c>
      <c r="AY54" s="37">
        <v>0</v>
      </c>
      <c r="AZ54" s="37">
        <v>0</v>
      </c>
      <c r="BA54" s="20">
        <f>SUM(AX54:AZ54)</f>
        <v>0</v>
      </c>
      <c r="BB54" s="54">
        <v>0</v>
      </c>
      <c r="BC54" s="37">
        <v>0</v>
      </c>
      <c r="BD54" s="37">
        <v>0</v>
      </c>
      <c r="BE54" s="255">
        <f t="shared" si="21"/>
        <v>0</v>
      </c>
      <c r="BF54" s="465">
        <f t="shared" si="20"/>
        <v>0</v>
      </c>
      <c r="BG54" s="685"/>
    </row>
    <row r="55" spans="1:59" ht="15.75" customHeight="1" thickBot="1" x14ac:dyDescent="0.3">
      <c r="A55" s="693"/>
      <c r="B55" s="563"/>
      <c r="C55" s="662"/>
      <c r="D55" s="596"/>
      <c r="E55" s="667"/>
      <c r="F55" s="685"/>
      <c r="G55" s="566"/>
      <c r="H55" s="203" t="s">
        <v>48</v>
      </c>
      <c r="I55" s="550"/>
      <c r="J55" s="31">
        <v>0</v>
      </c>
      <c r="K55" s="13">
        <v>0</v>
      </c>
      <c r="L55" s="12">
        <v>0</v>
      </c>
      <c r="M55" s="14">
        <f>SUM(J55:L55)</f>
        <v>0</v>
      </c>
      <c r="N55" s="13">
        <v>0</v>
      </c>
      <c r="O55" s="13">
        <v>0</v>
      </c>
      <c r="P55" s="12">
        <v>0</v>
      </c>
      <c r="Q55" s="14">
        <f>SUM(N55:P55)</f>
        <v>0</v>
      </c>
      <c r="R55" s="13">
        <v>0</v>
      </c>
      <c r="S55" s="13">
        <v>0</v>
      </c>
      <c r="T55" s="12">
        <v>0</v>
      </c>
      <c r="U55" s="14">
        <f>SUM(R55:T55)</f>
        <v>0</v>
      </c>
      <c r="V55" s="13">
        <v>0</v>
      </c>
      <c r="W55" s="13">
        <v>0</v>
      </c>
      <c r="X55" s="12">
        <v>0</v>
      </c>
      <c r="Y55" s="14">
        <f>SUM(V55:X55)</f>
        <v>0</v>
      </c>
      <c r="Z55" s="13">
        <v>0</v>
      </c>
      <c r="AA55" s="13">
        <v>0</v>
      </c>
      <c r="AB55" s="12">
        <v>0</v>
      </c>
      <c r="AC55" s="14">
        <f>SUM(Z55:AB55)</f>
        <v>0</v>
      </c>
      <c r="AD55" s="13">
        <v>0</v>
      </c>
      <c r="AE55" s="13">
        <v>0</v>
      </c>
      <c r="AF55" s="12">
        <v>0</v>
      </c>
      <c r="AG55" s="14">
        <f>SUM(AD55:AF55)</f>
        <v>0</v>
      </c>
      <c r="AH55" s="57">
        <v>0</v>
      </c>
      <c r="AI55" s="57">
        <v>0</v>
      </c>
      <c r="AJ55" s="84">
        <v>0</v>
      </c>
      <c r="AK55" s="14">
        <f>SUM(AH55:AJ55)</f>
        <v>0</v>
      </c>
      <c r="AL55" s="58">
        <v>0</v>
      </c>
      <c r="AM55" s="57">
        <v>0</v>
      </c>
      <c r="AN55" s="84">
        <v>0</v>
      </c>
      <c r="AO55" s="14">
        <f>SUM(AL55:AN55)</f>
        <v>0</v>
      </c>
      <c r="AP55" s="57">
        <v>0</v>
      </c>
      <c r="AQ55" s="57">
        <v>0</v>
      </c>
      <c r="AR55" s="84">
        <v>0</v>
      </c>
      <c r="AS55" s="14">
        <f>SUM(AP55:AR55)</f>
        <v>0</v>
      </c>
      <c r="AT55" s="58">
        <v>0</v>
      </c>
      <c r="AU55" s="57">
        <v>0</v>
      </c>
      <c r="AV55" s="57">
        <v>0</v>
      </c>
      <c r="AW55" s="14">
        <f>SUM(AT55:AV55)</f>
        <v>0</v>
      </c>
      <c r="AX55" s="57">
        <v>0</v>
      </c>
      <c r="AY55" s="57">
        <v>0</v>
      </c>
      <c r="AZ55" s="57">
        <v>0</v>
      </c>
      <c r="BA55" s="14">
        <f>SUM(AX55:AZ55)</f>
        <v>0</v>
      </c>
      <c r="BB55" s="58">
        <v>0</v>
      </c>
      <c r="BC55" s="57">
        <v>0</v>
      </c>
      <c r="BD55" s="57">
        <v>0</v>
      </c>
      <c r="BE55" s="256">
        <f t="shared" si="21"/>
        <v>0</v>
      </c>
      <c r="BF55" s="466">
        <f t="shared" si="20"/>
        <v>0</v>
      </c>
      <c r="BG55" s="685"/>
    </row>
    <row r="56" spans="1:59" ht="15.75" customHeight="1" thickBot="1" x14ac:dyDescent="0.3">
      <c r="A56" s="693"/>
      <c r="B56" s="563"/>
      <c r="C56" s="662"/>
      <c r="D56" s="596"/>
      <c r="E56" s="667"/>
      <c r="F56" s="686"/>
      <c r="G56" s="631" t="s">
        <v>49</v>
      </c>
      <c r="H56" s="632"/>
      <c r="I56" s="551"/>
      <c r="J56" s="114">
        <f t="shared" ref="J56:AO56" si="22">SUM(J51:J55)</f>
        <v>0</v>
      </c>
      <c r="K56" s="115">
        <f t="shared" si="22"/>
        <v>0</v>
      </c>
      <c r="L56" s="116">
        <f t="shared" si="22"/>
        <v>0</v>
      </c>
      <c r="M56" s="117">
        <f t="shared" si="22"/>
        <v>0</v>
      </c>
      <c r="N56" s="115">
        <f t="shared" si="22"/>
        <v>0</v>
      </c>
      <c r="O56" s="115">
        <f t="shared" si="22"/>
        <v>0</v>
      </c>
      <c r="P56" s="116">
        <f t="shared" si="22"/>
        <v>0</v>
      </c>
      <c r="Q56" s="117">
        <f t="shared" si="22"/>
        <v>0</v>
      </c>
      <c r="R56" s="115">
        <f t="shared" si="22"/>
        <v>0</v>
      </c>
      <c r="S56" s="115">
        <f t="shared" si="22"/>
        <v>0</v>
      </c>
      <c r="T56" s="116">
        <f t="shared" si="22"/>
        <v>0</v>
      </c>
      <c r="U56" s="117">
        <f t="shared" si="22"/>
        <v>0</v>
      </c>
      <c r="V56" s="115">
        <f t="shared" si="22"/>
        <v>0</v>
      </c>
      <c r="W56" s="115">
        <f t="shared" si="22"/>
        <v>0</v>
      </c>
      <c r="X56" s="116">
        <f t="shared" si="22"/>
        <v>0</v>
      </c>
      <c r="Y56" s="117">
        <f t="shared" si="22"/>
        <v>0</v>
      </c>
      <c r="Z56" s="115">
        <f t="shared" si="22"/>
        <v>16</v>
      </c>
      <c r="AA56" s="115">
        <f t="shared" si="22"/>
        <v>0</v>
      </c>
      <c r="AB56" s="116">
        <f t="shared" si="22"/>
        <v>0</v>
      </c>
      <c r="AC56" s="117">
        <f t="shared" si="22"/>
        <v>16</v>
      </c>
      <c r="AD56" s="115">
        <f t="shared" si="22"/>
        <v>0</v>
      </c>
      <c r="AE56" s="115">
        <f t="shared" si="22"/>
        <v>0</v>
      </c>
      <c r="AF56" s="116">
        <f t="shared" si="22"/>
        <v>0</v>
      </c>
      <c r="AG56" s="117">
        <f t="shared" si="22"/>
        <v>0</v>
      </c>
      <c r="AH56" s="115">
        <f t="shared" si="22"/>
        <v>0</v>
      </c>
      <c r="AI56" s="115">
        <f t="shared" si="22"/>
        <v>0</v>
      </c>
      <c r="AJ56" s="116">
        <f t="shared" si="22"/>
        <v>0</v>
      </c>
      <c r="AK56" s="117">
        <f t="shared" si="22"/>
        <v>0</v>
      </c>
      <c r="AL56" s="115">
        <f t="shared" si="22"/>
        <v>0</v>
      </c>
      <c r="AM56" s="115">
        <f t="shared" si="22"/>
        <v>0</v>
      </c>
      <c r="AN56" s="116">
        <f t="shared" si="22"/>
        <v>0</v>
      </c>
      <c r="AO56" s="117">
        <f t="shared" si="22"/>
        <v>0</v>
      </c>
      <c r="AP56" s="115">
        <f t="shared" ref="AP56:BD56" si="23">SUM(AP51:AP55)</f>
        <v>0</v>
      </c>
      <c r="AQ56" s="115">
        <f t="shared" si="23"/>
        <v>0</v>
      </c>
      <c r="AR56" s="116">
        <f t="shared" si="23"/>
        <v>0</v>
      </c>
      <c r="AS56" s="117">
        <f t="shared" si="23"/>
        <v>0</v>
      </c>
      <c r="AT56" s="115">
        <f t="shared" si="23"/>
        <v>0</v>
      </c>
      <c r="AU56" s="115">
        <f t="shared" si="23"/>
        <v>0</v>
      </c>
      <c r="AV56" s="116">
        <f t="shared" si="23"/>
        <v>0</v>
      </c>
      <c r="AW56" s="117">
        <f t="shared" si="23"/>
        <v>0</v>
      </c>
      <c r="AX56" s="115">
        <f t="shared" si="23"/>
        <v>0</v>
      </c>
      <c r="AY56" s="115">
        <f t="shared" si="23"/>
        <v>0</v>
      </c>
      <c r="AZ56" s="116">
        <f t="shared" si="23"/>
        <v>0</v>
      </c>
      <c r="BA56" s="117">
        <f t="shared" si="23"/>
        <v>0</v>
      </c>
      <c r="BB56" s="115">
        <f t="shared" si="23"/>
        <v>0</v>
      </c>
      <c r="BC56" s="115">
        <f t="shared" si="23"/>
        <v>0</v>
      </c>
      <c r="BD56" s="116">
        <f t="shared" si="23"/>
        <v>0</v>
      </c>
      <c r="BE56" s="252">
        <f t="shared" si="21"/>
        <v>0</v>
      </c>
      <c r="BF56" s="404">
        <f>SUM(M56+Q56+U56+Y56+AC56+AG56+AK56+AO56+AS56+AW56+BA56+BE56)</f>
        <v>16</v>
      </c>
      <c r="BG56" s="686"/>
    </row>
  </sheetData>
  <mergeCells count="81">
    <mergeCell ref="B8:C8"/>
    <mergeCell ref="A1:BF1"/>
    <mergeCell ref="A2:BF2"/>
    <mergeCell ref="A3:BF3"/>
    <mergeCell ref="A6:D6"/>
    <mergeCell ref="B7:C7"/>
    <mergeCell ref="AP9:BB9"/>
    <mergeCell ref="A10:I10"/>
    <mergeCell ref="J10:BE10"/>
    <mergeCell ref="BF10:BF13"/>
    <mergeCell ref="BG10:BG13"/>
    <mergeCell ref="A11:A13"/>
    <mergeCell ref="B11:B13"/>
    <mergeCell ref="C11:C13"/>
    <mergeCell ref="D11:D13"/>
    <mergeCell ref="E11:E13"/>
    <mergeCell ref="AH11:AK11"/>
    <mergeCell ref="AL11:AO11"/>
    <mergeCell ref="F11:F13"/>
    <mergeCell ref="G11:G13"/>
    <mergeCell ref="H11:H13"/>
    <mergeCell ref="I11:I13"/>
    <mergeCell ref="J11:M11"/>
    <mergeCell ref="N11:Q11"/>
    <mergeCell ref="AD12:AG12"/>
    <mergeCell ref="R11:U11"/>
    <mergeCell ref="V11:Y11"/>
    <mergeCell ref="Z11:AC11"/>
    <mergeCell ref="AD11:AG11"/>
    <mergeCell ref="J12:M12"/>
    <mergeCell ref="N12:Q12"/>
    <mergeCell ref="R12:U12"/>
    <mergeCell ref="V12:Y12"/>
    <mergeCell ref="Z12:AC12"/>
    <mergeCell ref="BB12:BE12"/>
    <mergeCell ref="AP11:AS11"/>
    <mergeCell ref="AT11:AW11"/>
    <mergeCell ref="AX11:BA11"/>
    <mergeCell ref="BB11:BE11"/>
    <mergeCell ref="AH12:AK12"/>
    <mergeCell ref="AL12:AO12"/>
    <mergeCell ref="AP12:AS12"/>
    <mergeCell ref="AT12:AW12"/>
    <mergeCell ref="AX12:BA12"/>
    <mergeCell ref="F14:F25"/>
    <mergeCell ref="A29:A56"/>
    <mergeCell ref="E29:E36"/>
    <mergeCell ref="F30:F35"/>
    <mergeCell ref="E43:E56"/>
    <mergeCell ref="A14:A28"/>
    <mergeCell ref="B14:B56"/>
    <mergeCell ref="C14:C56"/>
    <mergeCell ref="D14:D56"/>
    <mergeCell ref="E14:E25"/>
    <mergeCell ref="F51:F56"/>
    <mergeCell ref="G14:G18"/>
    <mergeCell ref="I14:I19"/>
    <mergeCell ref="BG14:BG25"/>
    <mergeCell ref="G19:H19"/>
    <mergeCell ref="G20:G23"/>
    <mergeCell ref="I20:I23"/>
    <mergeCell ref="G24:G25"/>
    <mergeCell ref="I24:I25"/>
    <mergeCell ref="G30:G34"/>
    <mergeCell ref="I30:I35"/>
    <mergeCell ref="BG30:BG35"/>
    <mergeCell ref="G35:H35"/>
    <mergeCell ref="F37:F42"/>
    <mergeCell ref="G37:G41"/>
    <mergeCell ref="I37:I42"/>
    <mergeCell ref="BG37:BG42"/>
    <mergeCell ref="G42:H42"/>
    <mergeCell ref="G51:G55"/>
    <mergeCell ref="I51:I56"/>
    <mergeCell ref="BG51:BG56"/>
    <mergeCell ref="G56:H56"/>
    <mergeCell ref="F44:F49"/>
    <mergeCell ref="G44:G48"/>
    <mergeCell ref="I44:I49"/>
    <mergeCell ref="BG44:BG49"/>
    <mergeCell ref="G49:H49"/>
  </mergeCells>
  <printOptions horizontalCentered="1"/>
  <pageMargins left="0.39370078740157477" right="0.31535433070866142" top="0.64960629921259838" bottom="0.64960629921259838" header="0.3543307086614173" footer="0.3543307086614173"/>
  <pageSetup paperSize="0" scale="75" fitToWidth="0" fitToHeight="0" pageOrder="overThenDown" orientation="landscape" horizontalDpi="0" verticalDpi="0" copies="0"/>
  <headerFooter alignWithMargins="0"/>
  <ignoredErrors>
    <ignoredError sqref="BB56:BD56"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W115"/>
  <sheetViews>
    <sheetView topLeftCell="E10" workbookViewId="0">
      <selection activeCell="H24" sqref="H24"/>
    </sheetView>
  </sheetViews>
  <sheetFormatPr baseColWidth="10" defaultRowHeight="15" customHeight="1" x14ac:dyDescent="0.25"/>
  <cols>
    <col min="1" max="1" width="29.28515625" style="1" hidden="1" customWidth="1"/>
    <col min="2" max="2" width="12.42578125" style="1" hidden="1" customWidth="1"/>
    <col min="3" max="3" width="22.42578125" style="1" hidden="1" customWidth="1"/>
    <col min="4" max="4" width="39.85546875" style="1" hidden="1" customWidth="1"/>
    <col min="5" max="5" width="32.85546875" style="1" customWidth="1"/>
    <col min="6" max="6" width="17.85546875" style="1" customWidth="1"/>
    <col min="7" max="7" width="17.42578125" style="1" customWidth="1"/>
    <col min="8" max="8" width="22.7109375" style="1" customWidth="1"/>
    <col min="9" max="9" width="35.5703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59" width="18.7109375" style="1" customWidth="1"/>
    <col min="60" max="66" width="22" style="1" customWidth="1"/>
    <col min="67" max="257" width="12" style="1" customWidth="1"/>
    <col min="258" max="1024" width="11.42578125" style="448" customWidth="1"/>
    <col min="1025" max="16384" width="11.42578125" style="448"/>
  </cols>
  <sheetData>
    <row r="1" spans="1:60" ht="15" hidden="1" customHeight="1" x14ac:dyDescent="0.25">
      <c r="A1" s="708" t="s">
        <v>0</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row>
    <row r="2" spans="1:60" ht="15" hidden="1" customHeight="1" x14ac:dyDescent="0.25">
      <c r="A2" s="708" t="s">
        <v>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5"/>
    </row>
    <row r="3" spans="1:60" ht="15" hidden="1" customHeight="1" x14ac:dyDescent="0.25">
      <c r="A3" s="708" t="s">
        <v>2</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5"/>
    </row>
    <row r="4" spans="1:60" ht="15" hidden="1"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60" ht="15.75" hidden="1" customHeight="1" x14ac:dyDescent="0.25"/>
    <row r="6" spans="1:60" ht="15" hidden="1" customHeight="1" x14ac:dyDescent="0.25">
      <c r="A6" s="602" t="s">
        <v>3</v>
      </c>
      <c r="B6" s="602"/>
      <c r="C6" s="602"/>
      <c r="D6" s="602"/>
      <c r="E6" s="5"/>
    </row>
    <row r="7" spans="1:60" ht="15" hidden="1" customHeight="1" x14ac:dyDescent="0.25">
      <c r="A7" s="6" t="s">
        <v>4</v>
      </c>
      <c r="B7" s="596" t="s">
        <v>5</v>
      </c>
      <c r="C7" s="596"/>
      <c r="D7" s="6" t="s">
        <v>6</v>
      </c>
      <c r="E7" s="5"/>
    </row>
    <row r="8" spans="1:60" ht="15.75" hidden="1" customHeight="1" x14ac:dyDescent="0.25">
      <c r="A8" s="37" t="s">
        <v>7</v>
      </c>
      <c r="B8" s="709" t="s">
        <v>8</v>
      </c>
      <c r="C8" s="709"/>
      <c r="D8" s="37" t="s">
        <v>166</v>
      </c>
    </row>
    <row r="9" spans="1:60" ht="15.75" hidden="1" customHeight="1" x14ac:dyDescent="0.25"/>
    <row r="10" spans="1:60" ht="31.5" customHeight="1" x14ac:dyDescent="0.25">
      <c r="A10" s="710" t="s">
        <v>10</v>
      </c>
      <c r="B10" s="710"/>
      <c r="C10" s="710"/>
      <c r="D10" s="710"/>
      <c r="E10" s="710"/>
      <c r="F10" s="710"/>
      <c r="G10" s="710"/>
      <c r="H10" s="710"/>
      <c r="I10" s="710"/>
      <c r="J10" s="711">
        <v>2021</v>
      </c>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1"/>
      <c r="AY10" s="711"/>
      <c r="AZ10" s="711"/>
      <c r="BA10" s="711"/>
      <c r="BB10" s="711"/>
      <c r="BC10" s="711"/>
      <c r="BD10" s="711"/>
      <c r="BE10" s="711"/>
      <c r="BF10" s="602" t="s">
        <v>11</v>
      </c>
      <c r="BG10" s="602" t="s">
        <v>12</v>
      </c>
    </row>
    <row r="11" spans="1:60" ht="18.75" customHeight="1" x14ac:dyDescent="0.25">
      <c r="A11" s="596" t="s">
        <v>13</v>
      </c>
      <c r="B11" s="596" t="s">
        <v>14</v>
      </c>
      <c r="C11" s="596" t="s">
        <v>15</v>
      </c>
      <c r="D11" s="596" t="s">
        <v>16</v>
      </c>
      <c r="E11" s="596" t="s">
        <v>17</v>
      </c>
      <c r="F11" s="596" t="s">
        <v>83</v>
      </c>
      <c r="G11" s="563" t="s">
        <v>18</v>
      </c>
      <c r="H11" s="563" t="s">
        <v>19</v>
      </c>
      <c r="I11" s="596" t="s">
        <v>20</v>
      </c>
      <c r="J11" s="596" t="s">
        <v>21</v>
      </c>
      <c r="K11" s="596"/>
      <c r="L11" s="596"/>
      <c r="M11" s="596"/>
      <c r="N11" s="596" t="s">
        <v>22</v>
      </c>
      <c r="O11" s="596"/>
      <c r="P11" s="596"/>
      <c r="Q11" s="596"/>
      <c r="R11" s="597" t="s">
        <v>23</v>
      </c>
      <c r="S11" s="597"/>
      <c r="T11" s="597"/>
      <c r="U11" s="597"/>
      <c r="V11" s="707" t="s">
        <v>24</v>
      </c>
      <c r="W11" s="707"/>
      <c r="X11" s="707"/>
      <c r="Y11" s="707"/>
      <c r="Z11" s="597" t="s">
        <v>25</v>
      </c>
      <c r="AA11" s="597"/>
      <c r="AB11" s="597"/>
      <c r="AC11" s="597"/>
      <c r="AD11" s="707" t="s">
        <v>26</v>
      </c>
      <c r="AE11" s="707"/>
      <c r="AF11" s="707"/>
      <c r="AG11" s="707"/>
      <c r="AH11" s="596" t="s">
        <v>27</v>
      </c>
      <c r="AI11" s="596"/>
      <c r="AJ11" s="596"/>
      <c r="AK11" s="596"/>
      <c r="AL11" s="596" t="s">
        <v>28</v>
      </c>
      <c r="AM11" s="596"/>
      <c r="AN11" s="596"/>
      <c r="AO11" s="596"/>
      <c r="AP11" s="596" t="s">
        <v>29</v>
      </c>
      <c r="AQ11" s="596"/>
      <c r="AR11" s="596"/>
      <c r="AS11" s="596"/>
      <c r="AT11" s="596" t="s">
        <v>30</v>
      </c>
      <c r="AU11" s="596"/>
      <c r="AV11" s="596"/>
      <c r="AW11" s="596"/>
      <c r="AX11" s="596" t="s">
        <v>31</v>
      </c>
      <c r="AY11" s="596"/>
      <c r="AZ11" s="596"/>
      <c r="BA11" s="596"/>
      <c r="BB11" s="596" t="s">
        <v>32</v>
      </c>
      <c r="BC11" s="596"/>
      <c r="BD11" s="596"/>
      <c r="BE11" s="596"/>
      <c r="BF11" s="602"/>
      <c r="BG11" s="602"/>
    </row>
    <row r="12" spans="1:60" ht="15.75" customHeight="1" x14ac:dyDescent="0.25">
      <c r="A12" s="596"/>
      <c r="B12" s="596"/>
      <c r="C12" s="596"/>
      <c r="D12" s="596"/>
      <c r="E12" s="596"/>
      <c r="F12" s="596"/>
      <c r="G12" s="563"/>
      <c r="H12" s="563"/>
      <c r="I12" s="596"/>
      <c r="J12" s="600" t="s">
        <v>33</v>
      </c>
      <c r="K12" s="600"/>
      <c r="L12" s="600"/>
      <c r="M12" s="600"/>
      <c r="N12" s="600" t="s">
        <v>33</v>
      </c>
      <c r="O12" s="600"/>
      <c r="P12" s="600"/>
      <c r="Q12" s="600"/>
      <c r="R12" s="600" t="s">
        <v>33</v>
      </c>
      <c r="S12" s="600"/>
      <c r="T12" s="600"/>
      <c r="U12" s="600"/>
      <c r="V12" s="600" t="s">
        <v>33</v>
      </c>
      <c r="W12" s="600"/>
      <c r="X12" s="600"/>
      <c r="Y12" s="600"/>
      <c r="Z12" s="600" t="s">
        <v>33</v>
      </c>
      <c r="AA12" s="600"/>
      <c r="AB12" s="600"/>
      <c r="AC12" s="600"/>
      <c r="AD12" s="600" t="s">
        <v>33</v>
      </c>
      <c r="AE12" s="600"/>
      <c r="AF12" s="600"/>
      <c r="AG12" s="600"/>
      <c r="AH12" s="600" t="s">
        <v>33</v>
      </c>
      <c r="AI12" s="600"/>
      <c r="AJ12" s="600"/>
      <c r="AK12" s="600"/>
      <c r="AL12" s="600" t="s">
        <v>33</v>
      </c>
      <c r="AM12" s="600"/>
      <c r="AN12" s="600"/>
      <c r="AO12" s="600"/>
      <c r="AP12" s="600" t="s">
        <v>33</v>
      </c>
      <c r="AQ12" s="600"/>
      <c r="AR12" s="600"/>
      <c r="AS12" s="600"/>
      <c r="AT12" s="600" t="s">
        <v>33</v>
      </c>
      <c r="AU12" s="600"/>
      <c r="AV12" s="600"/>
      <c r="AW12" s="600"/>
      <c r="AX12" s="600" t="s">
        <v>33</v>
      </c>
      <c r="AY12" s="600"/>
      <c r="AZ12" s="600"/>
      <c r="BA12" s="600"/>
      <c r="BB12" s="600" t="s">
        <v>33</v>
      </c>
      <c r="BC12" s="600"/>
      <c r="BD12" s="600"/>
      <c r="BE12" s="600"/>
      <c r="BF12" s="602"/>
      <c r="BG12" s="602"/>
    </row>
    <row r="13" spans="1:60" ht="15.75" customHeight="1" thickBot="1" x14ac:dyDescent="0.3">
      <c r="A13" s="596"/>
      <c r="B13" s="596"/>
      <c r="C13" s="596"/>
      <c r="D13" s="596"/>
      <c r="E13" s="700"/>
      <c r="F13" s="700"/>
      <c r="G13" s="683"/>
      <c r="H13" s="683"/>
      <c r="I13" s="700"/>
      <c r="J13" s="91" t="s">
        <v>34</v>
      </c>
      <c r="K13" s="8" t="s">
        <v>35</v>
      </c>
      <c r="L13" s="76" t="s">
        <v>36</v>
      </c>
      <c r="M13" s="9" t="s">
        <v>37</v>
      </c>
      <c r="N13" s="91" t="s">
        <v>34</v>
      </c>
      <c r="O13" s="8" t="s">
        <v>35</v>
      </c>
      <c r="P13" s="76" t="s">
        <v>36</v>
      </c>
      <c r="Q13" s="9" t="s">
        <v>37</v>
      </c>
      <c r="R13" s="91" t="s">
        <v>34</v>
      </c>
      <c r="S13" s="8" t="s">
        <v>35</v>
      </c>
      <c r="T13" s="76" t="s">
        <v>36</v>
      </c>
      <c r="U13" s="9" t="s">
        <v>37</v>
      </c>
      <c r="V13" s="91" t="s">
        <v>34</v>
      </c>
      <c r="W13" s="8" t="s">
        <v>35</v>
      </c>
      <c r="X13" s="76" t="s">
        <v>36</v>
      </c>
      <c r="Y13" s="9" t="s">
        <v>37</v>
      </c>
      <c r="Z13" s="91" t="s">
        <v>34</v>
      </c>
      <c r="AA13" s="8" t="s">
        <v>35</v>
      </c>
      <c r="AB13" s="76" t="s">
        <v>36</v>
      </c>
      <c r="AC13" s="9" t="s">
        <v>37</v>
      </c>
      <c r="AD13" s="91" t="s">
        <v>34</v>
      </c>
      <c r="AE13" s="8" t="s">
        <v>35</v>
      </c>
      <c r="AF13" s="76" t="s">
        <v>36</v>
      </c>
      <c r="AG13" s="9" t="s">
        <v>37</v>
      </c>
      <c r="AH13" s="91" t="s">
        <v>34</v>
      </c>
      <c r="AI13" s="8" t="s">
        <v>35</v>
      </c>
      <c r="AJ13" s="76" t="s">
        <v>36</v>
      </c>
      <c r="AK13" s="9" t="s">
        <v>37</v>
      </c>
      <c r="AL13" s="91" t="s">
        <v>34</v>
      </c>
      <c r="AM13" s="8" t="s">
        <v>35</v>
      </c>
      <c r="AN13" s="76" t="s">
        <v>36</v>
      </c>
      <c r="AO13" s="9" t="s">
        <v>37</v>
      </c>
      <c r="AP13" s="91" t="s">
        <v>34</v>
      </c>
      <c r="AQ13" s="8" t="s">
        <v>35</v>
      </c>
      <c r="AR13" s="76" t="s">
        <v>36</v>
      </c>
      <c r="AS13" s="9" t="s">
        <v>37</v>
      </c>
      <c r="AT13" s="91" t="s">
        <v>34</v>
      </c>
      <c r="AU13" s="8" t="s">
        <v>35</v>
      </c>
      <c r="AV13" s="76" t="s">
        <v>36</v>
      </c>
      <c r="AW13" s="9" t="s">
        <v>37</v>
      </c>
      <c r="AX13" s="91" t="s">
        <v>34</v>
      </c>
      <c r="AY13" s="8" t="s">
        <v>35</v>
      </c>
      <c r="AZ13" s="76" t="s">
        <v>36</v>
      </c>
      <c r="BA13" s="9" t="s">
        <v>37</v>
      </c>
      <c r="BB13" s="91" t="s">
        <v>34</v>
      </c>
      <c r="BC13" s="8" t="s">
        <v>35</v>
      </c>
      <c r="BD13" s="76" t="s">
        <v>36</v>
      </c>
      <c r="BE13" s="9" t="s">
        <v>37</v>
      </c>
      <c r="BF13" s="603"/>
      <c r="BG13" s="603"/>
    </row>
    <row r="14" spans="1:60" ht="16.5" customHeight="1" thickBot="1" x14ac:dyDescent="0.3">
      <c r="A14" s="596" t="s">
        <v>167</v>
      </c>
      <c r="B14" s="596">
        <v>13764</v>
      </c>
      <c r="C14" s="662" t="s">
        <v>168</v>
      </c>
      <c r="D14" s="597" t="s">
        <v>169</v>
      </c>
      <c r="E14" s="552" t="s">
        <v>170</v>
      </c>
      <c r="F14" s="134">
        <v>20</v>
      </c>
      <c r="G14" s="322" t="s">
        <v>41</v>
      </c>
      <c r="H14" s="322" t="s">
        <v>41</v>
      </c>
      <c r="I14" s="135" t="s">
        <v>171</v>
      </c>
      <c r="J14" s="313">
        <v>0</v>
      </c>
      <c r="K14" s="175">
        <v>0</v>
      </c>
      <c r="L14" s="176">
        <v>0</v>
      </c>
      <c r="M14" s="117">
        <v>0</v>
      </c>
      <c r="N14" s="175">
        <v>0</v>
      </c>
      <c r="O14" s="175">
        <v>0</v>
      </c>
      <c r="P14" s="175">
        <v>0</v>
      </c>
      <c r="Q14" s="117">
        <v>24</v>
      </c>
      <c r="R14" s="175">
        <v>0</v>
      </c>
      <c r="S14" s="175">
        <v>0</v>
      </c>
      <c r="T14" s="175">
        <v>0</v>
      </c>
      <c r="U14" s="117">
        <v>18</v>
      </c>
      <c r="V14" s="115">
        <v>0</v>
      </c>
      <c r="W14" s="115">
        <v>0</v>
      </c>
      <c r="X14" s="115">
        <v>0</v>
      </c>
      <c r="Y14" s="117">
        <v>6</v>
      </c>
      <c r="Z14" s="118">
        <v>0</v>
      </c>
      <c r="AA14" s="115">
        <v>0</v>
      </c>
      <c r="AB14" s="115">
        <v>0</v>
      </c>
      <c r="AC14" s="117">
        <v>6</v>
      </c>
      <c r="AD14" s="115">
        <v>0</v>
      </c>
      <c r="AE14" s="115">
        <v>0</v>
      </c>
      <c r="AF14" s="115">
        <v>0</v>
      </c>
      <c r="AG14" s="117">
        <v>32</v>
      </c>
      <c r="AH14" s="118">
        <v>0</v>
      </c>
      <c r="AI14" s="115">
        <v>0</v>
      </c>
      <c r="AJ14" s="115">
        <v>0</v>
      </c>
      <c r="AK14" s="117">
        <v>22</v>
      </c>
      <c r="AL14" s="115">
        <v>0</v>
      </c>
      <c r="AM14" s="115">
        <v>0</v>
      </c>
      <c r="AN14" s="115">
        <v>0</v>
      </c>
      <c r="AO14" s="117">
        <v>16</v>
      </c>
      <c r="AP14" s="118">
        <v>0</v>
      </c>
      <c r="AQ14" s="115">
        <v>0</v>
      </c>
      <c r="AR14" s="115">
        <v>0</v>
      </c>
      <c r="AS14" s="140">
        <v>40</v>
      </c>
      <c r="AT14" s="395">
        <v>16</v>
      </c>
      <c r="AU14" s="119">
        <v>0</v>
      </c>
      <c r="AV14" s="119">
        <v>0</v>
      </c>
      <c r="AW14" s="117">
        <v>16</v>
      </c>
      <c r="AX14" s="122">
        <v>0</v>
      </c>
      <c r="AY14" s="120">
        <v>0</v>
      </c>
      <c r="AZ14" s="120">
        <v>0</v>
      </c>
      <c r="BA14" s="422">
        <v>40</v>
      </c>
      <c r="BB14" s="122">
        <v>0</v>
      </c>
      <c r="BC14" s="119">
        <v>0</v>
      </c>
      <c r="BD14" s="119">
        <v>0</v>
      </c>
      <c r="BE14" s="252">
        <v>42</v>
      </c>
      <c r="BF14" s="405">
        <f t="shared" ref="BF14:BF20" si="0">SUM(M14+Q14+U14+Y14+AC14+AG14+AK14+AO14+AS14+AW14+BA14+BE14)</f>
        <v>262</v>
      </c>
      <c r="BG14" s="147">
        <f>BF14/F14</f>
        <v>13.1</v>
      </c>
      <c r="BH14" s="18"/>
    </row>
    <row r="15" spans="1:60" ht="15" customHeight="1" x14ac:dyDescent="0.25">
      <c r="A15" s="596"/>
      <c r="B15" s="596"/>
      <c r="C15" s="662"/>
      <c r="D15" s="597"/>
      <c r="E15" s="550"/>
      <c r="F15" s="549">
        <v>40</v>
      </c>
      <c r="G15" s="687" t="s">
        <v>43</v>
      </c>
      <c r="H15" s="100" t="s">
        <v>44</v>
      </c>
      <c r="I15" s="561" t="s">
        <v>206</v>
      </c>
      <c r="J15" s="25">
        <v>0</v>
      </c>
      <c r="K15" s="26">
        <v>0</v>
      </c>
      <c r="L15" s="59">
        <v>0</v>
      </c>
      <c r="M15" s="60">
        <f t="shared" ref="M15:M25" si="1">SUM(J15:L15)</f>
        <v>0</v>
      </c>
      <c r="N15" s="26">
        <v>0</v>
      </c>
      <c r="O15" s="26">
        <v>0</v>
      </c>
      <c r="P15" s="26">
        <v>0</v>
      </c>
      <c r="Q15" s="60">
        <f t="shared" ref="Q15:Q25" si="2">SUM(N15:P15)</f>
        <v>0</v>
      </c>
      <c r="R15" s="26">
        <v>0</v>
      </c>
      <c r="S15" s="26">
        <v>0</v>
      </c>
      <c r="T15" s="26">
        <v>0</v>
      </c>
      <c r="U15" s="60">
        <f>SUM(R15:T15)</f>
        <v>0</v>
      </c>
      <c r="V15" s="22">
        <v>0</v>
      </c>
      <c r="W15" s="22">
        <v>0</v>
      </c>
      <c r="X15" s="22">
        <v>0</v>
      </c>
      <c r="Y15" s="60">
        <f>SUM(V15:X15)</f>
        <v>0</v>
      </c>
      <c r="Z15" s="21">
        <v>0</v>
      </c>
      <c r="AA15" s="22">
        <v>0</v>
      </c>
      <c r="AB15" s="22">
        <v>0</v>
      </c>
      <c r="AC15" s="60">
        <f>SUM(Z15:AB15)</f>
        <v>0</v>
      </c>
      <c r="AD15" s="22">
        <v>0</v>
      </c>
      <c r="AE15" s="22">
        <v>0</v>
      </c>
      <c r="AF15" s="22">
        <v>0</v>
      </c>
      <c r="AG15" s="60">
        <f>SUM(AD15:AF15)</f>
        <v>0</v>
      </c>
      <c r="AH15" s="21">
        <v>0</v>
      </c>
      <c r="AI15" s="22">
        <v>0</v>
      </c>
      <c r="AJ15" s="22">
        <v>0</v>
      </c>
      <c r="AK15" s="60">
        <f>SUM(AH15:AJ15)</f>
        <v>0</v>
      </c>
      <c r="AL15" s="22">
        <v>0</v>
      </c>
      <c r="AM15" s="22">
        <v>0</v>
      </c>
      <c r="AN15" s="22">
        <v>0</v>
      </c>
      <c r="AO15" s="60">
        <f>SUM(AL15:AN15)</f>
        <v>0</v>
      </c>
      <c r="AP15" s="21">
        <v>0</v>
      </c>
      <c r="AQ15" s="22">
        <v>0</v>
      </c>
      <c r="AR15" s="39">
        <v>0</v>
      </c>
      <c r="AS15" s="420">
        <f>SUM(AP15:AR15)</f>
        <v>0</v>
      </c>
      <c r="AT15" s="95">
        <v>0</v>
      </c>
      <c r="AU15" s="82">
        <v>0</v>
      </c>
      <c r="AV15" s="82">
        <v>0</v>
      </c>
      <c r="AW15" s="60">
        <f t="shared" ref="AW15:AW25" si="3">SUM(AT15:AV15)</f>
        <v>0</v>
      </c>
      <c r="AX15" s="95">
        <v>0</v>
      </c>
      <c r="AY15" s="96">
        <v>0</v>
      </c>
      <c r="AZ15" s="96">
        <v>0</v>
      </c>
      <c r="BA15" s="420">
        <f t="shared" ref="BA15:BA24" si="4">SUM(AX15:AZ15)</f>
        <v>0</v>
      </c>
      <c r="BB15" s="95">
        <v>0</v>
      </c>
      <c r="BC15" s="82">
        <v>0</v>
      </c>
      <c r="BD15" s="82">
        <v>0</v>
      </c>
      <c r="BE15" s="264">
        <f t="shared" ref="BE15:BE25" si="5">SUM(BB15:BD15)</f>
        <v>0</v>
      </c>
      <c r="BF15" s="401">
        <f t="shared" si="0"/>
        <v>0</v>
      </c>
      <c r="BG15" s="628">
        <f>BF20/F15</f>
        <v>18.225000000000001</v>
      </c>
      <c r="BH15" s="18"/>
    </row>
    <row r="16" spans="1:60" ht="18" customHeight="1" x14ac:dyDescent="0.25">
      <c r="A16" s="596"/>
      <c r="B16" s="596"/>
      <c r="C16" s="662"/>
      <c r="D16" s="597"/>
      <c r="E16" s="550"/>
      <c r="F16" s="550"/>
      <c r="G16" s="688"/>
      <c r="H16" s="47" t="s">
        <v>45</v>
      </c>
      <c r="I16" s="558"/>
      <c r="J16" s="28">
        <v>0</v>
      </c>
      <c r="K16" s="7">
        <v>0</v>
      </c>
      <c r="L16" s="50">
        <v>0</v>
      </c>
      <c r="M16" s="51">
        <f t="shared" si="1"/>
        <v>0</v>
      </c>
      <c r="N16" s="7">
        <v>0</v>
      </c>
      <c r="O16" s="7">
        <v>0</v>
      </c>
      <c r="P16" s="7">
        <v>0</v>
      </c>
      <c r="Q16" s="51">
        <f t="shared" si="2"/>
        <v>0</v>
      </c>
      <c r="R16" s="111">
        <v>0</v>
      </c>
      <c r="S16" s="111">
        <v>0</v>
      </c>
      <c r="T16" s="111">
        <v>0</v>
      </c>
      <c r="U16" s="51">
        <f>SUM(R16:T16)</f>
        <v>0</v>
      </c>
      <c r="V16" s="16">
        <v>0</v>
      </c>
      <c r="W16" s="16">
        <v>0</v>
      </c>
      <c r="X16" s="16">
        <v>0</v>
      </c>
      <c r="Y16" s="51">
        <f>SUM(V16:X16)</f>
        <v>0</v>
      </c>
      <c r="Z16" s="15">
        <v>0</v>
      </c>
      <c r="AA16" s="16">
        <v>0</v>
      </c>
      <c r="AB16" s="16">
        <v>0</v>
      </c>
      <c r="AC16" s="51">
        <f>SUM(Z16:AB16)</f>
        <v>0</v>
      </c>
      <c r="AD16" s="16">
        <v>0</v>
      </c>
      <c r="AE16" s="16">
        <v>0</v>
      </c>
      <c r="AF16" s="16">
        <v>0</v>
      </c>
      <c r="AG16" s="51">
        <f>SUM(AD16:AF16)</f>
        <v>0</v>
      </c>
      <c r="AH16" s="15">
        <v>0</v>
      </c>
      <c r="AI16" s="16">
        <v>0</v>
      </c>
      <c r="AJ16" s="16">
        <v>0</v>
      </c>
      <c r="AK16" s="51">
        <f>SUM(AH16:AJ16)</f>
        <v>0</v>
      </c>
      <c r="AL16" s="16">
        <v>1</v>
      </c>
      <c r="AM16" s="16">
        <v>0</v>
      </c>
      <c r="AN16" s="16">
        <v>0</v>
      </c>
      <c r="AO16" s="51">
        <f>SUM(AL16:AN16)</f>
        <v>1</v>
      </c>
      <c r="AP16" s="15">
        <v>1</v>
      </c>
      <c r="AQ16" s="16">
        <v>0</v>
      </c>
      <c r="AR16" s="19">
        <v>0</v>
      </c>
      <c r="AS16" s="420">
        <f>SUM(AP16:AR16)</f>
        <v>1</v>
      </c>
      <c r="AT16" s="79">
        <v>1</v>
      </c>
      <c r="AU16" s="78">
        <v>0</v>
      </c>
      <c r="AV16" s="78">
        <v>0</v>
      </c>
      <c r="AW16" s="51">
        <f t="shared" si="3"/>
        <v>1</v>
      </c>
      <c r="AX16" s="79">
        <v>1</v>
      </c>
      <c r="AY16" s="92">
        <v>0</v>
      </c>
      <c r="AZ16" s="92">
        <v>0</v>
      </c>
      <c r="BA16" s="420">
        <f t="shared" si="4"/>
        <v>1</v>
      </c>
      <c r="BB16" s="79">
        <v>1</v>
      </c>
      <c r="BC16" s="78">
        <v>0</v>
      </c>
      <c r="BD16" s="78">
        <v>0</v>
      </c>
      <c r="BE16" s="109">
        <f t="shared" si="5"/>
        <v>1</v>
      </c>
      <c r="BF16" s="402">
        <f t="shared" si="0"/>
        <v>5</v>
      </c>
      <c r="BG16" s="629"/>
      <c r="BH16" s="18"/>
    </row>
    <row r="17" spans="1:60" ht="15" customHeight="1" x14ac:dyDescent="0.25">
      <c r="A17" s="596"/>
      <c r="B17" s="596"/>
      <c r="C17" s="662"/>
      <c r="D17" s="597"/>
      <c r="E17" s="550"/>
      <c r="F17" s="550"/>
      <c r="G17" s="688"/>
      <c r="H17" s="123" t="s">
        <v>46</v>
      </c>
      <c r="I17" s="558"/>
      <c r="J17" s="28">
        <v>0</v>
      </c>
      <c r="K17" s="7">
        <v>0</v>
      </c>
      <c r="L17" s="50">
        <v>0</v>
      </c>
      <c r="M17" s="51">
        <f t="shared" si="1"/>
        <v>0</v>
      </c>
      <c r="N17" s="7">
        <v>8</v>
      </c>
      <c r="O17" s="7">
        <v>0</v>
      </c>
      <c r="P17" s="7">
        <v>0</v>
      </c>
      <c r="Q17" s="51">
        <f t="shared" si="2"/>
        <v>8</v>
      </c>
      <c r="R17" s="111">
        <v>8</v>
      </c>
      <c r="S17" s="111">
        <v>0</v>
      </c>
      <c r="T17" s="111">
        <v>0</v>
      </c>
      <c r="U17" s="51">
        <f>SUM(R17:T17)</f>
        <v>8</v>
      </c>
      <c r="V17" s="16">
        <v>8</v>
      </c>
      <c r="W17" s="16">
        <v>0</v>
      </c>
      <c r="X17" s="16">
        <v>0</v>
      </c>
      <c r="Y17" s="51">
        <f>SUM(V17:X17)</f>
        <v>8</v>
      </c>
      <c r="Z17" s="15">
        <v>10</v>
      </c>
      <c r="AA17" s="16">
        <v>0</v>
      </c>
      <c r="AB17" s="16">
        <v>0</v>
      </c>
      <c r="AC17" s="51">
        <f>SUM(Z17:AB17)</f>
        <v>10</v>
      </c>
      <c r="AD17" s="16">
        <v>12</v>
      </c>
      <c r="AE17" s="16">
        <v>0</v>
      </c>
      <c r="AF17" s="16">
        <v>0</v>
      </c>
      <c r="AG17" s="51">
        <f>SUM(AD17:AF17)</f>
        <v>12</v>
      </c>
      <c r="AH17" s="15">
        <v>3</v>
      </c>
      <c r="AI17" s="16">
        <v>0</v>
      </c>
      <c r="AJ17" s="16">
        <v>0</v>
      </c>
      <c r="AK17" s="51">
        <f>SUM(AH17:AJ17)</f>
        <v>3</v>
      </c>
      <c r="AL17" s="16">
        <v>12</v>
      </c>
      <c r="AM17" s="16">
        <v>0</v>
      </c>
      <c r="AN17" s="16">
        <v>0</v>
      </c>
      <c r="AO17" s="51">
        <f>SUM(AL17:AN17)</f>
        <v>12</v>
      </c>
      <c r="AP17" s="15">
        <v>9</v>
      </c>
      <c r="AQ17" s="16">
        <v>0</v>
      </c>
      <c r="AR17" s="19">
        <v>0</v>
      </c>
      <c r="AS17" s="420">
        <f>SUM(AP17:AR17)</f>
        <v>9</v>
      </c>
      <c r="AT17" s="79">
        <v>13</v>
      </c>
      <c r="AU17" s="78">
        <v>0</v>
      </c>
      <c r="AV17" s="78">
        <v>0</v>
      </c>
      <c r="AW17" s="51">
        <f t="shared" si="3"/>
        <v>13</v>
      </c>
      <c r="AX17" s="79">
        <v>9</v>
      </c>
      <c r="AY17" s="92">
        <v>0</v>
      </c>
      <c r="AZ17" s="92">
        <v>0</v>
      </c>
      <c r="BA17" s="420">
        <f t="shared" si="4"/>
        <v>9</v>
      </c>
      <c r="BB17" s="79">
        <v>9</v>
      </c>
      <c r="BC17" s="78">
        <v>0</v>
      </c>
      <c r="BD17" s="78">
        <v>0</v>
      </c>
      <c r="BE17" s="109">
        <f t="shared" si="5"/>
        <v>9</v>
      </c>
      <c r="BF17" s="402">
        <f t="shared" si="0"/>
        <v>101</v>
      </c>
      <c r="BG17" s="629"/>
      <c r="BH17" s="18"/>
    </row>
    <row r="18" spans="1:60" ht="15" customHeight="1" x14ac:dyDescent="0.25">
      <c r="A18" s="596"/>
      <c r="B18" s="596"/>
      <c r="C18" s="662"/>
      <c r="D18" s="597"/>
      <c r="E18" s="550"/>
      <c r="F18" s="550"/>
      <c r="G18" s="688"/>
      <c r="H18" s="123" t="s">
        <v>47</v>
      </c>
      <c r="I18" s="558"/>
      <c r="J18" s="28">
        <v>0</v>
      </c>
      <c r="K18" s="7">
        <v>0</v>
      </c>
      <c r="L18" s="50">
        <v>0</v>
      </c>
      <c r="M18" s="51">
        <f t="shared" si="1"/>
        <v>0</v>
      </c>
      <c r="N18" s="7">
        <v>48</v>
      </c>
      <c r="O18" s="7">
        <v>0</v>
      </c>
      <c r="P18" s="7">
        <v>0</v>
      </c>
      <c r="Q18" s="51">
        <f t="shared" si="2"/>
        <v>48</v>
      </c>
      <c r="R18" s="111">
        <v>50</v>
      </c>
      <c r="S18" s="111">
        <v>0</v>
      </c>
      <c r="T18" s="111">
        <v>0</v>
      </c>
      <c r="U18" s="51">
        <f>SUM(R18:T18)</f>
        <v>50</v>
      </c>
      <c r="V18" s="16">
        <v>48</v>
      </c>
      <c r="W18" s="16">
        <v>0</v>
      </c>
      <c r="X18" s="16">
        <v>0</v>
      </c>
      <c r="Y18" s="51">
        <f>SUM(V18:X18)</f>
        <v>48</v>
      </c>
      <c r="Z18" s="15">
        <v>51</v>
      </c>
      <c r="AA18" s="16">
        <v>0</v>
      </c>
      <c r="AB18" s="16">
        <v>0</v>
      </c>
      <c r="AC18" s="51">
        <f>SUM(Z18:AB18)</f>
        <v>51</v>
      </c>
      <c r="AD18" s="16">
        <v>73</v>
      </c>
      <c r="AE18" s="16">
        <v>0</v>
      </c>
      <c r="AF18" s="16">
        <v>0</v>
      </c>
      <c r="AG18" s="51">
        <f>SUM(AD18:AF18)</f>
        <v>73</v>
      </c>
      <c r="AH18" s="15">
        <v>51</v>
      </c>
      <c r="AI18" s="16">
        <v>0</v>
      </c>
      <c r="AJ18" s="16">
        <v>0</v>
      </c>
      <c r="AK18" s="51">
        <f>SUM(AH18:AJ18)</f>
        <v>51</v>
      </c>
      <c r="AL18" s="16">
        <v>61</v>
      </c>
      <c r="AM18" s="16">
        <v>0</v>
      </c>
      <c r="AN18" s="16">
        <v>0</v>
      </c>
      <c r="AO18" s="51">
        <f>SUM(AL18:AN18)</f>
        <v>61</v>
      </c>
      <c r="AP18" s="15">
        <v>53</v>
      </c>
      <c r="AQ18" s="16">
        <v>0</v>
      </c>
      <c r="AR18" s="19">
        <v>0</v>
      </c>
      <c r="AS18" s="420">
        <f>SUM(AP18:AR18)</f>
        <v>53</v>
      </c>
      <c r="AT18" s="79">
        <v>61</v>
      </c>
      <c r="AU18" s="78">
        <v>0</v>
      </c>
      <c r="AV18" s="78">
        <v>0</v>
      </c>
      <c r="AW18" s="51">
        <f t="shared" si="3"/>
        <v>61</v>
      </c>
      <c r="AX18" s="79">
        <v>50</v>
      </c>
      <c r="AY18" s="92">
        <v>0</v>
      </c>
      <c r="AZ18" s="92">
        <v>0</v>
      </c>
      <c r="BA18" s="420">
        <f t="shared" si="4"/>
        <v>50</v>
      </c>
      <c r="BB18" s="79">
        <v>53</v>
      </c>
      <c r="BC18" s="78">
        <v>0</v>
      </c>
      <c r="BD18" s="78">
        <v>0</v>
      </c>
      <c r="BE18" s="109">
        <f t="shared" si="5"/>
        <v>53</v>
      </c>
      <c r="BF18" s="402">
        <f t="shared" si="0"/>
        <v>599</v>
      </c>
      <c r="BG18" s="629"/>
      <c r="BH18" s="18"/>
    </row>
    <row r="19" spans="1:60" ht="15.75" customHeight="1" thickBot="1" x14ac:dyDescent="0.3">
      <c r="A19" s="596"/>
      <c r="B19" s="596"/>
      <c r="C19" s="662"/>
      <c r="D19" s="597"/>
      <c r="E19" s="550"/>
      <c r="F19" s="550"/>
      <c r="G19" s="689"/>
      <c r="H19" s="203" t="s">
        <v>48</v>
      </c>
      <c r="I19" s="558"/>
      <c r="J19" s="32">
        <v>0</v>
      </c>
      <c r="K19" s="35">
        <v>0</v>
      </c>
      <c r="L19" s="55">
        <v>0</v>
      </c>
      <c r="M19" s="56">
        <f t="shared" si="1"/>
        <v>0</v>
      </c>
      <c r="N19" s="35">
        <v>0</v>
      </c>
      <c r="O19" s="35">
        <v>0</v>
      </c>
      <c r="P19" s="35">
        <v>0</v>
      </c>
      <c r="Q19" s="56">
        <f t="shared" si="2"/>
        <v>0</v>
      </c>
      <c r="R19" s="33">
        <v>1</v>
      </c>
      <c r="S19" s="33">
        <v>0</v>
      </c>
      <c r="T19" s="33">
        <v>0</v>
      </c>
      <c r="U19" s="56">
        <f>SUM(R19:T19)</f>
        <v>1</v>
      </c>
      <c r="V19" s="13">
        <v>2</v>
      </c>
      <c r="W19" s="13">
        <v>0</v>
      </c>
      <c r="X19" s="13">
        <v>0</v>
      </c>
      <c r="Y19" s="56">
        <f>SUM(V19:X19)</f>
        <v>2</v>
      </c>
      <c r="Z19" s="31">
        <v>2</v>
      </c>
      <c r="AA19" s="13">
        <v>0</v>
      </c>
      <c r="AB19" s="13">
        <v>0</v>
      </c>
      <c r="AC19" s="56">
        <f>SUM(Z19:AB19)</f>
        <v>2</v>
      </c>
      <c r="AD19" s="13">
        <v>2</v>
      </c>
      <c r="AE19" s="13">
        <v>0</v>
      </c>
      <c r="AF19" s="13">
        <v>0</v>
      </c>
      <c r="AG19" s="56">
        <f>SUM(AD19:AF19)</f>
        <v>2</v>
      </c>
      <c r="AH19" s="31">
        <v>2</v>
      </c>
      <c r="AI19" s="13">
        <v>0</v>
      </c>
      <c r="AJ19" s="13">
        <v>0</v>
      </c>
      <c r="AK19" s="56">
        <f>SUM(AH19:AJ19)</f>
        <v>2</v>
      </c>
      <c r="AL19" s="13">
        <v>3</v>
      </c>
      <c r="AM19" s="13">
        <v>0</v>
      </c>
      <c r="AN19" s="13">
        <v>0</v>
      </c>
      <c r="AO19" s="56">
        <f>SUM(AL19:AN19)</f>
        <v>3</v>
      </c>
      <c r="AP19" s="31">
        <v>2</v>
      </c>
      <c r="AQ19" s="13">
        <v>0</v>
      </c>
      <c r="AR19" s="12">
        <v>0</v>
      </c>
      <c r="AS19" s="420">
        <f>SUM(AP19:AR19)</f>
        <v>2</v>
      </c>
      <c r="AT19" s="94">
        <v>4</v>
      </c>
      <c r="AU19" s="80">
        <v>0</v>
      </c>
      <c r="AV19" s="80">
        <v>0</v>
      </c>
      <c r="AW19" s="56">
        <f t="shared" si="3"/>
        <v>4</v>
      </c>
      <c r="AX19" s="94">
        <v>3</v>
      </c>
      <c r="AY19" s="93">
        <v>0</v>
      </c>
      <c r="AZ19" s="93">
        <v>0</v>
      </c>
      <c r="BA19" s="420">
        <f t="shared" si="4"/>
        <v>3</v>
      </c>
      <c r="BB19" s="94">
        <v>3</v>
      </c>
      <c r="BC19" s="80">
        <v>0</v>
      </c>
      <c r="BD19" s="80">
        <v>0</v>
      </c>
      <c r="BE19" s="262">
        <f t="shared" si="5"/>
        <v>3</v>
      </c>
      <c r="BF19" s="403">
        <f t="shared" si="0"/>
        <v>24</v>
      </c>
      <c r="BG19" s="629"/>
      <c r="BH19" s="18"/>
    </row>
    <row r="20" spans="1:60" ht="15.75" customHeight="1" thickBot="1" x14ac:dyDescent="0.3">
      <c r="A20" s="596"/>
      <c r="B20" s="596"/>
      <c r="C20" s="662"/>
      <c r="D20" s="597"/>
      <c r="E20" s="550"/>
      <c r="F20" s="550"/>
      <c r="G20" s="644" t="s">
        <v>49</v>
      </c>
      <c r="H20" s="632"/>
      <c r="I20" s="558"/>
      <c r="J20" s="396">
        <f t="shared" ref="J20:AV20" si="6">SUM(J15:J19)</f>
        <v>0</v>
      </c>
      <c r="K20" s="175">
        <f t="shared" si="6"/>
        <v>0</v>
      </c>
      <c r="L20" s="176">
        <f t="shared" si="6"/>
        <v>0</v>
      </c>
      <c r="M20" s="178">
        <f t="shared" si="1"/>
        <v>0</v>
      </c>
      <c r="N20" s="175">
        <f t="shared" si="6"/>
        <v>56</v>
      </c>
      <c r="O20" s="175">
        <f t="shared" si="6"/>
        <v>0</v>
      </c>
      <c r="P20" s="175">
        <f t="shared" si="6"/>
        <v>0</v>
      </c>
      <c r="Q20" s="178">
        <f t="shared" si="2"/>
        <v>56</v>
      </c>
      <c r="R20" s="115">
        <f t="shared" si="6"/>
        <v>59</v>
      </c>
      <c r="S20" s="115">
        <f t="shared" si="6"/>
        <v>0</v>
      </c>
      <c r="T20" s="115">
        <f t="shared" si="6"/>
        <v>0</v>
      </c>
      <c r="U20" s="178">
        <f t="shared" si="6"/>
        <v>59</v>
      </c>
      <c r="V20" s="115">
        <f t="shared" si="6"/>
        <v>58</v>
      </c>
      <c r="W20" s="115">
        <f t="shared" si="6"/>
        <v>0</v>
      </c>
      <c r="X20" s="115">
        <f t="shared" si="6"/>
        <v>0</v>
      </c>
      <c r="Y20" s="178">
        <f t="shared" si="6"/>
        <v>58</v>
      </c>
      <c r="Z20" s="115">
        <f t="shared" si="6"/>
        <v>63</v>
      </c>
      <c r="AA20" s="115">
        <f t="shared" si="6"/>
        <v>0</v>
      </c>
      <c r="AB20" s="115">
        <f t="shared" si="6"/>
        <v>0</v>
      </c>
      <c r="AC20" s="178">
        <f t="shared" si="6"/>
        <v>63</v>
      </c>
      <c r="AD20" s="115">
        <f t="shared" si="6"/>
        <v>87</v>
      </c>
      <c r="AE20" s="115">
        <f t="shared" si="6"/>
        <v>0</v>
      </c>
      <c r="AF20" s="115">
        <f t="shared" si="6"/>
        <v>0</v>
      </c>
      <c r="AG20" s="178">
        <f t="shared" si="6"/>
        <v>87</v>
      </c>
      <c r="AH20" s="115">
        <f t="shared" si="6"/>
        <v>56</v>
      </c>
      <c r="AI20" s="115">
        <f t="shared" si="6"/>
        <v>0</v>
      </c>
      <c r="AJ20" s="115">
        <f t="shared" si="6"/>
        <v>0</v>
      </c>
      <c r="AK20" s="178">
        <f t="shared" si="6"/>
        <v>56</v>
      </c>
      <c r="AL20" s="115">
        <f t="shared" si="6"/>
        <v>77</v>
      </c>
      <c r="AM20" s="115">
        <f t="shared" si="6"/>
        <v>0</v>
      </c>
      <c r="AN20" s="115">
        <f t="shared" si="6"/>
        <v>0</v>
      </c>
      <c r="AO20" s="178">
        <f t="shared" si="6"/>
        <v>77</v>
      </c>
      <c r="AP20" s="115">
        <f t="shared" si="6"/>
        <v>65</v>
      </c>
      <c r="AQ20" s="115">
        <f t="shared" si="6"/>
        <v>0</v>
      </c>
      <c r="AR20" s="116">
        <f t="shared" si="6"/>
        <v>0</v>
      </c>
      <c r="AS20" s="420">
        <f t="shared" si="6"/>
        <v>65</v>
      </c>
      <c r="AT20" s="174">
        <f t="shared" si="6"/>
        <v>79</v>
      </c>
      <c r="AU20" s="175">
        <f t="shared" si="6"/>
        <v>0</v>
      </c>
      <c r="AV20" s="175">
        <f t="shared" si="6"/>
        <v>0</v>
      </c>
      <c r="AW20" s="117">
        <f t="shared" si="3"/>
        <v>79</v>
      </c>
      <c r="AX20" s="394">
        <v>63</v>
      </c>
      <c r="AY20" s="452">
        <v>0</v>
      </c>
      <c r="AZ20" s="176">
        <f>SUM(AZ15:AZ19)</f>
        <v>0</v>
      </c>
      <c r="BA20" s="422">
        <f t="shared" si="4"/>
        <v>63</v>
      </c>
      <c r="BB20" s="394">
        <v>66</v>
      </c>
      <c r="BC20" s="175">
        <f>SUM(BC15:BC19)</f>
        <v>0</v>
      </c>
      <c r="BD20" s="175">
        <f>SUM(BD15:BD19)</f>
        <v>0</v>
      </c>
      <c r="BE20" s="252">
        <f t="shared" si="5"/>
        <v>66</v>
      </c>
      <c r="BF20" s="400">
        <f t="shared" si="0"/>
        <v>729</v>
      </c>
      <c r="BG20" s="629"/>
      <c r="BH20" s="18"/>
    </row>
    <row r="21" spans="1:60" ht="18" customHeight="1" x14ac:dyDescent="0.25">
      <c r="A21" s="596"/>
      <c r="B21" s="596"/>
      <c r="C21" s="662"/>
      <c r="D21" s="597"/>
      <c r="E21" s="550"/>
      <c r="F21" s="550"/>
      <c r="G21" s="564" t="s">
        <v>50</v>
      </c>
      <c r="H21" s="205" t="s">
        <v>51</v>
      </c>
      <c r="I21" s="558"/>
      <c r="J21" s="23">
        <v>0</v>
      </c>
      <c r="K21" s="26">
        <v>0</v>
      </c>
      <c r="L21" s="59">
        <v>0</v>
      </c>
      <c r="M21" s="60">
        <f t="shared" si="1"/>
        <v>0</v>
      </c>
      <c r="N21" s="26">
        <v>55</v>
      </c>
      <c r="O21" s="26">
        <v>0</v>
      </c>
      <c r="P21" s="26">
        <v>0</v>
      </c>
      <c r="Q21" s="60">
        <f t="shared" si="2"/>
        <v>55</v>
      </c>
      <c r="R21" s="113">
        <v>57</v>
      </c>
      <c r="S21" s="113">
        <v>0</v>
      </c>
      <c r="T21" s="113">
        <v>0</v>
      </c>
      <c r="U21" s="60">
        <f>SUM(R21:T21)</f>
        <v>57</v>
      </c>
      <c r="V21" s="22">
        <v>56</v>
      </c>
      <c r="W21" s="22">
        <v>0</v>
      </c>
      <c r="X21" s="22">
        <v>0</v>
      </c>
      <c r="Y21" s="60">
        <f>SUM(V21:X21)</f>
        <v>56</v>
      </c>
      <c r="Z21" s="21">
        <v>62</v>
      </c>
      <c r="AA21" s="22">
        <v>0</v>
      </c>
      <c r="AB21" s="22">
        <v>0</v>
      </c>
      <c r="AC21" s="60">
        <f>SUM(Z21:AB21)</f>
        <v>62</v>
      </c>
      <c r="AD21" s="22">
        <v>84</v>
      </c>
      <c r="AE21" s="22">
        <v>0</v>
      </c>
      <c r="AF21" s="22">
        <v>0</v>
      </c>
      <c r="AG21" s="60">
        <f>SUM(AD21:AF21)</f>
        <v>84</v>
      </c>
      <c r="AH21" s="21">
        <v>56</v>
      </c>
      <c r="AI21" s="22">
        <v>0</v>
      </c>
      <c r="AJ21" s="22">
        <v>0</v>
      </c>
      <c r="AK21" s="60">
        <f>SUM(AH21:AJ21)</f>
        <v>56</v>
      </c>
      <c r="AL21" s="22">
        <v>75</v>
      </c>
      <c r="AM21" s="22">
        <v>0</v>
      </c>
      <c r="AN21" s="22">
        <v>0</v>
      </c>
      <c r="AO21" s="60">
        <f>SUM(AL21:AN21)</f>
        <v>75</v>
      </c>
      <c r="AP21" s="21">
        <v>64</v>
      </c>
      <c r="AQ21" s="22">
        <v>0</v>
      </c>
      <c r="AR21" s="39">
        <v>0</v>
      </c>
      <c r="AS21" s="420">
        <f>SUM(AP21:AR21)</f>
        <v>64</v>
      </c>
      <c r="AT21" s="95">
        <v>75</v>
      </c>
      <c r="AU21" s="82">
        <v>0</v>
      </c>
      <c r="AV21" s="82">
        <v>0</v>
      </c>
      <c r="AW21" s="49">
        <f t="shared" si="3"/>
        <v>75</v>
      </c>
      <c r="AX21" s="104">
        <v>62</v>
      </c>
      <c r="AY21" s="106">
        <v>0</v>
      </c>
      <c r="AZ21" s="106">
        <v>0</v>
      </c>
      <c r="BA21" s="420">
        <f t="shared" si="4"/>
        <v>62</v>
      </c>
      <c r="BB21" s="95">
        <v>64</v>
      </c>
      <c r="BC21" s="82">
        <v>0</v>
      </c>
      <c r="BD21" s="82">
        <v>0</v>
      </c>
      <c r="BE21" s="264">
        <f t="shared" si="5"/>
        <v>64</v>
      </c>
      <c r="BF21" s="401">
        <f t="shared" ref="BF21:BF43" si="7">SUM(M21+Q21+U21+Y21+AC21+AG21+AK21+AO21+AS21+AW21+BA21+BE21)</f>
        <v>710</v>
      </c>
      <c r="BG21" s="629"/>
      <c r="BH21" s="18"/>
    </row>
    <row r="22" spans="1:60" ht="15" customHeight="1" x14ac:dyDescent="0.25">
      <c r="A22" s="596"/>
      <c r="B22" s="596"/>
      <c r="C22" s="662"/>
      <c r="D22" s="597"/>
      <c r="E22" s="550"/>
      <c r="F22" s="550"/>
      <c r="G22" s="565"/>
      <c r="H22" s="123" t="s">
        <v>52</v>
      </c>
      <c r="I22" s="558"/>
      <c r="J22" s="17">
        <v>0</v>
      </c>
      <c r="K22" s="7">
        <v>0</v>
      </c>
      <c r="L22" s="50">
        <v>0</v>
      </c>
      <c r="M22" s="51">
        <f t="shared" si="1"/>
        <v>0</v>
      </c>
      <c r="N22" s="7">
        <v>1</v>
      </c>
      <c r="O22" s="7">
        <v>0</v>
      </c>
      <c r="P22" s="7">
        <v>0</v>
      </c>
      <c r="Q22" s="60">
        <f t="shared" si="2"/>
        <v>1</v>
      </c>
      <c r="R22" s="111">
        <v>1</v>
      </c>
      <c r="S22" s="111">
        <v>0</v>
      </c>
      <c r="T22" s="111">
        <v>0</v>
      </c>
      <c r="U22" s="60">
        <f>SUM(R22:T22)</f>
        <v>1</v>
      </c>
      <c r="V22" s="16">
        <v>1</v>
      </c>
      <c r="W22" s="16">
        <v>0</v>
      </c>
      <c r="X22" s="16">
        <v>0</v>
      </c>
      <c r="Y22" s="60">
        <f>SUM(V22:X22)</f>
        <v>1</v>
      </c>
      <c r="Z22" s="15">
        <v>1</v>
      </c>
      <c r="AA22" s="16">
        <v>0</v>
      </c>
      <c r="AB22" s="16">
        <v>0</v>
      </c>
      <c r="AC22" s="60">
        <f>SUM(Z22:AB22)</f>
        <v>1</v>
      </c>
      <c r="AD22" s="16">
        <v>1</v>
      </c>
      <c r="AE22" s="16">
        <v>0</v>
      </c>
      <c r="AF22" s="16">
        <v>0</v>
      </c>
      <c r="AG22" s="60">
        <f>SUM(AD22:AF22)</f>
        <v>1</v>
      </c>
      <c r="AH22" s="15">
        <v>0</v>
      </c>
      <c r="AI22" s="16">
        <v>0</v>
      </c>
      <c r="AJ22" s="16">
        <v>0</v>
      </c>
      <c r="AK22" s="60">
        <f>SUM(AH22:AJ22)</f>
        <v>0</v>
      </c>
      <c r="AL22" s="16">
        <v>2</v>
      </c>
      <c r="AM22" s="16">
        <v>0</v>
      </c>
      <c r="AN22" s="16">
        <v>0</v>
      </c>
      <c r="AO22" s="60">
        <f>SUM(AL22:AN22)</f>
        <v>2</v>
      </c>
      <c r="AP22" s="15">
        <v>1</v>
      </c>
      <c r="AQ22" s="16">
        <v>0</v>
      </c>
      <c r="AR22" s="19">
        <v>0</v>
      </c>
      <c r="AS22" s="420">
        <f>SUM(AP22:AR22)</f>
        <v>1</v>
      </c>
      <c r="AT22" s="94">
        <v>4</v>
      </c>
      <c r="AU22" s="80">
        <v>0</v>
      </c>
      <c r="AV22" s="92">
        <v>0</v>
      </c>
      <c r="AW22" s="420">
        <f t="shared" si="3"/>
        <v>4</v>
      </c>
      <c r="AX22" s="407">
        <v>1</v>
      </c>
      <c r="AY22" s="407">
        <v>0</v>
      </c>
      <c r="AZ22" s="407">
        <v>0</v>
      </c>
      <c r="BA22" s="420">
        <f t="shared" si="4"/>
        <v>1</v>
      </c>
      <c r="BB22" s="94">
        <v>2</v>
      </c>
      <c r="BC22" s="80">
        <v>0</v>
      </c>
      <c r="BD22" s="78">
        <v>0</v>
      </c>
      <c r="BE22" s="264">
        <f t="shared" si="5"/>
        <v>2</v>
      </c>
      <c r="BF22" s="402">
        <f t="shared" si="7"/>
        <v>15</v>
      </c>
      <c r="BG22" s="629"/>
      <c r="BH22" s="18"/>
    </row>
    <row r="23" spans="1:60" ht="15.75" customHeight="1" thickBot="1" x14ac:dyDescent="0.3">
      <c r="A23" s="596"/>
      <c r="B23" s="596"/>
      <c r="C23" s="662"/>
      <c r="D23" s="597"/>
      <c r="E23" s="550"/>
      <c r="F23" s="550"/>
      <c r="G23" s="566"/>
      <c r="H23" s="203" t="s">
        <v>53</v>
      </c>
      <c r="I23" s="558"/>
      <c r="J23" s="17">
        <v>0</v>
      </c>
      <c r="K23" s="7">
        <v>0</v>
      </c>
      <c r="L23" s="50">
        <v>0</v>
      </c>
      <c r="M23" s="51">
        <f t="shared" si="1"/>
        <v>0</v>
      </c>
      <c r="N23" s="7">
        <v>0</v>
      </c>
      <c r="O23" s="7">
        <v>0</v>
      </c>
      <c r="P23" s="7">
        <v>0</v>
      </c>
      <c r="Q23" s="60">
        <f t="shared" si="2"/>
        <v>0</v>
      </c>
      <c r="R23" s="111">
        <v>1</v>
      </c>
      <c r="S23" s="111">
        <v>0</v>
      </c>
      <c r="T23" s="111">
        <v>0</v>
      </c>
      <c r="U23" s="60">
        <f>SUM(R23:T23)</f>
        <v>1</v>
      </c>
      <c r="V23" s="13">
        <v>1</v>
      </c>
      <c r="W23" s="13">
        <v>0</v>
      </c>
      <c r="X23" s="13">
        <v>0</v>
      </c>
      <c r="Y23" s="60">
        <f>SUM(V23:X23)</f>
        <v>1</v>
      </c>
      <c r="Z23" s="31">
        <v>0</v>
      </c>
      <c r="AA23" s="13">
        <v>0</v>
      </c>
      <c r="AB23" s="13">
        <v>0</v>
      </c>
      <c r="AC23" s="60">
        <f>SUM(Z23:AB23)</f>
        <v>0</v>
      </c>
      <c r="AD23" s="13">
        <v>2</v>
      </c>
      <c r="AE23" s="13">
        <v>0</v>
      </c>
      <c r="AF23" s="13">
        <v>0</v>
      </c>
      <c r="AG23" s="60">
        <f>SUM(AD23:AF23)</f>
        <v>2</v>
      </c>
      <c r="AH23" s="31">
        <v>0</v>
      </c>
      <c r="AI23" s="13">
        <v>0</v>
      </c>
      <c r="AJ23" s="13">
        <v>0</v>
      </c>
      <c r="AK23" s="60">
        <f>SUM(AH23:AJ23)</f>
        <v>0</v>
      </c>
      <c r="AL23" s="13">
        <v>0</v>
      </c>
      <c r="AM23" s="13">
        <v>0</v>
      </c>
      <c r="AN23" s="13">
        <v>0</v>
      </c>
      <c r="AO23" s="60">
        <f>SUM(AL23:AN23)</f>
        <v>0</v>
      </c>
      <c r="AP23" s="31">
        <v>0</v>
      </c>
      <c r="AQ23" s="13">
        <v>0</v>
      </c>
      <c r="AR23" s="12">
        <v>0</v>
      </c>
      <c r="AS23" s="420">
        <f>SUM(AP23:AR23)</f>
        <v>0</v>
      </c>
      <c r="AT23" s="421">
        <v>0</v>
      </c>
      <c r="AU23" s="407">
        <v>0</v>
      </c>
      <c r="AV23" s="410">
        <v>0</v>
      </c>
      <c r="AW23" s="420">
        <f t="shared" si="3"/>
        <v>0</v>
      </c>
      <c r="AX23" s="407">
        <v>0</v>
      </c>
      <c r="AY23" s="407">
        <v>0</v>
      </c>
      <c r="AZ23" s="407">
        <v>0</v>
      </c>
      <c r="BA23" s="420">
        <f t="shared" si="4"/>
        <v>0</v>
      </c>
      <c r="BB23" s="407">
        <v>0</v>
      </c>
      <c r="BC23" s="407">
        <v>0</v>
      </c>
      <c r="BD23" s="94">
        <v>0</v>
      </c>
      <c r="BE23" s="264">
        <f t="shared" si="5"/>
        <v>0</v>
      </c>
      <c r="BF23" s="403">
        <f t="shared" si="7"/>
        <v>4</v>
      </c>
      <c r="BG23" s="629"/>
      <c r="BH23" s="18"/>
    </row>
    <row r="24" spans="1:60" ht="18" customHeight="1" x14ac:dyDescent="0.25">
      <c r="A24" s="596"/>
      <c r="B24" s="596"/>
      <c r="C24" s="662"/>
      <c r="D24" s="597"/>
      <c r="E24" s="550"/>
      <c r="F24" s="550"/>
      <c r="G24" s="552" t="s">
        <v>54</v>
      </c>
      <c r="H24" s="198" t="s">
        <v>55</v>
      </c>
      <c r="I24" s="558"/>
      <c r="J24" s="17">
        <v>0</v>
      </c>
      <c r="K24" s="7">
        <v>0</v>
      </c>
      <c r="L24" s="50">
        <v>0</v>
      </c>
      <c r="M24" s="51">
        <f t="shared" si="1"/>
        <v>0</v>
      </c>
      <c r="N24" s="7">
        <v>0</v>
      </c>
      <c r="O24" s="7">
        <v>0</v>
      </c>
      <c r="P24" s="7">
        <v>0</v>
      </c>
      <c r="Q24" s="60">
        <f t="shared" si="2"/>
        <v>0</v>
      </c>
      <c r="R24" s="111">
        <v>0</v>
      </c>
      <c r="S24" s="111">
        <v>0</v>
      </c>
      <c r="T24" s="111">
        <v>0</v>
      </c>
      <c r="U24" s="60">
        <f>SUM(R24:T24)</f>
        <v>0</v>
      </c>
      <c r="V24" s="16">
        <v>0</v>
      </c>
      <c r="W24" s="16">
        <v>0</v>
      </c>
      <c r="X24" s="16">
        <v>0</v>
      </c>
      <c r="Y24" s="60">
        <f>SUM(V24:X24)</f>
        <v>0</v>
      </c>
      <c r="Z24" s="15">
        <v>0</v>
      </c>
      <c r="AA24" s="16">
        <v>0</v>
      </c>
      <c r="AB24" s="16">
        <v>0</v>
      </c>
      <c r="AC24" s="60">
        <f>SUM(Z24:AB24)</f>
        <v>0</v>
      </c>
      <c r="AD24" s="16">
        <v>9</v>
      </c>
      <c r="AE24" s="16">
        <v>0</v>
      </c>
      <c r="AF24" s="16">
        <v>0</v>
      </c>
      <c r="AG24" s="60">
        <f>SUM(AD24:AF24)</f>
        <v>9</v>
      </c>
      <c r="AH24" s="15">
        <v>0</v>
      </c>
      <c r="AI24" s="16">
        <v>0</v>
      </c>
      <c r="AJ24" s="16">
        <v>0</v>
      </c>
      <c r="AK24" s="60">
        <f>SUM(AH24:AJ24)</f>
        <v>0</v>
      </c>
      <c r="AL24" s="16">
        <v>0</v>
      </c>
      <c r="AM24" s="16">
        <v>0</v>
      </c>
      <c r="AN24" s="16">
        <v>0</v>
      </c>
      <c r="AO24" s="60">
        <f>SUM(AL24:AN24)</f>
        <v>0</v>
      </c>
      <c r="AP24" s="15">
        <v>0</v>
      </c>
      <c r="AQ24" s="16">
        <v>0</v>
      </c>
      <c r="AR24" s="19">
        <v>0</v>
      </c>
      <c r="AS24" s="420">
        <f>SUM(AP24:AR24)</f>
        <v>0</v>
      </c>
      <c r="AT24" s="421">
        <v>0</v>
      </c>
      <c r="AU24" s="407">
        <v>0</v>
      </c>
      <c r="AV24" s="409">
        <v>0</v>
      </c>
      <c r="AW24" s="420">
        <f t="shared" si="3"/>
        <v>0</v>
      </c>
      <c r="AX24" s="407">
        <v>0</v>
      </c>
      <c r="AY24" s="407">
        <v>0</v>
      </c>
      <c r="AZ24" s="407">
        <v>0</v>
      </c>
      <c r="BA24" s="420">
        <f t="shared" si="4"/>
        <v>0</v>
      </c>
      <c r="BB24" s="407">
        <v>0</v>
      </c>
      <c r="BC24" s="407">
        <v>0</v>
      </c>
      <c r="BD24" s="79">
        <v>0</v>
      </c>
      <c r="BE24" s="264">
        <f t="shared" si="5"/>
        <v>0</v>
      </c>
      <c r="BF24" s="402">
        <f t="shared" si="7"/>
        <v>9</v>
      </c>
      <c r="BG24" s="629"/>
      <c r="BH24" s="18"/>
    </row>
    <row r="25" spans="1:60" ht="15.75" customHeight="1" thickBot="1" x14ac:dyDescent="0.3">
      <c r="A25" s="596"/>
      <c r="B25" s="596"/>
      <c r="C25" s="662"/>
      <c r="D25" s="597"/>
      <c r="E25" s="551"/>
      <c r="F25" s="553"/>
      <c r="G25" s="551"/>
      <c r="H25" s="197" t="s">
        <v>57</v>
      </c>
      <c r="I25" s="562"/>
      <c r="J25" s="32">
        <v>0</v>
      </c>
      <c r="K25" s="35">
        <v>0</v>
      </c>
      <c r="L25" s="55">
        <v>0</v>
      </c>
      <c r="M25" s="56">
        <f t="shared" si="1"/>
        <v>0</v>
      </c>
      <c r="N25" s="35">
        <v>0</v>
      </c>
      <c r="O25" s="35">
        <v>0</v>
      </c>
      <c r="P25" s="35">
        <v>0</v>
      </c>
      <c r="Q25" s="49">
        <f t="shared" si="2"/>
        <v>0</v>
      </c>
      <c r="R25" s="33">
        <v>0</v>
      </c>
      <c r="S25" s="33">
        <v>0</v>
      </c>
      <c r="T25" s="33">
        <v>0</v>
      </c>
      <c r="U25" s="49">
        <f>SUM(R25:T25)</f>
        <v>0</v>
      </c>
      <c r="V25" s="13">
        <v>0</v>
      </c>
      <c r="W25" s="13">
        <v>0</v>
      </c>
      <c r="X25" s="13">
        <v>0</v>
      </c>
      <c r="Y25" s="49">
        <f>SUM(V25:X25)</f>
        <v>0</v>
      </c>
      <c r="Z25" s="31">
        <v>0</v>
      </c>
      <c r="AA25" s="13">
        <v>0</v>
      </c>
      <c r="AB25" s="13">
        <v>0</v>
      </c>
      <c r="AC25" s="49">
        <f>SUM(Z25:AB25)</f>
        <v>0</v>
      </c>
      <c r="AD25" s="13">
        <v>9</v>
      </c>
      <c r="AE25" s="13">
        <v>0</v>
      </c>
      <c r="AF25" s="13">
        <v>0</v>
      </c>
      <c r="AG25" s="49">
        <f>SUM(AD25:AF25)</f>
        <v>9</v>
      </c>
      <c r="AH25" s="31">
        <v>0</v>
      </c>
      <c r="AI25" s="13">
        <v>0</v>
      </c>
      <c r="AJ25" s="13">
        <v>0</v>
      </c>
      <c r="AK25" s="49">
        <f>SUM(AH25:AJ25)</f>
        <v>0</v>
      </c>
      <c r="AL25" s="13">
        <v>0</v>
      </c>
      <c r="AM25" s="13">
        <v>0</v>
      </c>
      <c r="AN25" s="13">
        <v>0</v>
      </c>
      <c r="AO25" s="49">
        <f>SUM(AL25:AN25)</f>
        <v>0</v>
      </c>
      <c r="AP25" s="31">
        <v>0</v>
      </c>
      <c r="AQ25" s="13">
        <v>0</v>
      </c>
      <c r="AR25" s="12">
        <v>0</v>
      </c>
      <c r="AS25" s="433">
        <f>SUM(AP25:AR25)</f>
        <v>0</v>
      </c>
      <c r="AT25" s="104">
        <v>0</v>
      </c>
      <c r="AU25" s="105">
        <v>0</v>
      </c>
      <c r="AV25" s="80">
        <v>0</v>
      </c>
      <c r="AW25" s="49">
        <f t="shared" si="3"/>
        <v>0</v>
      </c>
      <c r="AX25" s="104">
        <v>0</v>
      </c>
      <c r="AY25" s="106">
        <v>0</v>
      </c>
      <c r="AZ25" s="106">
        <v>0</v>
      </c>
      <c r="BA25" s="433">
        <v>0</v>
      </c>
      <c r="BB25" s="104">
        <v>0</v>
      </c>
      <c r="BC25" s="105">
        <v>0</v>
      </c>
      <c r="BD25" s="80">
        <v>0</v>
      </c>
      <c r="BE25" s="398">
        <f t="shared" si="5"/>
        <v>0</v>
      </c>
      <c r="BF25" s="403">
        <f t="shared" si="7"/>
        <v>9</v>
      </c>
      <c r="BG25" s="630"/>
      <c r="BH25" s="18"/>
    </row>
    <row r="26" spans="1:60" ht="15.75" customHeight="1" thickBot="1" x14ac:dyDescent="0.3">
      <c r="A26" s="596"/>
      <c r="B26" s="596"/>
      <c r="C26" s="662"/>
      <c r="D26" s="596"/>
      <c r="E26" s="698" t="s">
        <v>172</v>
      </c>
      <c r="F26" s="134">
        <v>20</v>
      </c>
      <c r="G26" s="134" t="s">
        <v>41</v>
      </c>
      <c r="H26" s="384" t="s">
        <v>41</v>
      </c>
      <c r="I26" s="134" t="s">
        <v>173</v>
      </c>
      <c r="J26" s="396">
        <v>0</v>
      </c>
      <c r="K26" s="175">
        <v>0</v>
      </c>
      <c r="L26" s="176">
        <v>0</v>
      </c>
      <c r="M26" s="117">
        <v>60</v>
      </c>
      <c r="N26" s="251">
        <v>0</v>
      </c>
      <c r="O26" s="251">
        <v>0</v>
      </c>
      <c r="P26" s="175">
        <v>0</v>
      </c>
      <c r="Q26" s="117">
        <v>24</v>
      </c>
      <c r="R26" s="251">
        <v>0</v>
      </c>
      <c r="S26" s="251">
        <v>0</v>
      </c>
      <c r="T26" s="251">
        <v>0</v>
      </c>
      <c r="U26" s="117">
        <v>73</v>
      </c>
      <c r="V26" s="115">
        <v>0</v>
      </c>
      <c r="W26" s="115">
        <v>0</v>
      </c>
      <c r="X26" s="115">
        <v>0</v>
      </c>
      <c r="Y26" s="117">
        <v>10</v>
      </c>
      <c r="Z26" s="118">
        <v>0</v>
      </c>
      <c r="AA26" s="115">
        <v>0</v>
      </c>
      <c r="AB26" s="115">
        <v>0</v>
      </c>
      <c r="AC26" s="117">
        <v>56</v>
      </c>
      <c r="AD26" s="115">
        <v>0</v>
      </c>
      <c r="AE26" s="115">
        <v>0</v>
      </c>
      <c r="AF26" s="115">
        <v>0</v>
      </c>
      <c r="AG26" s="117">
        <v>24</v>
      </c>
      <c r="AH26" s="118">
        <v>0</v>
      </c>
      <c r="AI26" s="115">
        <v>0</v>
      </c>
      <c r="AJ26" s="115">
        <v>0</v>
      </c>
      <c r="AK26" s="117">
        <v>28</v>
      </c>
      <c r="AL26" s="115">
        <v>0</v>
      </c>
      <c r="AM26" s="115">
        <v>0</v>
      </c>
      <c r="AN26" s="115">
        <v>0</v>
      </c>
      <c r="AO26" s="117">
        <v>56</v>
      </c>
      <c r="AP26" s="118">
        <v>0</v>
      </c>
      <c r="AQ26" s="115">
        <v>0</v>
      </c>
      <c r="AR26" s="116">
        <v>0</v>
      </c>
      <c r="AS26" s="450">
        <v>56</v>
      </c>
      <c r="AT26" s="417">
        <v>59</v>
      </c>
      <c r="AU26" s="419">
        <v>0</v>
      </c>
      <c r="AV26" s="119">
        <v>0</v>
      </c>
      <c r="AW26" s="117">
        <v>59</v>
      </c>
      <c r="AX26" s="394">
        <v>0</v>
      </c>
      <c r="AY26" s="452">
        <v>0</v>
      </c>
      <c r="AZ26" s="120">
        <v>0</v>
      </c>
      <c r="BA26" s="450">
        <v>21</v>
      </c>
      <c r="BB26" s="394">
        <v>0</v>
      </c>
      <c r="BC26" s="119">
        <v>0</v>
      </c>
      <c r="BD26" s="119">
        <v>0</v>
      </c>
      <c r="BE26" s="252">
        <v>16</v>
      </c>
      <c r="BF26" s="400">
        <f t="shared" si="7"/>
        <v>483</v>
      </c>
      <c r="BG26" s="147">
        <f>BF26/F26</f>
        <v>24.15</v>
      </c>
    </row>
    <row r="27" spans="1:60" ht="15" customHeight="1" x14ac:dyDescent="0.25">
      <c r="A27" s="596"/>
      <c r="B27" s="596"/>
      <c r="C27" s="662"/>
      <c r="D27" s="596"/>
      <c r="E27" s="699"/>
      <c r="F27" s="552">
        <v>40</v>
      </c>
      <c r="G27" s="564" t="s">
        <v>43</v>
      </c>
      <c r="H27" s="100" t="s">
        <v>44</v>
      </c>
      <c r="I27" s="561" t="s">
        <v>207</v>
      </c>
      <c r="J27" s="23">
        <v>0</v>
      </c>
      <c r="K27" s="26">
        <v>0</v>
      </c>
      <c r="L27" s="59">
        <v>0</v>
      </c>
      <c r="M27" s="60">
        <f t="shared" ref="M27:M37" si="8">SUM(J27:L27)</f>
        <v>0</v>
      </c>
      <c r="N27" s="113">
        <v>0</v>
      </c>
      <c r="O27" s="113">
        <v>0</v>
      </c>
      <c r="P27" s="26">
        <v>0</v>
      </c>
      <c r="Q27" s="60">
        <f>SUM(N27:P27)</f>
        <v>0</v>
      </c>
      <c r="R27" s="113">
        <v>0</v>
      </c>
      <c r="S27" s="113">
        <v>0</v>
      </c>
      <c r="T27" s="113">
        <v>0</v>
      </c>
      <c r="U27" s="60">
        <f>SUM(R27:T27)</f>
        <v>0</v>
      </c>
      <c r="V27" s="22">
        <v>0</v>
      </c>
      <c r="W27" s="22">
        <v>0</v>
      </c>
      <c r="X27" s="22">
        <v>0</v>
      </c>
      <c r="Y27" s="60">
        <f>SUM(V27:X27)</f>
        <v>0</v>
      </c>
      <c r="Z27" s="21">
        <v>0</v>
      </c>
      <c r="AA27" s="22">
        <v>0</v>
      </c>
      <c r="AB27" s="22">
        <v>0</v>
      </c>
      <c r="AC27" s="60">
        <f>SUM(Z27:AB27)</f>
        <v>0</v>
      </c>
      <c r="AD27" s="22">
        <v>0</v>
      </c>
      <c r="AE27" s="22">
        <v>0</v>
      </c>
      <c r="AF27" s="22">
        <v>0</v>
      </c>
      <c r="AG27" s="60">
        <f>SUM(AD27:AF27)</f>
        <v>0</v>
      </c>
      <c r="AH27" s="21">
        <v>0</v>
      </c>
      <c r="AI27" s="22">
        <v>0</v>
      </c>
      <c r="AJ27" s="22">
        <v>0</v>
      </c>
      <c r="AK27" s="60">
        <f>SUM(AH27:AJ27)</f>
        <v>0</v>
      </c>
      <c r="AL27" s="22">
        <v>0</v>
      </c>
      <c r="AM27" s="22">
        <v>0</v>
      </c>
      <c r="AN27" s="22">
        <v>0</v>
      </c>
      <c r="AO27" s="60">
        <f>SUM(AL27:AN27)</f>
        <v>0</v>
      </c>
      <c r="AP27" s="21">
        <v>0</v>
      </c>
      <c r="AQ27" s="22">
        <v>0</v>
      </c>
      <c r="AR27" s="39">
        <v>0</v>
      </c>
      <c r="AS27" s="436">
        <f>SUM(AP27:AR27)</f>
        <v>0</v>
      </c>
      <c r="AT27" s="95">
        <v>0</v>
      </c>
      <c r="AU27" s="82">
        <v>0</v>
      </c>
      <c r="AV27" s="82">
        <v>0</v>
      </c>
      <c r="AW27" s="60">
        <v>0</v>
      </c>
      <c r="AX27" s="95">
        <v>0</v>
      </c>
      <c r="AY27" s="96">
        <v>0</v>
      </c>
      <c r="AZ27" s="96">
        <v>0</v>
      </c>
      <c r="BA27" s="436">
        <v>0</v>
      </c>
      <c r="BB27" s="95">
        <v>0</v>
      </c>
      <c r="BC27" s="82">
        <v>0</v>
      </c>
      <c r="BD27" s="82">
        <v>0</v>
      </c>
      <c r="BE27" s="264">
        <v>0</v>
      </c>
      <c r="BF27" s="401">
        <f t="shared" si="7"/>
        <v>0</v>
      </c>
      <c r="BG27" s="628">
        <f>BF32/F27</f>
        <v>21.6</v>
      </c>
    </row>
    <row r="28" spans="1:60" ht="18" customHeight="1" x14ac:dyDescent="0.25">
      <c r="A28" s="596"/>
      <c r="B28" s="596"/>
      <c r="C28" s="662"/>
      <c r="D28" s="596"/>
      <c r="E28" s="699"/>
      <c r="F28" s="550"/>
      <c r="G28" s="565"/>
      <c r="H28" s="47" t="s">
        <v>45</v>
      </c>
      <c r="I28" s="558"/>
      <c r="J28" s="17">
        <v>1</v>
      </c>
      <c r="K28" s="7">
        <v>0</v>
      </c>
      <c r="L28" s="50">
        <v>0</v>
      </c>
      <c r="M28" s="51">
        <f t="shared" si="8"/>
        <v>1</v>
      </c>
      <c r="N28" s="111">
        <v>0</v>
      </c>
      <c r="O28" s="111">
        <v>0</v>
      </c>
      <c r="P28" s="7">
        <v>0</v>
      </c>
      <c r="Q28" s="51">
        <f>SUM(N28:P28)</f>
        <v>0</v>
      </c>
      <c r="R28" s="111">
        <v>0</v>
      </c>
      <c r="S28" s="111">
        <v>0</v>
      </c>
      <c r="T28" s="111">
        <v>0</v>
      </c>
      <c r="U28" s="51">
        <f>SUM(R28:T28)</f>
        <v>0</v>
      </c>
      <c r="V28" s="16">
        <v>0</v>
      </c>
      <c r="W28" s="16">
        <v>0</v>
      </c>
      <c r="X28" s="16">
        <v>0</v>
      </c>
      <c r="Y28" s="51">
        <f>SUM(V28:X28)</f>
        <v>0</v>
      </c>
      <c r="Z28" s="15">
        <v>0</v>
      </c>
      <c r="AA28" s="16">
        <v>0</v>
      </c>
      <c r="AB28" s="16">
        <v>0</v>
      </c>
      <c r="AC28" s="51">
        <f>SUM(Z28:AB28)</f>
        <v>0</v>
      </c>
      <c r="AD28" s="16">
        <v>0</v>
      </c>
      <c r="AE28" s="16">
        <v>0</v>
      </c>
      <c r="AF28" s="16">
        <v>0</v>
      </c>
      <c r="AG28" s="51">
        <f>SUM(AD28:AF28)</f>
        <v>0</v>
      </c>
      <c r="AH28" s="15">
        <v>0</v>
      </c>
      <c r="AI28" s="16">
        <v>0</v>
      </c>
      <c r="AJ28" s="16">
        <v>0</v>
      </c>
      <c r="AK28" s="51">
        <f>SUM(AH28:AJ28)</f>
        <v>0</v>
      </c>
      <c r="AL28" s="16">
        <v>1</v>
      </c>
      <c r="AM28" s="16">
        <v>0</v>
      </c>
      <c r="AN28" s="16">
        <v>0</v>
      </c>
      <c r="AO28" s="51">
        <f>SUM(AL28:AN28)</f>
        <v>1</v>
      </c>
      <c r="AP28" s="15">
        <v>1</v>
      </c>
      <c r="AQ28" s="16">
        <v>0</v>
      </c>
      <c r="AR28" s="19">
        <v>0</v>
      </c>
      <c r="AS28" s="420">
        <f>SUM(AP28:AR28)</f>
        <v>1</v>
      </c>
      <c r="AT28" s="79">
        <v>1</v>
      </c>
      <c r="AU28" s="78">
        <v>0</v>
      </c>
      <c r="AV28" s="78">
        <v>0</v>
      </c>
      <c r="AW28" s="51">
        <v>1</v>
      </c>
      <c r="AX28" s="79">
        <v>1</v>
      </c>
      <c r="AY28" s="92">
        <v>0</v>
      </c>
      <c r="AZ28" s="92">
        <v>0</v>
      </c>
      <c r="BA28" s="420">
        <v>1</v>
      </c>
      <c r="BB28" s="79">
        <v>1</v>
      </c>
      <c r="BC28" s="78">
        <v>0</v>
      </c>
      <c r="BD28" s="78">
        <v>0</v>
      </c>
      <c r="BE28" s="109">
        <v>1</v>
      </c>
      <c r="BF28" s="402">
        <f t="shared" si="7"/>
        <v>6</v>
      </c>
      <c r="BG28" s="629"/>
    </row>
    <row r="29" spans="1:60" ht="15" customHeight="1" x14ac:dyDescent="0.25">
      <c r="A29" s="596"/>
      <c r="B29" s="596"/>
      <c r="C29" s="662"/>
      <c r="D29" s="596"/>
      <c r="E29" s="699"/>
      <c r="F29" s="550"/>
      <c r="G29" s="565"/>
      <c r="H29" s="123" t="s">
        <v>46</v>
      </c>
      <c r="I29" s="558"/>
      <c r="J29" s="17">
        <v>115</v>
      </c>
      <c r="K29" s="7">
        <v>0</v>
      </c>
      <c r="L29" s="50">
        <v>0</v>
      </c>
      <c r="M29" s="51">
        <f t="shared" si="8"/>
        <v>115</v>
      </c>
      <c r="N29" s="111">
        <v>8</v>
      </c>
      <c r="O29" s="111">
        <v>0</v>
      </c>
      <c r="P29" s="7">
        <v>0</v>
      </c>
      <c r="Q29" s="51">
        <f>SUM(N29:P29)</f>
        <v>8</v>
      </c>
      <c r="R29" s="111">
        <v>8</v>
      </c>
      <c r="S29" s="111">
        <v>0</v>
      </c>
      <c r="T29" s="111">
        <v>0</v>
      </c>
      <c r="U29" s="51">
        <f>SUM(R29:T29)</f>
        <v>8</v>
      </c>
      <c r="V29" s="16">
        <v>8</v>
      </c>
      <c r="W29" s="16">
        <v>0</v>
      </c>
      <c r="X29" s="16">
        <v>0</v>
      </c>
      <c r="Y29" s="51">
        <f>SUM(V29:X29)</f>
        <v>8</v>
      </c>
      <c r="Z29" s="15">
        <v>10</v>
      </c>
      <c r="AA29" s="16">
        <v>0</v>
      </c>
      <c r="AB29" s="16">
        <v>0</v>
      </c>
      <c r="AC29" s="51">
        <f>SUM(Z29:AB29)</f>
        <v>10</v>
      </c>
      <c r="AD29" s="16">
        <v>10</v>
      </c>
      <c r="AE29" s="16">
        <v>0</v>
      </c>
      <c r="AF29" s="16">
        <v>0</v>
      </c>
      <c r="AG29" s="51">
        <f>SUM(AD29:AF29)</f>
        <v>10</v>
      </c>
      <c r="AH29" s="15">
        <v>3</v>
      </c>
      <c r="AI29" s="16">
        <v>0</v>
      </c>
      <c r="AJ29" s="16">
        <v>0</v>
      </c>
      <c r="AK29" s="51">
        <f>SUM(AH29:AJ29)</f>
        <v>3</v>
      </c>
      <c r="AL29" s="16">
        <v>12</v>
      </c>
      <c r="AM29" s="16">
        <v>0</v>
      </c>
      <c r="AN29" s="16">
        <v>0</v>
      </c>
      <c r="AO29" s="51">
        <f>SUM(AL29:AN29)</f>
        <v>12</v>
      </c>
      <c r="AP29" s="15">
        <v>9</v>
      </c>
      <c r="AQ29" s="16">
        <v>0</v>
      </c>
      <c r="AR29" s="19">
        <v>0</v>
      </c>
      <c r="AS29" s="420">
        <f>SUM(AP29:AR29)</f>
        <v>9</v>
      </c>
      <c r="AT29" s="79">
        <v>13</v>
      </c>
      <c r="AU29" s="78">
        <v>0</v>
      </c>
      <c r="AV29" s="78">
        <v>0</v>
      </c>
      <c r="AW29" s="51">
        <v>13</v>
      </c>
      <c r="AX29" s="79">
        <v>9</v>
      </c>
      <c r="AY29" s="92">
        <v>0</v>
      </c>
      <c r="AZ29" s="92">
        <v>0</v>
      </c>
      <c r="BA29" s="420">
        <v>9</v>
      </c>
      <c r="BB29" s="79">
        <v>10</v>
      </c>
      <c r="BC29" s="78">
        <v>0</v>
      </c>
      <c r="BD29" s="78">
        <v>0</v>
      </c>
      <c r="BE29" s="109">
        <v>10</v>
      </c>
      <c r="BF29" s="402">
        <f t="shared" si="7"/>
        <v>215</v>
      </c>
      <c r="BG29" s="629"/>
    </row>
    <row r="30" spans="1:60" ht="15" customHeight="1" x14ac:dyDescent="0.25">
      <c r="A30" s="596"/>
      <c r="B30" s="596"/>
      <c r="C30" s="662"/>
      <c r="D30" s="596"/>
      <c r="E30" s="699"/>
      <c r="F30" s="550"/>
      <c r="G30" s="565"/>
      <c r="H30" s="123" t="s">
        <v>47</v>
      </c>
      <c r="I30" s="558"/>
      <c r="J30" s="17">
        <v>33</v>
      </c>
      <c r="K30" s="7">
        <v>0</v>
      </c>
      <c r="L30" s="50">
        <v>0</v>
      </c>
      <c r="M30" s="51">
        <f t="shared" si="8"/>
        <v>33</v>
      </c>
      <c r="N30" s="111">
        <v>48</v>
      </c>
      <c r="O30" s="111">
        <v>0</v>
      </c>
      <c r="P30" s="7">
        <v>0</v>
      </c>
      <c r="Q30" s="51">
        <f>SUM(N30:P30)</f>
        <v>48</v>
      </c>
      <c r="R30" s="111">
        <v>50</v>
      </c>
      <c r="S30" s="111">
        <v>0</v>
      </c>
      <c r="T30" s="111">
        <v>0</v>
      </c>
      <c r="U30" s="51">
        <f>SUM(R30:T30)</f>
        <v>50</v>
      </c>
      <c r="V30" s="16">
        <v>48</v>
      </c>
      <c r="W30" s="16">
        <v>0</v>
      </c>
      <c r="X30" s="16">
        <v>0</v>
      </c>
      <c r="Y30" s="51">
        <f>SUM(V30:X30)</f>
        <v>48</v>
      </c>
      <c r="Z30" s="15">
        <v>51</v>
      </c>
      <c r="AA30" s="16">
        <v>0</v>
      </c>
      <c r="AB30" s="16">
        <v>0</v>
      </c>
      <c r="AC30" s="51">
        <f>SUM(Z30:AB30)</f>
        <v>51</v>
      </c>
      <c r="AD30" s="16">
        <v>67</v>
      </c>
      <c r="AE30" s="16">
        <v>0</v>
      </c>
      <c r="AF30" s="16">
        <v>0</v>
      </c>
      <c r="AG30" s="51">
        <f>SUM(AD30:AF30)</f>
        <v>67</v>
      </c>
      <c r="AH30" s="15">
        <v>45</v>
      </c>
      <c r="AI30" s="16">
        <v>0</v>
      </c>
      <c r="AJ30" s="16">
        <v>0</v>
      </c>
      <c r="AK30" s="51">
        <f>SUM(AH30:AJ30)</f>
        <v>45</v>
      </c>
      <c r="AL30" s="16">
        <v>52</v>
      </c>
      <c r="AM30" s="16">
        <v>0</v>
      </c>
      <c r="AN30" s="16">
        <v>0</v>
      </c>
      <c r="AO30" s="51">
        <f>SUM(AL30:AN30)</f>
        <v>52</v>
      </c>
      <c r="AP30" s="15">
        <v>53</v>
      </c>
      <c r="AQ30" s="16">
        <v>0</v>
      </c>
      <c r="AR30" s="19">
        <v>0</v>
      </c>
      <c r="AS30" s="420">
        <f>SUM(AP30:AR30)</f>
        <v>53</v>
      </c>
      <c r="AT30" s="79">
        <v>69</v>
      </c>
      <c r="AU30" s="78">
        <v>0</v>
      </c>
      <c r="AV30" s="78">
        <v>0</v>
      </c>
      <c r="AW30" s="51">
        <v>69</v>
      </c>
      <c r="AX30" s="79">
        <v>50</v>
      </c>
      <c r="AY30" s="92">
        <v>0</v>
      </c>
      <c r="AZ30" s="92">
        <v>0</v>
      </c>
      <c r="BA30" s="420">
        <v>50</v>
      </c>
      <c r="BB30" s="79">
        <v>51</v>
      </c>
      <c r="BC30" s="78">
        <v>0</v>
      </c>
      <c r="BD30" s="78">
        <v>0</v>
      </c>
      <c r="BE30" s="109">
        <v>51</v>
      </c>
      <c r="BF30" s="402">
        <f t="shared" si="7"/>
        <v>617</v>
      </c>
      <c r="BG30" s="629"/>
    </row>
    <row r="31" spans="1:60" ht="15.75" customHeight="1" thickBot="1" x14ac:dyDescent="0.3">
      <c r="A31" s="596"/>
      <c r="B31" s="596"/>
      <c r="C31" s="662"/>
      <c r="D31" s="596"/>
      <c r="E31" s="699"/>
      <c r="F31" s="550"/>
      <c r="G31" s="566"/>
      <c r="H31" s="203" t="s">
        <v>48</v>
      </c>
      <c r="I31" s="558"/>
      <c r="J31" s="32">
        <v>0</v>
      </c>
      <c r="K31" s="35">
        <v>0</v>
      </c>
      <c r="L31" s="55">
        <v>0</v>
      </c>
      <c r="M31" s="56">
        <f t="shared" si="8"/>
        <v>0</v>
      </c>
      <c r="N31" s="33">
        <v>0</v>
      </c>
      <c r="O31" s="33">
        <v>0</v>
      </c>
      <c r="P31" s="35">
        <v>0</v>
      </c>
      <c r="Q31" s="56">
        <f>SUM(N31:P31)</f>
        <v>0</v>
      </c>
      <c r="R31" s="33">
        <v>1</v>
      </c>
      <c r="S31" s="33">
        <v>0</v>
      </c>
      <c r="T31" s="33">
        <v>0</v>
      </c>
      <c r="U31" s="56">
        <f>SUM(R31:T31)</f>
        <v>1</v>
      </c>
      <c r="V31" s="13">
        <v>2</v>
      </c>
      <c r="W31" s="13">
        <v>0</v>
      </c>
      <c r="X31" s="13">
        <v>0</v>
      </c>
      <c r="Y31" s="56">
        <f>SUM(V31:X31)</f>
        <v>2</v>
      </c>
      <c r="Z31" s="31">
        <v>2</v>
      </c>
      <c r="AA31" s="13">
        <v>0</v>
      </c>
      <c r="AB31" s="13">
        <v>0</v>
      </c>
      <c r="AC31" s="56">
        <f>SUM(Z31:AB31)</f>
        <v>2</v>
      </c>
      <c r="AD31" s="13">
        <v>2</v>
      </c>
      <c r="AE31" s="13">
        <v>0</v>
      </c>
      <c r="AF31" s="13">
        <v>0</v>
      </c>
      <c r="AG31" s="56">
        <f>SUM(AD31:AF31)</f>
        <v>2</v>
      </c>
      <c r="AH31" s="31">
        <v>2</v>
      </c>
      <c r="AI31" s="13">
        <v>0</v>
      </c>
      <c r="AJ31" s="13">
        <v>0</v>
      </c>
      <c r="AK31" s="56">
        <f>SUM(AH31:AJ31)</f>
        <v>2</v>
      </c>
      <c r="AL31" s="13">
        <v>3</v>
      </c>
      <c r="AM31" s="13">
        <v>0</v>
      </c>
      <c r="AN31" s="13">
        <v>0</v>
      </c>
      <c r="AO31" s="56">
        <f>SUM(AL31:AN31)</f>
        <v>3</v>
      </c>
      <c r="AP31" s="31">
        <v>2</v>
      </c>
      <c r="AQ31" s="13">
        <v>0</v>
      </c>
      <c r="AR31" s="12">
        <v>0</v>
      </c>
      <c r="AS31" s="420">
        <f>SUM(AP31:AR31)</f>
        <v>2</v>
      </c>
      <c r="AT31" s="94">
        <v>5</v>
      </c>
      <c r="AU31" s="80">
        <v>0</v>
      </c>
      <c r="AV31" s="80">
        <v>0</v>
      </c>
      <c r="AW31" s="56">
        <v>5</v>
      </c>
      <c r="AX31" s="94">
        <v>3</v>
      </c>
      <c r="AY31" s="93">
        <v>0</v>
      </c>
      <c r="AZ31" s="93">
        <v>0</v>
      </c>
      <c r="BA31" s="420">
        <v>3</v>
      </c>
      <c r="BB31" s="94">
        <v>4</v>
      </c>
      <c r="BC31" s="80">
        <v>0</v>
      </c>
      <c r="BD31" s="80">
        <v>0</v>
      </c>
      <c r="BE31" s="262">
        <v>4</v>
      </c>
      <c r="BF31" s="403">
        <f t="shared" si="7"/>
        <v>26</v>
      </c>
      <c r="BG31" s="629"/>
    </row>
    <row r="32" spans="1:60" ht="15.75" customHeight="1" thickBot="1" x14ac:dyDescent="0.3">
      <c r="A32" s="596"/>
      <c r="B32" s="596"/>
      <c r="C32" s="662"/>
      <c r="D32" s="596"/>
      <c r="E32" s="699"/>
      <c r="F32" s="550"/>
      <c r="G32" s="644" t="s">
        <v>49</v>
      </c>
      <c r="H32" s="632"/>
      <c r="I32" s="558"/>
      <c r="J32" s="396">
        <f>SUM(J27:J31)</f>
        <v>149</v>
      </c>
      <c r="K32" s="175">
        <f>SUM(K27:K31)</f>
        <v>0</v>
      </c>
      <c r="L32" s="175">
        <f>SUM(L27:L31)</f>
        <v>0</v>
      </c>
      <c r="M32" s="178">
        <f t="shared" si="8"/>
        <v>149</v>
      </c>
      <c r="N32" s="251">
        <v>56</v>
      </c>
      <c r="O32" s="251">
        <v>0</v>
      </c>
      <c r="P32" s="175">
        <f t="shared" ref="P32:AW32" si="9">SUM(P27:P31)</f>
        <v>0</v>
      </c>
      <c r="Q32" s="178">
        <f t="shared" si="9"/>
        <v>56</v>
      </c>
      <c r="R32" s="115">
        <f t="shared" si="9"/>
        <v>59</v>
      </c>
      <c r="S32" s="115">
        <f t="shared" si="9"/>
        <v>0</v>
      </c>
      <c r="T32" s="115">
        <f t="shared" si="9"/>
        <v>0</v>
      </c>
      <c r="U32" s="178">
        <f t="shared" si="9"/>
        <v>59</v>
      </c>
      <c r="V32" s="115">
        <f t="shared" si="9"/>
        <v>58</v>
      </c>
      <c r="W32" s="115">
        <f t="shared" si="9"/>
        <v>0</v>
      </c>
      <c r="X32" s="115">
        <f t="shared" si="9"/>
        <v>0</v>
      </c>
      <c r="Y32" s="178">
        <f t="shared" si="9"/>
        <v>58</v>
      </c>
      <c r="Z32" s="115">
        <f t="shared" si="9"/>
        <v>63</v>
      </c>
      <c r="AA32" s="115">
        <f t="shared" si="9"/>
        <v>0</v>
      </c>
      <c r="AB32" s="115">
        <f t="shared" si="9"/>
        <v>0</v>
      </c>
      <c r="AC32" s="178">
        <f t="shared" si="9"/>
        <v>63</v>
      </c>
      <c r="AD32" s="115">
        <f t="shared" si="9"/>
        <v>79</v>
      </c>
      <c r="AE32" s="115">
        <f t="shared" si="9"/>
        <v>0</v>
      </c>
      <c r="AF32" s="115">
        <f t="shared" si="9"/>
        <v>0</v>
      </c>
      <c r="AG32" s="178">
        <f t="shared" si="9"/>
        <v>79</v>
      </c>
      <c r="AH32" s="115">
        <f t="shared" si="9"/>
        <v>50</v>
      </c>
      <c r="AI32" s="115">
        <f t="shared" si="9"/>
        <v>0</v>
      </c>
      <c r="AJ32" s="115">
        <f t="shared" si="9"/>
        <v>0</v>
      </c>
      <c r="AK32" s="178">
        <f t="shared" si="9"/>
        <v>50</v>
      </c>
      <c r="AL32" s="115">
        <f t="shared" si="9"/>
        <v>68</v>
      </c>
      <c r="AM32" s="115">
        <f t="shared" si="9"/>
        <v>0</v>
      </c>
      <c r="AN32" s="115">
        <f t="shared" si="9"/>
        <v>0</v>
      </c>
      <c r="AO32" s="178">
        <f t="shared" si="9"/>
        <v>68</v>
      </c>
      <c r="AP32" s="115">
        <f t="shared" si="9"/>
        <v>65</v>
      </c>
      <c r="AQ32" s="115">
        <f t="shared" si="9"/>
        <v>0</v>
      </c>
      <c r="AR32" s="116">
        <f t="shared" si="9"/>
        <v>0</v>
      </c>
      <c r="AS32" s="420">
        <f t="shared" si="9"/>
        <v>65</v>
      </c>
      <c r="AT32" s="174">
        <f t="shared" si="9"/>
        <v>88</v>
      </c>
      <c r="AU32" s="175">
        <f t="shared" si="9"/>
        <v>0</v>
      </c>
      <c r="AV32" s="175">
        <f t="shared" si="9"/>
        <v>0</v>
      </c>
      <c r="AW32" s="117">
        <f t="shared" si="9"/>
        <v>88</v>
      </c>
      <c r="AX32" s="394">
        <v>63</v>
      </c>
      <c r="AY32" s="418">
        <v>0</v>
      </c>
      <c r="AZ32" s="176">
        <f>SUM(AZ27:AZ31)</f>
        <v>0</v>
      </c>
      <c r="BA32" s="422">
        <f>SUM(BA27:BA31)</f>
        <v>63</v>
      </c>
      <c r="BB32" s="394">
        <v>66</v>
      </c>
      <c r="BC32" s="175">
        <f>SUM(BC27:BC31)</f>
        <v>0</v>
      </c>
      <c r="BD32" s="175">
        <f>SUM(BD27:BD31)</f>
        <v>0</v>
      </c>
      <c r="BE32" s="252">
        <f>SUM(BE27:BE31)</f>
        <v>66</v>
      </c>
      <c r="BF32" s="405">
        <f t="shared" si="7"/>
        <v>864</v>
      </c>
      <c r="BG32" s="629"/>
    </row>
    <row r="33" spans="1:59" ht="18" customHeight="1" x14ac:dyDescent="0.25">
      <c r="A33" s="596"/>
      <c r="B33" s="596"/>
      <c r="C33" s="662"/>
      <c r="D33" s="596"/>
      <c r="E33" s="699"/>
      <c r="F33" s="550"/>
      <c r="G33" s="564" t="s">
        <v>50</v>
      </c>
      <c r="H33" s="205" t="s">
        <v>51</v>
      </c>
      <c r="I33" s="558"/>
      <c r="J33" s="23">
        <v>102</v>
      </c>
      <c r="K33" s="26">
        <v>0</v>
      </c>
      <c r="L33" s="59">
        <v>0</v>
      </c>
      <c r="M33" s="60">
        <f t="shared" si="8"/>
        <v>102</v>
      </c>
      <c r="N33" s="113">
        <v>55</v>
      </c>
      <c r="O33" s="113">
        <v>0</v>
      </c>
      <c r="P33" s="26">
        <v>0</v>
      </c>
      <c r="Q33" s="60">
        <f>SUM(N33:P33)</f>
        <v>55</v>
      </c>
      <c r="R33" s="113">
        <v>57</v>
      </c>
      <c r="S33" s="113">
        <v>0</v>
      </c>
      <c r="T33" s="113">
        <v>0</v>
      </c>
      <c r="U33" s="60">
        <f>SUM(R33:T33)</f>
        <v>57</v>
      </c>
      <c r="V33" s="22">
        <v>56</v>
      </c>
      <c r="W33" s="22">
        <v>0</v>
      </c>
      <c r="X33" s="22">
        <v>0</v>
      </c>
      <c r="Y33" s="60">
        <f>SUM(V33:X33)</f>
        <v>56</v>
      </c>
      <c r="Z33" s="21">
        <v>62</v>
      </c>
      <c r="AA33" s="22">
        <v>0</v>
      </c>
      <c r="AB33" s="22">
        <v>0</v>
      </c>
      <c r="AC33" s="60">
        <f>SUM(Z33:AB33)</f>
        <v>62</v>
      </c>
      <c r="AD33" s="22">
        <v>46</v>
      </c>
      <c r="AE33" s="22">
        <v>0</v>
      </c>
      <c r="AF33" s="22">
        <v>0</v>
      </c>
      <c r="AG33" s="60">
        <f>SUM(AD33:AF33)</f>
        <v>46</v>
      </c>
      <c r="AH33" s="21">
        <v>50</v>
      </c>
      <c r="AI33" s="22">
        <v>0</v>
      </c>
      <c r="AJ33" s="22">
        <v>0</v>
      </c>
      <c r="AK33" s="60">
        <f>SUM(AH33:AJ33)</f>
        <v>50</v>
      </c>
      <c r="AL33" s="22">
        <v>68</v>
      </c>
      <c r="AM33" s="22">
        <v>0</v>
      </c>
      <c r="AN33" s="22">
        <v>0</v>
      </c>
      <c r="AO33" s="60">
        <f>SUM(AL33:AN33)</f>
        <v>68</v>
      </c>
      <c r="AP33" s="21">
        <v>64</v>
      </c>
      <c r="AQ33" s="22">
        <v>0</v>
      </c>
      <c r="AR33" s="39">
        <v>0</v>
      </c>
      <c r="AS33" s="420">
        <f>SUM(AP33:AR33)</f>
        <v>64</v>
      </c>
      <c r="AT33" s="104">
        <v>85</v>
      </c>
      <c r="AU33" s="105">
        <v>0</v>
      </c>
      <c r="AV33" s="82">
        <v>0</v>
      </c>
      <c r="AW33" s="60">
        <f>SUM(AT33:AV33)</f>
        <v>85</v>
      </c>
      <c r="AX33" s="104">
        <v>63</v>
      </c>
      <c r="AY33" s="106">
        <v>0</v>
      </c>
      <c r="AZ33" s="96">
        <v>0</v>
      </c>
      <c r="BA33" s="420">
        <f>SUM(AX33:AZ33)</f>
        <v>63</v>
      </c>
      <c r="BB33" s="95">
        <v>65</v>
      </c>
      <c r="BC33" s="82">
        <v>0</v>
      </c>
      <c r="BD33" s="82">
        <v>0</v>
      </c>
      <c r="BE33" s="264">
        <f>SUM(BB33:BD33)</f>
        <v>65</v>
      </c>
      <c r="BF33" s="401">
        <f t="shared" si="7"/>
        <v>773</v>
      </c>
      <c r="BG33" s="629"/>
    </row>
    <row r="34" spans="1:59" ht="15" customHeight="1" x14ac:dyDescent="0.25">
      <c r="A34" s="596"/>
      <c r="B34" s="596"/>
      <c r="C34" s="662"/>
      <c r="D34" s="596"/>
      <c r="E34" s="699"/>
      <c r="F34" s="550"/>
      <c r="G34" s="565"/>
      <c r="H34" s="123" t="s">
        <v>52</v>
      </c>
      <c r="I34" s="558"/>
      <c r="J34" s="17">
        <v>47</v>
      </c>
      <c r="K34" s="7">
        <v>0</v>
      </c>
      <c r="L34" s="50">
        <v>0</v>
      </c>
      <c r="M34" s="51">
        <f t="shared" si="8"/>
        <v>47</v>
      </c>
      <c r="N34" s="111">
        <v>1</v>
      </c>
      <c r="O34" s="111">
        <v>0</v>
      </c>
      <c r="P34" s="7">
        <v>0</v>
      </c>
      <c r="Q34" s="51">
        <f>SUM(N34:P34)</f>
        <v>1</v>
      </c>
      <c r="R34" s="111">
        <v>1</v>
      </c>
      <c r="S34" s="111">
        <v>0</v>
      </c>
      <c r="T34" s="111">
        <v>0</v>
      </c>
      <c r="U34" s="51">
        <f>SUM(R34:T34)</f>
        <v>1</v>
      </c>
      <c r="V34" s="16">
        <v>1</v>
      </c>
      <c r="W34" s="16">
        <v>0</v>
      </c>
      <c r="X34" s="16">
        <v>0</v>
      </c>
      <c r="Y34" s="51">
        <f>SUM(V34:X34)</f>
        <v>1</v>
      </c>
      <c r="Z34" s="15">
        <v>1</v>
      </c>
      <c r="AA34" s="16">
        <v>0</v>
      </c>
      <c r="AB34" s="16">
        <v>0</v>
      </c>
      <c r="AC34" s="51">
        <f>SUM(Z34:AB34)</f>
        <v>1</v>
      </c>
      <c r="AD34" s="16">
        <v>0</v>
      </c>
      <c r="AE34" s="16">
        <v>0</v>
      </c>
      <c r="AF34" s="16">
        <v>0</v>
      </c>
      <c r="AG34" s="51">
        <f>SUM(AD34:AF34)</f>
        <v>0</v>
      </c>
      <c r="AH34" s="15">
        <v>0</v>
      </c>
      <c r="AI34" s="16">
        <v>0</v>
      </c>
      <c r="AJ34" s="16">
        <v>0</v>
      </c>
      <c r="AK34" s="51">
        <f>SUM(AH34:AJ34)</f>
        <v>0</v>
      </c>
      <c r="AL34" s="16">
        <v>0</v>
      </c>
      <c r="AM34" s="16">
        <v>0</v>
      </c>
      <c r="AN34" s="16">
        <v>0</v>
      </c>
      <c r="AO34" s="51">
        <f>SUM(AL34:AN34)</f>
        <v>0</v>
      </c>
      <c r="AP34" s="15">
        <v>1</v>
      </c>
      <c r="AQ34" s="16">
        <v>0</v>
      </c>
      <c r="AR34" s="19">
        <v>0</v>
      </c>
      <c r="AS34" s="420">
        <f>SUM(AP34:AR34)</f>
        <v>1</v>
      </c>
      <c r="AT34" s="407">
        <v>3</v>
      </c>
      <c r="AU34" s="407">
        <v>0</v>
      </c>
      <c r="AV34" s="79">
        <v>0</v>
      </c>
      <c r="AW34" s="109">
        <f>SUM(AT34:AV34)</f>
        <v>3</v>
      </c>
      <c r="AX34" s="407">
        <v>0</v>
      </c>
      <c r="AY34" s="407">
        <v>0</v>
      </c>
      <c r="AZ34" s="409">
        <v>0</v>
      </c>
      <c r="BA34" s="420">
        <f>SUM(AX34:AZ34)</f>
        <v>0</v>
      </c>
      <c r="BB34" s="94">
        <v>1</v>
      </c>
      <c r="BC34" s="78">
        <v>0</v>
      </c>
      <c r="BD34" s="78">
        <v>0</v>
      </c>
      <c r="BE34" s="109">
        <f>SUM(BB34:BD34)</f>
        <v>1</v>
      </c>
      <c r="BF34" s="402">
        <f t="shared" si="7"/>
        <v>56</v>
      </c>
      <c r="BG34" s="629"/>
    </row>
    <row r="35" spans="1:59" ht="15.75" customHeight="1" thickBot="1" x14ac:dyDescent="0.3">
      <c r="A35" s="596"/>
      <c r="B35" s="596"/>
      <c r="C35" s="662"/>
      <c r="D35" s="596"/>
      <c r="E35" s="699"/>
      <c r="F35" s="550"/>
      <c r="G35" s="599"/>
      <c r="H35" s="203" t="s">
        <v>53</v>
      </c>
      <c r="I35" s="558"/>
      <c r="J35" s="17">
        <v>0</v>
      </c>
      <c r="K35" s="7">
        <v>0</v>
      </c>
      <c r="L35" s="50">
        <v>0</v>
      </c>
      <c r="M35" s="51">
        <f t="shared" si="8"/>
        <v>0</v>
      </c>
      <c r="N35" s="111">
        <v>0</v>
      </c>
      <c r="O35" s="111">
        <v>0</v>
      </c>
      <c r="P35" s="7">
        <v>0</v>
      </c>
      <c r="Q35" s="51">
        <f>SUM(N35:P35)</f>
        <v>0</v>
      </c>
      <c r="R35" s="111">
        <v>1</v>
      </c>
      <c r="S35" s="111">
        <v>0</v>
      </c>
      <c r="T35" s="111">
        <v>0</v>
      </c>
      <c r="U35" s="51">
        <f>SUM(R35:T35)</f>
        <v>1</v>
      </c>
      <c r="V35" s="13">
        <v>1</v>
      </c>
      <c r="W35" s="13">
        <v>0</v>
      </c>
      <c r="X35" s="13">
        <v>0</v>
      </c>
      <c r="Y35" s="51">
        <f>SUM(V35:X35)</f>
        <v>1</v>
      </c>
      <c r="Z35" s="31">
        <v>0</v>
      </c>
      <c r="AA35" s="13">
        <v>0</v>
      </c>
      <c r="AB35" s="13">
        <v>0</v>
      </c>
      <c r="AC35" s="51">
        <f>SUM(Z35:AB35)</f>
        <v>0</v>
      </c>
      <c r="AD35" s="13">
        <v>0</v>
      </c>
      <c r="AE35" s="13">
        <v>0</v>
      </c>
      <c r="AF35" s="13">
        <v>0</v>
      </c>
      <c r="AG35" s="51">
        <f>SUM(AD35:AF35)</f>
        <v>0</v>
      </c>
      <c r="AH35" s="31">
        <v>0</v>
      </c>
      <c r="AI35" s="13">
        <v>0</v>
      </c>
      <c r="AJ35" s="13">
        <v>0</v>
      </c>
      <c r="AK35" s="51">
        <f>SUM(AH35:AJ35)</f>
        <v>0</v>
      </c>
      <c r="AL35" s="13">
        <v>0</v>
      </c>
      <c r="AM35" s="13">
        <v>0</v>
      </c>
      <c r="AN35" s="13">
        <v>0</v>
      </c>
      <c r="AO35" s="51">
        <f>SUM(AL35:AN35)</f>
        <v>0</v>
      </c>
      <c r="AP35" s="31">
        <v>0</v>
      </c>
      <c r="AQ35" s="13">
        <v>0</v>
      </c>
      <c r="AR35" s="12">
        <v>0</v>
      </c>
      <c r="AS35" s="420">
        <f>SUM(AP35:AR35)</f>
        <v>0</v>
      </c>
      <c r="AT35" s="407">
        <v>0</v>
      </c>
      <c r="AU35" s="407">
        <v>0</v>
      </c>
      <c r="AV35" s="94">
        <v>0</v>
      </c>
      <c r="AW35" s="109">
        <f>SUM(AT35:AV35)</f>
        <v>0</v>
      </c>
      <c r="AX35" s="407">
        <v>0</v>
      </c>
      <c r="AY35" s="407">
        <v>0</v>
      </c>
      <c r="AZ35" s="410">
        <v>0</v>
      </c>
      <c r="BA35" s="420">
        <f>SUM(AX35:AZ35)</f>
        <v>0</v>
      </c>
      <c r="BB35" s="407">
        <v>0</v>
      </c>
      <c r="BC35" s="94">
        <v>0</v>
      </c>
      <c r="BD35" s="80">
        <v>0</v>
      </c>
      <c r="BE35" s="109">
        <f>SUM(BB35:BD35)</f>
        <v>0</v>
      </c>
      <c r="BF35" s="403">
        <f t="shared" si="7"/>
        <v>2</v>
      </c>
      <c r="BG35" s="629"/>
    </row>
    <row r="36" spans="1:59" ht="17.25" customHeight="1" x14ac:dyDescent="0.25">
      <c r="A36" s="596"/>
      <c r="B36" s="596"/>
      <c r="C36" s="662"/>
      <c r="D36" s="596"/>
      <c r="E36" s="699"/>
      <c r="F36" s="550"/>
      <c r="G36" s="552" t="s">
        <v>54</v>
      </c>
      <c r="H36" s="186" t="s">
        <v>55</v>
      </c>
      <c r="I36" s="558"/>
      <c r="J36" s="17">
        <v>0</v>
      </c>
      <c r="K36" s="7">
        <v>0</v>
      </c>
      <c r="L36" s="50">
        <v>0</v>
      </c>
      <c r="M36" s="51">
        <f t="shared" si="8"/>
        <v>0</v>
      </c>
      <c r="N36" s="111">
        <v>0</v>
      </c>
      <c r="O36" s="111">
        <v>0</v>
      </c>
      <c r="P36" s="7">
        <v>0</v>
      </c>
      <c r="Q36" s="51">
        <f>SUM(N36:P36)</f>
        <v>0</v>
      </c>
      <c r="R36" s="111">
        <v>0</v>
      </c>
      <c r="S36" s="111">
        <v>0</v>
      </c>
      <c r="T36" s="111">
        <v>0</v>
      </c>
      <c r="U36" s="51">
        <v>0</v>
      </c>
      <c r="V36" s="16">
        <v>0</v>
      </c>
      <c r="W36" s="16">
        <v>0</v>
      </c>
      <c r="X36" s="16">
        <v>0</v>
      </c>
      <c r="Y36" s="51">
        <v>0</v>
      </c>
      <c r="Z36" s="15">
        <v>0</v>
      </c>
      <c r="AA36" s="16">
        <v>0</v>
      </c>
      <c r="AB36" s="16">
        <v>0</v>
      </c>
      <c r="AC36" s="51">
        <v>0</v>
      </c>
      <c r="AD36" s="16">
        <v>0</v>
      </c>
      <c r="AE36" s="16">
        <v>0</v>
      </c>
      <c r="AF36" s="16">
        <v>0</v>
      </c>
      <c r="AG36" s="51">
        <v>0</v>
      </c>
      <c r="AH36" s="15">
        <v>0</v>
      </c>
      <c r="AI36" s="16">
        <v>0</v>
      </c>
      <c r="AJ36" s="16">
        <v>0</v>
      </c>
      <c r="AK36" s="51">
        <v>0</v>
      </c>
      <c r="AL36" s="16">
        <v>0</v>
      </c>
      <c r="AM36" s="16">
        <v>0</v>
      </c>
      <c r="AN36" s="16">
        <v>0</v>
      </c>
      <c r="AO36" s="51">
        <v>0</v>
      </c>
      <c r="AP36" s="15">
        <v>0</v>
      </c>
      <c r="AQ36" s="16">
        <v>0</v>
      </c>
      <c r="AR36" s="19">
        <v>0</v>
      </c>
      <c r="AS36" s="420">
        <v>0</v>
      </c>
      <c r="AT36" s="407">
        <v>0</v>
      </c>
      <c r="AU36" s="407">
        <v>0</v>
      </c>
      <c r="AV36" s="79">
        <v>0</v>
      </c>
      <c r="AW36" s="109">
        <v>0</v>
      </c>
      <c r="AX36" s="407">
        <v>0</v>
      </c>
      <c r="AY36" s="407">
        <v>0</v>
      </c>
      <c r="AZ36" s="409">
        <v>0</v>
      </c>
      <c r="BA36" s="420">
        <v>0</v>
      </c>
      <c r="BB36" s="407">
        <v>0</v>
      </c>
      <c r="BC36" s="79">
        <v>0</v>
      </c>
      <c r="BD36" s="78">
        <v>0</v>
      </c>
      <c r="BE36" s="109">
        <v>0</v>
      </c>
      <c r="BF36" s="402">
        <f t="shared" si="7"/>
        <v>0</v>
      </c>
      <c r="BG36" s="629"/>
    </row>
    <row r="37" spans="1:59" ht="15.75" customHeight="1" thickBot="1" x14ac:dyDescent="0.3">
      <c r="A37" s="596"/>
      <c r="B37" s="596"/>
      <c r="C37" s="662"/>
      <c r="D37" s="596"/>
      <c r="E37" s="699"/>
      <c r="F37" s="551"/>
      <c r="G37" s="551"/>
      <c r="H37" s="187" t="s">
        <v>57</v>
      </c>
      <c r="I37" s="562"/>
      <c r="J37" s="32">
        <v>0</v>
      </c>
      <c r="K37" s="35">
        <v>0</v>
      </c>
      <c r="L37" s="55">
        <v>0</v>
      </c>
      <c r="M37" s="56">
        <f t="shared" si="8"/>
        <v>0</v>
      </c>
      <c r="N37" s="33">
        <v>0</v>
      </c>
      <c r="O37" s="33">
        <v>0</v>
      </c>
      <c r="P37" s="35">
        <v>0</v>
      </c>
      <c r="Q37" s="56">
        <f>SUM(N37:P37)</f>
        <v>0</v>
      </c>
      <c r="R37" s="33">
        <v>0</v>
      </c>
      <c r="S37" s="33">
        <v>0</v>
      </c>
      <c r="T37" s="33">
        <v>0</v>
      </c>
      <c r="U37" s="56">
        <v>0</v>
      </c>
      <c r="V37" s="13">
        <v>0</v>
      </c>
      <c r="W37" s="13">
        <v>0</v>
      </c>
      <c r="X37" s="13">
        <v>0</v>
      </c>
      <c r="Y37" s="56">
        <v>0</v>
      </c>
      <c r="Z37" s="31">
        <v>0</v>
      </c>
      <c r="AA37" s="13">
        <v>0</v>
      </c>
      <c r="AB37" s="13">
        <v>0</v>
      </c>
      <c r="AC37" s="56">
        <v>0</v>
      </c>
      <c r="AD37" s="13">
        <v>0</v>
      </c>
      <c r="AE37" s="13">
        <v>0</v>
      </c>
      <c r="AF37" s="13">
        <v>0</v>
      </c>
      <c r="AG37" s="56">
        <v>0</v>
      </c>
      <c r="AH37" s="31">
        <v>0</v>
      </c>
      <c r="AI37" s="13">
        <v>0</v>
      </c>
      <c r="AJ37" s="13">
        <v>0</v>
      </c>
      <c r="AK37" s="56">
        <v>0</v>
      </c>
      <c r="AL37" s="13">
        <v>0</v>
      </c>
      <c r="AM37" s="13">
        <v>0</v>
      </c>
      <c r="AN37" s="13">
        <v>0</v>
      </c>
      <c r="AO37" s="56">
        <v>0</v>
      </c>
      <c r="AP37" s="31">
        <v>0</v>
      </c>
      <c r="AQ37" s="13">
        <v>0</v>
      </c>
      <c r="AR37" s="12">
        <v>0</v>
      </c>
      <c r="AS37" s="420">
        <v>0</v>
      </c>
      <c r="AT37" s="407">
        <v>0</v>
      </c>
      <c r="AU37" s="407">
        <v>0</v>
      </c>
      <c r="AV37" s="94">
        <v>0</v>
      </c>
      <c r="AW37" s="56">
        <v>0</v>
      </c>
      <c r="AX37" s="104">
        <v>0</v>
      </c>
      <c r="AY37" s="106">
        <v>0</v>
      </c>
      <c r="AZ37" s="93">
        <v>0</v>
      </c>
      <c r="BA37" s="420">
        <v>0</v>
      </c>
      <c r="BB37" s="104">
        <v>0</v>
      </c>
      <c r="BC37" s="80">
        <v>0</v>
      </c>
      <c r="BD37" s="80">
        <v>0</v>
      </c>
      <c r="BE37" s="262">
        <v>0</v>
      </c>
      <c r="BF37" s="403">
        <f t="shared" si="7"/>
        <v>0</v>
      </c>
      <c r="BG37" s="630"/>
    </row>
    <row r="38" spans="1:59" ht="15.75" customHeight="1" thickBot="1" x14ac:dyDescent="0.3">
      <c r="A38" s="596"/>
      <c r="B38" s="596"/>
      <c r="C38" s="662"/>
      <c r="D38" s="596"/>
      <c r="E38" s="699" t="s">
        <v>174</v>
      </c>
      <c r="F38" s="386"/>
      <c r="G38" s="385" t="s">
        <v>41</v>
      </c>
      <c r="H38" s="386" t="s">
        <v>41</v>
      </c>
      <c r="I38" s="134" t="s">
        <v>175</v>
      </c>
      <c r="J38" s="387">
        <v>0</v>
      </c>
      <c r="K38" s="175">
        <v>0</v>
      </c>
      <c r="L38" s="175">
        <v>0</v>
      </c>
      <c r="M38" s="117">
        <v>0</v>
      </c>
      <c r="N38" s="251">
        <v>0</v>
      </c>
      <c r="O38" s="251">
        <v>0</v>
      </c>
      <c r="P38" s="175">
        <v>0</v>
      </c>
      <c r="Q38" s="117">
        <v>0</v>
      </c>
      <c r="R38" s="251">
        <v>0</v>
      </c>
      <c r="S38" s="251">
        <v>0</v>
      </c>
      <c r="T38" s="251">
        <v>0</v>
      </c>
      <c r="U38" s="117">
        <v>0</v>
      </c>
      <c r="V38" s="397">
        <v>0</v>
      </c>
      <c r="W38" s="397">
        <v>0</v>
      </c>
      <c r="X38" s="115">
        <v>0</v>
      </c>
      <c r="Y38" s="117">
        <v>0</v>
      </c>
      <c r="Z38" s="118">
        <v>0</v>
      </c>
      <c r="AA38" s="115">
        <v>0</v>
      </c>
      <c r="AB38" s="115">
        <v>0</v>
      </c>
      <c r="AC38" s="117">
        <v>0</v>
      </c>
      <c r="AD38" s="115">
        <v>0</v>
      </c>
      <c r="AE38" s="115">
        <v>0</v>
      </c>
      <c r="AF38" s="115">
        <v>0</v>
      </c>
      <c r="AG38" s="117">
        <v>0</v>
      </c>
      <c r="AH38" s="118">
        <v>0</v>
      </c>
      <c r="AI38" s="115">
        <v>0</v>
      </c>
      <c r="AJ38" s="115">
        <v>0</v>
      </c>
      <c r="AK38" s="117">
        <v>0</v>
      </c>
      <c r="AL38" s="115">
        <v>0</v>
      </c>
      <c r="AM38" s="115">
        <v>0</v>
      </c>
      <c r="AN38" s="115">
        <v>0</v>
      </c>
      <c r="AO38" s="117">
        <v>0</v>
      </c>
      <c r="AP38" s="118">
        <v>0</v>
      </c>
      <c r="AQ38" s="115">
        <v>0</v>
      </c>
      <c r="AR38" s="116">
        <v>0</v>
      </c>
      <c r="AS38" s="422">
        <v>0</v>
      </c>
      <c r="AT38" s="443">
        <v>0</v>
      </c>
      <c r="AU38" s="442">
        <v>0</v>
      </c>
      <c r="AV38" s="119">
        <v>0</v>
      </c>
      <c r="AW38" s="117">
        <v>0</v>
      </c>
      <c r="AX38" s="394">
        <v>0</v>
      </c>
      <c r="AY38" s="452">
        <v>0</v>
      </c>
      <c r="AZ38" s="120">
        <v>0</v>
      </c>
      <c r="BA38" s="422">
        <v>0</v>
      </c>
      <c r="BB38" s="394">
        <v>0</v>
      </c>
      <c r="BC38" s="119">
        <v>0</v>
      </c>
      <c r="BD38" s="119">
        <v>0</v>
      </c>
      <c r="BE38" s="252">
        <v>0</v>
      </c>
      <c r="BF38" s="405">
        <f t="shared" si="7"/>
        <v>0</v>
      </c>
      <c r="BG38" s="147" t="e">
        <f>BF38/F38</f>
        <v>#DIV/0!</v>
      </c>
    </row>
    <row r="39" spans="1:59" ht="15" customHeight="1" x14ac:dyDescent="0.25">
      <c r="A39" s="596"/>
      <c r="B39" s="596"/>
      <c r="C39" s="662"/>
      <c r="D39" s="596"/>
      <c r="E39" s="699"/>
      <c r="F39" s="702"/>
      <c r="G39" s="564" t="s">
        <v>43</v>
      </c>
      <c r="H39" s="100" t="s">
        <v>44</v>
      </c>
      <c r="I39" s="561" t="s">
        <v>205</v>
      </c>
      <c r="J39" s="23">
        <v>0</v>
      </c>
      <c r="K39" s="26">
        <v>0</v>
      </c>
      <c r="L39" s="59">
        <v>0</v>
      </c>
      <c r="M39" s="60">
        <f t="shared" ref="M39:M49" si="10">SUM(J39:L39)</f>
        <v>0</v>
      </c>
      <c r="N39" s="113">
        <v>0</v>
      </c>
      <c r="O39" s="113">
        <v>0</v>
      </c>
      <c r="P39" s="26">
        <v>0</v>
      </c>
      <c r="Q39" s="60">
        <f>SUM(N39:P39)</f>
        <v>0</v>
      </c>
      <c r="R39" s="113">
        <v>0</v>
      </c>
      <c r="S39" s="113">
        <v>0</v>
      </c>
      <c r="T39" s="113">
        <v>0</v>
      </c>
      <c r="U39" s="60">
        <f>SUM(R39:T39)</f>
        <v>0</v>
      </c>
      <c r="V39" s="22">
        <v>0</v>
      </c>
      <c r="W39" s="22">
        <v>0</v>
      </c>
      <c r="X39" s="22">
        <v>0</v>
      </c>
      <c r="Y39" s="60">
        <f>SUM(V39:X39)</f>
        <v>0</v>
      </c>
      <c r="Z39" s="21">
        <v>0</v>
      </c>
      <c r="AA39" s="22">
        <v>0</v>
      </c>
      <c r="AB39" s="22">
        <v>0</v>
      </c>
      <c r="AC39" s="60">
        <f>SUM(Z39:AB39)</f>
        <v>0</v>
      </c>
      <c r="AD39" s="22">
        <v>0</v>
      </c>
      <c r="AE39" s="22">
        <v>0</v>
      </c>
      <c r="AF39" s="22">
        <v>0</v>
      </c>
      <c r="AG39" s="60">
        <f>SUM(AD39:AF39)</f>
        <v>0</v>
      </c>
      <c r="AH39" s="21">
        <v>0</v>
      </c>
      <c r="AI39" s="22">
        <v>0</v>
      </c>
      <c r="AJ39" s="22">
        <v>0</v>
      </c>
      <c r="AK39" s="60">
        <f>SUM(AH39:AJ39)</f>
        <v>0</v>
      </c>
      <c r="AL39" s="22">
        <v>0</v>
      </c>
      <c r="AM39" s="22">
        <v>0</v>
      </c>
      <c r="AN39" s="22">
        <v>0</v>
      </c>
      <c r="AO39" s="60">
        <f t="shared" ref="AO39:AO49" si="11">SUM(AL39:AN39)</f>
        <v>0</v>
      </c>
      <c r="AP39" s="21">
        <v>0</v>
      </c>
      <c r="AQ39" s="22">
        <v>0</v>
      </c>
      <c r="AR39" s="39">
        <v>0</v>
      </c>
      <c r="AS39" s="420">
        <f>SUM(AP39:AR39)</f>
        <v>0</v>
      </c>
      <c r="AT39" s="95">
        <v>0</v>
      </c>
      <c r="AU39" s="82">
        <v>0</v>
      </c>
      <c r="AV39" s="82">
        <v>0</v>
      </c>
      <c r="AW39" s="60">
        <f>SUM(AT39:AV39)</f>
        <v>0</v>
      </c>
      <c r="AX39" s="95">
        <v>0</v>
      </c>
      <c r="AY39" s="96">
        <v>0</v>
      </c>
      <c r="AZ39" s="96">
        <v>0</v>
      </c>
      <c r="BA39" s="420">
        <f t="shared" ref="BA39:BA49" si="12">SUM(AX39:AZ39)</f>
        <v>0</v>
      </c>
      <c r="BB39" s="95">
        <v>0</v>
      </c>
      <c r="BC39" s="82">
        <v>0</v>
      </c>
      <c r="BD39" s="82">
        <v>0</v>
      </c>
      <c r="BE39" s="264">
        <f t="shared" ref="BE39:BE49" si="13">SUM(BB39:BD39)</f>
        <v>0</v>
      </c>
      <c r="BF39" s="401">
        <f t="shared" si="7"/>
        <v>0</v>
      </c>
      <c r="BG39" s="680" t="e">
        <f>BF44/F39</f>
        <v>#DIV/0!</v>
      </c>
    </row>
    <row r="40" spans="1:59" ht="15" customHeight="1" x14ac:dyDescent="0.25">
      <c r="A40" s="596"/>
      <c r="B40" s="596"/>
      <c r="C40" s="662"/>
      <c r="D40" s="596"/>
      <c r="E40" s="699"/>
      <c r="F40" s="703"/>
      <c r="G40" s="565"/>
      <c r="H40" s="47" t="s">
        <v>45</v>
      </c>
      <c r="I40" s="558"/>
      <c r="J40" s="17">
        <v>0</v>
      </c>
      <c r="K40" s="7">
        <v>0</v>
      </c>
      <c r="L40" s="50">
        <v>0</v>
      </c>
      <c r="M40" s="51">
        <f t="shared" si="10"/>
        <v>0</v>
      </c>
      <c r="N40" s="111">
        <v>0</v>
      </c>
      <c r="O40" s="111">
        <v>0</v>
      </c>
      <c r="P40" s="7">
        <v>0</v>
      </c>
      <c r="Q40" s="51">
        <f>SUM(N40:P40)</f>
        <v>0</v>
      </c>
      <c r="R40" s="111">
        <v>0</v>
      </c>
      <c r="S40" s="111">
        <v>0</v>
      </c>
      <c r="T40" s="111">
        <v>0</v>
      </c>
      <c r="U40" s="51">
        <f>SUM(R40:T40)</f>
        <v>0</v>
      </c>
      <c r="V40" s="16">
        <v>0</v>
      </c>
      <c r="W40" s="16">
        <v>0</v>
      </c>
      <c r="X40" s="16">
        <v>0</v>
      </c>
      <c r="Y40" s="51">
        <f>SUM(V40:X40)</f>
        <v>0</v>
      </c>
      <c r="Z40" s="15">
        <v>0</v>
      </c>
      <c r="AA40" s="16">
        <v>0</v>
      </c>
      <c r="AB40" s="16">
        <v>0</v>
      </c>
      <c r="AC40" s="51">
        <f>SUM(Z40:AB40)</f>
        <v>0</v>
      </c>
      <c r="AD40" s="16">
        <v>0</v>
      </c>
      <c r="AE40" s="16">
        <v>0</v>
      </c>
      <c r="AF40" s="16">
        <v>0</v>
      </c>
      <c r="AG40" s="51">
        <f>SUM(AD40:AF40)</f>
        <v>0</v>
      </c>
      <c r="AH40" s="15">
        <v>0</v>
      </c>
      <c r="AI40" s="16">
        <v>0</v>
      </c>
      <c r="AJ40" s="16">
        <v>0</v>
      </c>
      <c r="AK40" s="51">
        <f>SUM(AH40:AJ40)</f>
        <v>0</v>
      </c>
      <c r="AL40" s="16">
        <v>0</v>
      </c>
      <c r="AM40" s="16">
        <v>0</v>
      </c>
      <c r="AN40" s="16">
        <v>0</v>
      </c>
      <c r="AO40" s="51">
        <f t="shared" si="11"/>
        <v>0</v>
      </c>
      <c r="AP40" s="15">
        <v>0</v>
      </c>
      <c r="AQ40" s="16">
        <v>0</v>
      </c>
      <c r="AR40" s="19">
        <v>0</v>
      </c>
      <c r="AS40" s="420">
        <f>SUM(AP40:AR40)</f>
        <v>0</v>
      </c>
      <c r="AT40" s="79">
        <v>0</v>
      </c>
      <c r="AU40" s="78">
        <v>0</v>
      </c>
      <c r="AV40" s="78">
        <v>0</v>
      </c>
      <c r="AW40" s="51">
        <f>SUM(AT40:AV40)</f>
        <v>0</v>
      </c>
      <c r="AX40" s="79">
        <v>0</v>
      </c>
      <c r="AY40" s="92">
        <v>0</v>
      </c>
      <c r="AZ40" s="92">
        <v>0</v>
      </c>
      <c r="BA40" s="420">
        <f t="shared" si="12"/>
        <v>0</v>
      </c>
      <c r="BB40" s="79">
        <v>0</v>
      </c>
      <c r="BC40" s="78">
        <v>0</v>
      </c>
      <c r="BD40" s="78">
        <v>0</v>
      </c>
      <c r="BE40" s="109">
        <f t="shared" si="13"/>
        <v>0</v>
      </c>
      <c r="BF40" s="402">
        <f t="shared" si="7"/>
        <v>0</v>
      </c>
      <c r="BG40" s="629"/>
    </row>
    <row r="41" spans="1:59" ht="15" customHeight="1" x14ac:dyDescent="0.25">
      <c r="A41" s="596"/>
      <c r="B41" s="596"/>
      <c r="C41" s="662"/>
      <c r="D41" s="596"/>
      <c r="E41" s="699"/>
      <c r="F41" s="703"/>
      <c r="G41" s="565"/>
      <c r="H41" s="123" t="s">
        <v>46</v>
      </c>
      <c r="I41" s="558"/>
      <c r="J41" s="17">
        <v>0</v>
      </c>
      <c r="K41" s="7">
        <v>0</v>
      </c>
      <c r="L41" s="50">
        <v>0</v>
      </c>
      <c r="M41" s="51">
        <f t="shared" si="10"/>
        <v>0</v>
      </c>
      <c r="N41" s="111">
        <v>0</v>
      </c>
      <c r="O41" s="111">
        <v>0</v>
      </c>
      <c r="P41" s="7">
        <v>0</v>
      </c>
      <c r="Q41" s="51">
        <f>SUM(N41:P41)</f>
        <v>0</v>
      </c>
      <c r="R41" s="111">
        <v>0</v>
      </c>
      <c r="S41" s="111">
        <v>0</v>
      </c>
      <c r="T41" s="111">
        <v>0</v>
      </c>
      <c r="U41" s="51">
        <f>SUM(R41:T41)</f>
        <v>0</v>
      </c>
      <c r="V41" s="16">
        <v>0</v>
      </c>
      <c r="W41" s="16">
        <v>0</v>
      </c>
      <c r="X41" s="16">
        <v>0</v>
      </c>
      <c r="Y41" s="51">
        <f>SUM(V41:X41)</f>
        <v>0</v>
      </c>
      <c r="Z41" s="15">
        <v>0</v>
      </c>
      <c r="AA41" s="16">
        <v>0</v>
      </c>
      <c r="AB41" s="16">
        <v>0</v>
      </c>
      <c r="AC41" s="51">
        <f>SUM(Z41:AB41)</f>
        <v>0</v>
      </c>
      <c r="AD41" s="16">
        <v>0</v>
      </c>
      <c r="AE41" s="16">
        <v>0</v>
      </c>
      <c r="AF41" s="16">
        <v>0</v>
      </c>
      <c r="AG41" s="51">
        <f>SUM(AD41:AF41)</f>
        <v>0</v>
      </c>
      <c r="AH41" s="15">
        <v>0</v>
      </c>
      <c r="AI41" s="16">
        <v>0</v>
      </c>
      <c r="AJ41" s="16">
        <v>0</v>
      </c>
      <c r="AK41" s="51">
        <f>SUM(AH41:AJ41)</f>
        <v>0</v>
      </c>
      <c r="AL41" s="16">
        <v>0</v>
      </c>
      <c r="AM41" s="16">
        <v>0</v>
      </c>
      <c r="AN41" s="16">
        <v>0</v>
      </c>
      <c r="AO41" s="51">
        <f t="shared" si="11"/>
        <v>0</v>
      </c>
      <c r="AP41" s="15">
        <v>0</v>
      </c>
      <c r="AQ41" s="16">
        <v>0</v>
      </c>
      <c r="AR41" s="19">
        <v>0</v>
      </c>
      <c r="AS41" s="420">
        <f>SUM(AP41:AR41)</f>
        <v>0</v>
      </c>
      <c r="AT41" s="79">
        <v>0</v>
      </c>
      <c r="AU41" s="78">
        <v>0</v>
      </c>
      <c r="AV41" s="78">
        <v>0</v>
      </c>
      <c r="AW41" s="51">
        <f>SUM(AT41:AV41)</f>
        <v>0</v>
      </c>
      <c r="AX41" s="79">
        <v>0</v>
      </c>
      <c r="AY41" s="92">
        <v>0</v>
      </c>
      <c r="AZ41" s="92">
        <v>0</v>
      </c>
      <c r="BA41" s="420">
        <f t="shared" si="12"/>
        <v>0</v>
      </c>
      <c r="BB41" s="79">
        <v>0</v>
      </c>
      <c r="BC41" s="78">
        <v>0</v>
      </c>
      <c r="BD41" s="78">
        <v>0</v>
      </c>
      <c r="BE41" s="109">
        <f t="shared" si="13"/>
        <v>0</v>
      </c>
      <c r="BF41" s="402">
        <f t="shared" si="7"/>
        <v>0</v>
      </c>
      <c r="BG41" s="629"/>
    </row>
    <row r="42" spans="1:59" ht="15" customHeight="1" x14ac:dyDescent="0.25">
      <c r="A42" s="596"/>
      <c r="B42" s="596"/>
      <c r="C42" s="662"/>
      <c r="D42" s="596"/>
      <c r="E42" s="699"/>
      <c r="F42" s="703"/>
      <c r="G42" s="565"/>
      <c r="H42" s="123" t="s">
        <v>47</v>
      </c>
      <c r="I42" s="558"/>
      <c r="J42" s="17">
        <v>0</v>
      </c>
      <c r="K42" s="7">
        <v>0</v>
      </c>
      <c r="L42" s="50">
        <v>0</v>
      </c>
      <c r="M42" s="51">
        <f t="shared" si="10"/>
        <v>0</v>
      </c>
      <c r="N42" s="111">
        <v>0</v>
      </c>
      <c r="O42" s="111">
        <v>0</v>
      </c>
      <c r="P42" s="7">
        <v>0</v>
      </c>
      <c r="Q42" s="51">
        <f>SUM(N42:P42)</f>
        <v>0</v>
      </c>
      <c r="R42" s="111">
        <v>0</v>
      </c>
      <c r="S42" s="111">
        <v>0</v>
      </c>
      <c r="T42" s="111">
        <v>0</v>
      </c>
      <c r="U42" s="51">
        <f>SUM(R42:T42)</f>
        <v>0</v>
      </c>
      <c r="V42" s="16">
        <v>0</v>
      </c>
      <c r="W42" s="16">
        <v>0</v>
      </c>
      <c r="X42" s="16">
        <v>0</v>
      </c>
      <c r="Y42" s="51">
        <f>SUM(V42:X42)</f>
        <v>0</v>
      </c>
      <c r="Z42" s="15">
        <v>0</v>
      </c>
      <c r="AA42" s="16">
        <v>0</v>
      </c>
      <c r="AB42" s="16">
        <v>0</v>
      </c>
      <c r="AC42" s="51">
        <f>SUM(Z42:AB42)</f>
        <v>0</v>
      </c>
      <c r="AD42" s="16">
        <v>0</v>
      </c>
      <c r="AE42" s="16">
        <v>0</v>
      </c>
      <c r="AF42" s="16">
        <v>0</v>
      </c>
      <c r="AG42" s="51">
        <f>SUM(AD42:AF42)</f>
        <v>0</v>
      </c>
      <c r="AH42" s="15">
        <v>0</v>
      </c>
      <c r="AI42" s="16">
        <v>0</v>
      </c>
      <c r="AJ42" s="16">
        <v>0</v>
      </c>
      <c r="AK42" s="51">
        <f>SUM(AH42:AJ42)</f>
        <v>0</v>
      </c>
      <c r="AL42" s="16">
        <v>0</v>
      </c>
      <c r="AM42" s="16">
        <v>0</v>
      </c>
      <c r="AN42" s="16">
        <v>0</v>
      </c>
      <c r="AO42" s="51">
        <f t="shared" si="11"/>
        <v>0</v>
      </c>
      <c r="AP42" s="15">
        <v>0</v>
      </c>
      <c r="AQ42" s="16">
        <v>0</v>
      </c>
      <c r="AR42" s="19">
        <v>0</v>
      </c>
      <c r="AS42" s="420">
        <f>SUM(AP42:AR42)</f>
        <v>0</v>
      </c>
      <c r="AT42" s="79">
        <v>0</v>
      </c>
      <c r="AU42" s="78">
        <v>0</v>
      </c>
      <c r="AV42" s="78">
        <v>0</v>
      </c>
      <c r="AW42" s="51">
        <f>SUM(AT42:AV42)</f>
        <v>0</v>
      </c>
      <c r="AX42" s="79">
        <v>0</v>
      </c>
      <c r="AY42" s="92">
        <v>0</v>
      </c>
      <c r="AZ42" s="92">
        <v>0</v>
      </c>
      <c r="BA42" s="420">
        <f t="shared" si="12"/>
        <v>0</v>
      </c>
      <c r="BB42" s="79">
        <v>0</v>
      </c>
      <c r="BC42" s="78">
        <v>0</v>
      </c>
      <c r="BD42" s="78">
        <v>0</v>
      </c>
      <c r="BE42" s="109">
        <f t="shared" si="13"/>
        <v>0</v>
      </c>
      <c r="BF42" s="402">
        <f t="shared" si="7"/>
        <v>0</v>
      </c>
      <c r="BG42" s="629"/>
    </row>
    <row r="43" spans="1:59" ht="15.75" customHeight="1" thickBot="1" x14ac:dyDescent="0.3">
      <c r="A43" s="596"/>
      <c r="B43" s="596"/>
      <c r="C43" s="662"/>
      <c r="D43" s="596"/>
      <c r="E43" s="699"/>
      <c r="F43" s="703"/>
      <c r="G43" s="566"/>
      <c r="H43" s="203" t="s">
        <v>48</v>
      </c>
      <c r="I43" s="558"/>
      <c r="J43" s="32">
        <v>0</v>
      </c>
      <c r="K43" s="35">
        <v>0</v>
      </c>
      <c r="L43" s="55">
        <v>0</v>
      </c>
      <c r="M43" s="56">
        <f t="shared" si="10"/>
        <v>0</v>
      </c>
      <c r="N43" s="33">
        <v>0</v>
      </c>
      <c r="O43" s="33">
        <v>0</v>
      </c>
      <c r="P43" s="35">
        <v>0</v>
      </c>
      <c r="Q43" s="56">
        <f>SUM(N43:P43)</f>
        <v>0</v>
      </c>
      <c r="R43" s="33">
        <v>0</v>
      </c>
      <c r="S43" s="33">
        <v>0</v>
      </c>
      <c r="T43" s="33">
        <v>0</v>
      </c>
      <c r="U43" s="56">
        <f>SUM(R43:T43)</f>
        <v>0</v>
      </c>
      <c r="V43" s="13">
        <v>0</v>
      </c>
      <c r="W43" s="13">
        <v>0</v>
      </c>
      <c r="X43" s="13">
        <v>0</v>
      </c>
      <c r="Y43" s="56">
        <f>SUM(V43:X43)</f>
        <v>0</v>
      </c>
      <c r="Z43" s="31">
        <v>0</v>
      </c>
      <c r="AA43" s="13">
        <v>0</v>
      </c>
      <c r="AB43" s="13">
        <v>0</v>
      </c>
      <c r="AC43" s="56">
        <f>SUM(Z43:AB43)</f>
        <v>0</v>
      </c>
      <c r="AD43" s="13">
        <v>0</v>
      </c>
      <c r="AE43" s="13">
        <v>0</v>
      </c>
      <c r="AF43" s="13">
        <v>0</v>
      </c>
      <c r="AG43" s="56">
        <f>SUM(AD43:AF43)</f>
        <v>0</v>
      </c>
      <c r="AH43" s="31">
        <v>0</v>
      </c>
      <c r="AI43" s="13">
        <v>0</v>
      </c>
      <c r="AJ43" s="13">
        <v>0</v>
      </c>
      <c r="AK43" s="56">
        <f>SUM(AH43:AJ43)</f>
        <v>0</v>
      </c>
      <c r="AL43" s="13">
        <v>0</v>
      </c>
      <c r="AM43" s="13">
        <v>0</v>
      </c>
      <c r="AN43" s="13">
        <v>0</v>
      </c>
      <c r="AO43" s="56">
        <f t="shared" si="11"/>
        <v>0</v>
      </c>
      <c r="AP43" s="31">
        <v>0</v>
      </c>
      <c r="AQ43" s="13">
        <v>0</v>
      </c>
      <c r="AR43" s="12">
        <v>0</v>
      </c>
      <c r="AS43" s="420">
        <f>SUM(AP43:AR43)</f>
        <v>0</v>
      </c>
      <c r="AT43" s="94">
        <v>0</v>
      </c>
      <c r="AU43" s="80">
        <v>0</v>
      </c>
      <c r="AV43" s="80">
        <v>0</v>
      </c>
      <c r="AW43" s="56">
        <f>SUM(AT43:AV43)</f>
        <v>0</v>
      </c>
      <c r="AX43" s="94">
        <v>0</v>
      </c>
      <c r="AY43" s="93">
        <v>0</v>
      </c>
      <c r="AZ43" s="93">
        <v>0</v>
      </c>
      <c r="BA43" s="420">
        <f t="shared" si="12"/>
        <v>0</v>
      </c>
      <c r="BB43" s="94">
        <v>0</v>
      </c>
      <c r="BC43" s="80">
        <v>0</v>
      </c>
      <c r="BD43" s="80">
        <v>0</v>
      </c>
      <c r="BE43" s="262">
        <f t="shared" si="13"/>
        <v>0</v>
      </c>
      <c r="BF43" s="403">
        <f t="shared" si="7"/>
        <v>0</v>
      </c>
      <c r="BG43" s="629"/>
    </row>
    <row r="44" spans="1:59" ht="15.75" customHeight="1" thickBot="1" x14ac:dyDescent="0.3">
      <c r="A44" s="596"/>
      <c r="B44" s="596"/>
      <c r="C44" s="662"/>
      <c r="D44" s="596"/>
      <c r="E44" s="699"/>
      <c r="F44" s="703"/>
      <c r="G44" s="644" t="s">
        <v>49</v>
      </c>
      <c r="H44" s="632"/>
      <c r="I44" s="558"/>
      <c r="J44" s="396">
        <f>SUM(J39:J43)</f>
        <v>0</v>
      </c>
      <c r="K44" s="175">
        <f>SUM(K39:K43)</f>
        <v>0</v>
      </c>
      <c r="L44" s="175">
        <f>SUM(L39:L43)</f>
        <v>0</v>
      </c>
      <c r="M44" s="178">
        <f t="shared" si="10"/>
        <v>0</v>
      </c>
      <c r="N44" s="251">
        <f>SUM(N39:N43)</f>
        <v>0</v>
      </c>
      <c r="O44" s="251">
        <v>0</v>
      </c>
      <c r="P44" s="175">
        <f t="shared" ref="P44:AW44" si="14">SUM(P39:P43)</f>
        <v>0</v>
      </c>
      <c r="Q44" s="178">
        <f t="shared" si="14"/>
        <v>0</v>
      </c>
      <c r="R44" s="115">
        <f t="shared" si="14"/>
        <v>0</v>
      </c>
      <c r="S44" s="115">
        <f t="shared" si="14"/>
        <v>0</v>
      </c>
      <c r="T44" s="115">
        <f t="shared" si="14"/>
        <v>0</v>
      </c>
      <c r="U44" s="178">
        <f t="shared" si="14"/>
        <v>0</v>
      </c>
      <c r="V44" s="115">
        <f t="shared" si="14"/>
        <v>0</v>
      </c>
      <c r="W44" s="115">
        <f t="shared" si="14"/>
        <v>0</v>
      </c>
      <c r="X44" s="115">
        <f t="shared" si="14"/>
        <v>0</v>
      </c>
      <c r="Y44" s="178">
        <f t="shared" si="14"/>
        <v>0</v>
      </c>
      <c r="Z44" s="115">
        <f t="shared" si="14"/>
        <v>0</v>
      </c>
      <c r="AA44" s="115">
        <f t="shared" si="14"/>
        <v>0</v>
      </c>
      <c r="AB44" s="115">
        <f t="shared" si="14"/>
        <v>0</v>
      </c>
      <c r="AC44" s="178">
        <f t="shared" si="14"/>
        <v>0</v>
      </c>
      <c r="AD44" s="115">
        <f t="shared" si="14"/>
        <v>0</v>
      </c>
      <c r="AE44" s="115">
        <f t="shared" si="14"/>
        <v>0</v>
      </c>
      <c r="AF44" s="115">
        <f t="shared" si="14"/>
        <v>0</v>
      </c>
      <c r="AG44" s="178">
        <f t="shared" si="14"/>
        <v>0</v>
      </c>
      <c r="AH44" s="115">
        <f t="shared" si="14"/>
        <v>0</v>
      </c>
      <c r="AI44" s="115">
        <f t="shared" si="14"/>
        <v>0</v>
      </c>
      <c r="AJ44" s="115">
        <f t="shared" si="14"/>
        <v>0</v>
      </c>
      <c r="AK44" s="178">
        <f t="shared" si="14"/>
        <v>0</v>
      </c>
      <c r="AL44" s="115">
        <f t="shared" si="14"/>
        <v>0</v>
      </c>
      <c r="AM44" s="115">
        <f t="shared" si="14"/>
        <v>0</v>
      </c>
      <c r="AN44" s="115">
        <f t="shared" si="14"/>
        <v>0</v>
      </c>
      <c r="AO44" s="121">
        <f t="shared" si="11"/>
        <v>0</v>
      </c>
      <c r="AP44" s="115">
        <f t="shared" si="14"/>
        <v>0</v>
      </c>
      <c r="AQ44" s="115">
        <f t="shared" si="14"/>
        <v>0</v>
      </c>
      <c r="AR44" s="116">
        <f t="shared" si="14"/>
        <v>0</v>
      </c>
      <c r="AS44" s="420">
        <f t="shared" si="14"/>
        <v>0</v>
      </c>
      <c r="AT44" s="174">
        <f t="shared" si="14"/>
        <v>0</v>
      </c>
      <c r="AU44" s="175">
        <f t="shared" si="14"/>
        <v>0</v>
      </c>
      <c r="AV44" s="175">
        <f t="shared" si="14"/>
        <v>0</v>
      </c>
      <c r="AW44" s="117">
        <f t="shared" si="14"/>
        <v>0</v>
      </c>
      <c r="AX44" s="394">
        <v>0</v>
      </c>
      <c r="AY44" s="452">
        <v>0</v>
      </c>
      <c r="AZ44" s="176">
        <f>SUM(AZ39:AZ43)</f>
        <v>0</v>
      </c>
      <c r="BA44" s="422">
        <f t="shared" si="12"/>
        <v>0</v>
      </c>
      <c r="BB44" s="394">
        <v>0</v>
      </c>
      <c r="BC44" s="115">
        <f>SUM(BC39:BC43)</f>
        <v>0</v>
      </c>
      <c r="BD44" s="115">
        <f>SUM(BD39:BD43)</f>
        <v>0</v>
      </c>
      <c r="BE44" s="357">
        <f t="shared" si="13"/>
        <v>0</v>
      </c>
      <c r="BF44" s="405">
        <f>SUM(M44+Q44+U44+Y44+AC44+AG44+AK44+AO44+AS44+AW44+BA44+BE44)</f>
        <v>0</v>
      </c>
      <c r="BG44" s="629"/>
    </row>
    <row r="45" spans="1:59" ht="15" customHeight="1" x14ac:dyDescent="0.25">
      <c r="A45" s="596"/>
      <c r="B45" s="596"/>
      <c r="C45" s="662"/>
      <c r="D45" s="596"/>
      <c r="E45" s="699"/>
      <c r="F45" s="703"/>
      <c r="G45" s="564" t="s">
        <v>50</v>
      </c>
      <c r="H45" s="205" t="s">
        <v>51</v>
      </c>
      <c r="I45" s="558"/>
      <c r="J45" s="23">
        <v>0</v>
      </c>
      <c r="K45" s="26">
        <v>0</v>
      </c>
      <c r="L45" s="59">
        <v>0</v>
      </c>
      <c r="M45" s="60">
        <f t="shared" si="10"/>
        <v>0</v>
      </c>
      <c r="N45" s="113">
        <v>0</v>
      </c>
      <c r="O45" s="113">
        <v>0</v>
      </c>
      <c r="P45" s="26">
        <v>0</v>
      </c>
      <c r="Q45" s="60">
        <f>SUM(N45:P45)</f>
        <v>0</v>
      </c>
      <c r="R45" s="113">
        <v>0</v>
      </c>
      <c r="S45" s="113">
        <v>0</v>
      </c>
      <c r="T45" s="113">
        <v>0</v>
      </c>
      <c r="U45" s="60">
        <f>SUM(R45:T45)</f>
        <v>0</v>
      </c>
      <c r="V45" s="22">
        <v>0</v>
      </c>
      <c r="W45" s="22">
        <v>0</v>
      </c>
      <c r="X45" s="22">
        <v>0</v>
      </c>
      <c r="Y45" s="60">
        <f>SUM(V45:X45)</f>
        <v>0</v>
      </c>
      <c r="Z45" s="21">
        <v>0</v>
      </c>
      <c r="AA45" s="22">
        <v>0</v>
      </c>
      <c r="AB45" s="22">
        <v>0</v>
      </c>
      <c r="AC45" s="60">
        <f>SUM(Z45:AB45)</f>
        <v>0</v>
      </c>
      <c r="AD45" s="22">
        <v>0</v>
      </c>
      <c r="AE45" s="22">
        <v>0</v>
      </c>
      <c r="AF45" s="22">
        <v>0</v>
      </c>
      <c r="AG45" s="60">
        <f>SUM(AD45:AF45)</f>
        <v>0</v>
      </c>
      <c r="AH45" s="21">
        <v>0</v>
      </c>
      <c r="AI45" s="22">
        <v>0</v>
      </c>
      <c r="AJ45" s="22">
        <v>0</v>
      </c>
      <c r="AK45" s="60">
        <f>SUM(AH45:AJ45)</f>
        <v>0</v>
      </c>
      <c r="AL45" s="22">
        <v>0</v>
      </c>
      <c r="AM45" s="22">
        <v>0</v>
      </c>
      <c r="AN45" s="22">
        <v>0</v>
      </c>
      <c r="AO45" s="60">
        <f t="shared" si="11"/>
        <v>0</v>
      </c>
      <c r="AP45" s="21">
        <v>0</v>
      </c>
      <c r="AQ45" s="22">
        <v>0</v>
      </c>
      <c r="AR45" s="39">
        <v>0</v>
      </c>
      <c r="AS45" s="420">
        <f>SUM(AP45:AR45)</f>
        <v>0</v>
      </c>
      <c r="AT45" s="95">
        <v>0</v>
      </c>
      <c r="AU45" s="82">
        <v>0</v>
      </c>
      <c r="AV45" s="82">
        <v>0</v>
      </c>
      <c r="AW45" s="60">
        <f t="shared" ref="AW45:AW55" si="15">SUM(AT45:AV45)</f>
        <v>0</v>
      </c>
      <c r="AX45" s="104">
        <v>0</v>
      </c>
      <c r="AY45" s="106">
        <v>0</v>
      </c>
      <c r="AZ45" s="106">
        <v>0</v>
      </c>
      <c r="BA45" s="420">
        <f t="shared" si="12"/>
        <v>0</v>
      </c>
      <c r="BB45" s="104">
        <v>0</v>
      </c>
      <c r="BC45" s="105">
        <v>0</v>
      </c>
      <c r="BD45" s="82">
        <v>0</v>
      </c>
      <c r="BE45" s="264">
        <f t="shared" si="13"/>
        <v>0</v>
      </c>
      <c r="BF45" s="401">
        <f t="shared" ref="BF45:BF55" si="16">SUM(M45+Q45+U45+Y45+AC45+AG45+AK45+AO45+AS45+AW45+BA45+BE45)</f>
        <v>0</v>
      </c>
      <c r="BG45" s="629"/>
    </row>
    <row r="46" spans="1:59" ht="15" customHeight="1" x14ac:dyDescent="0.25">
      <c r="A46" s="596"/>
      <c r="B46" s="596"/>
      <c r="C46" s="662"/>
      <c r="D46" s="596"/>
      <c r="E46" s="699"/>
      <c r="F46" s="703"/>
      <c r="G46" s="565"/>
      <c r="H46" s="123" t="s">
        <v>52</v>
      </c>
      <c r="I46" s="558"/>
      <c r="J46" s="17">
        <v>0</v>
      </c>
      <c r="K46" s="7">
        <v>0</v>
      </c>
      <c r="L46" s="50">
        <v>0</v>
      </c>
      <c r="M46" s="51">
        <f t="shared" si="10"/>
        <v>0</v>
      </c>
      <c r="N46" s="111">
        <v>0</v>
      </c>
      <c r="O46" s="111">
        <v>0</v>
      </c>
      <c r="P46" s="7">
        <v>0</v>
      </c>
      <c r="Q46" s="51">
        <f>SUM(N46:P46)</f>
        <v>0</v>
      </c>
      <c r="R46" s="111">
        <v>0</v>
      </c>
      <c r="S46" s="111">
        <v>0</v>
      </c>
      <c r="T46" s="111">
        <v>0</v>
      </c>
      <c r="U46" s="51">
        <f>SUM(R46:T46)</f>
        <v>0</v>
      </c>
      <c r="V46" s="16">
        <v>0</v>
      </c>
      <c r="W46" s="16">
        <v>0</v>
      </c>
      <c r="X46" s="16">
        <v>0</v>
      </c>
      <c r="Y46" s="51">
        <f>SUM(V46:X46)</f>
        <v>0</v>
      </c>
      <c r="Z46" s="15">
        <v>0</v>
      </c>
      <c r="AA46" s="16">
        <v>0</v>
      </c>
      <c r="AB46" s="16">
        <v>0</v>
      </c>
      <c r="AC46" s="51">
        <f>SUM(Z46:AB46)</f>
        <v>0</v>
      </c>
      <c r="AD46" s="16">
        <v>0</v>
      </c>
      <c r="AE46" s="16">
        <v>0</v>
      </c>
      <c r="AF46" s="16">
        <v>0</v>
      </c>
      <c r="AG46" s="51">
        <f>SUM(AD46:AF46)</f>
        <v>0</v>
      </c>
      <c r="AH46" s="15">
        <v>0</v>
      </c>
      <c r="AI46" s="16">
        <v>0</v>
      </c>
      <c r="AJ46" s="16">
        <v>0</v>
      </c>
      <c r="AK46" s="51">
        <f>SUM(AH46:AJ46)</f>
        <v>0</v>
      </c>
      <c r="AL46" s="16">
        <v>0</v>
      </c>
      <c r="AM46" s="16">
        <v>0</v>
      </c>
      <c r="AN46" s="16">
        <v>0</v>
      </c>
      <c r="AO46" s="51">
        <f t="shared" si="11"/>
        <v>0</v>
      </c>
      <c r="AP46" s="15">
        <v>0</v>
      </c>
      <c r="AQ46" s="16">
        <v>0</v>
      </c>
      <c r="AR46" s="19">
        <v>0</v>
      </c>
      <c r="AS46" s="420">
        <f>SUM(AP46:AR46)</f>
        <v>0</v>
      </c>
      <c r="AT46" s="94">
        <v>0</v>
      </c>
      <c r="AU46" s="80">
        <v>0</v>
      </c>
      <c r="AV46" s="78">
        <v>0</v>
      </c>
      <c r="AW46" s="109">
        <f t="shared" si="15"/>
        <v>0</v>
      </c>
      <c r="AX46" s="407">
        <v>0</v>
      </c>
      <c r="AY46" s="407">
        <v>0</v>
      </c>
      <c r="AZ46" s="423">
        <v>0</v>
      </c>
      <c r="BA46" s="420">
        <f t="shared" si="12"/>
        <v>0</v>
      </c>
      <c r="BB46" s="421">
        <v>0</v>
      </c>
      <c r="BC46" s="407">
        <v>0</v>
      </c>
      <c r="BD46" s="79">
        <v>0</v>
      </c>
      <c r="BE46" s="109">
        <f t="shared" si="13"/>
        <v>0</v>
      </c>
      <c r="BF46" s="402">
        <f t="shared" si="16"/>
        <v>0</v>
      </c>
      <c r="BG46" s="629"/>
    </row>
    <row r="47" spans="1:59" ht="15.75" customHeight="1" thickBot="1" x14ac:dyDescent="0.3">
      <c r="A47" s="596"/>
      <c r="B47" s="596"/>
      <c r="C47" s="662"/>
      <c r="D47" s="596"/>
      <c r="E47" s="699"/>
      <c r="F47" s="703"/>
      <c r="G47" s="599"/>
      <c r="H47" s="203" t="s">
        <v>53</v>
      </c>
      <c r="I47" s="558"/>
      <c r="J47" s="17">
        <v>0</v>
      </c>
      <c r="K47" s="7">
        <v>0</v>
      </c>
      <c r="L47" s="50">
        <v>0</v>
      </c>
      <c r="M47" s="51">
        <f t="shared" si="10"/>
        <v>0</v>
      </c>
      <c r="N47" s="111">
        <v>0</v>
      </c>
      <c r="O47" s="111">
        <v>0</v>
      </c>
      <c r="P47" s="7">
        <v>0</v>
      </c>
      <c r="Q47" s="51">
        <f>SUM(N47:P47)</f>
        <v>0</v>
      </c>
      <c r="R47" s="111">
        <v>0</v>
      </c>
      <c r="S47" s="111">
        <v>0</v>
      </c>
      <c r="T47" s="111">
        <v>0</v>
      </c>
      <c r="U47" s="51">
        <f>SUM(R47:T47)</f>
        <v>0</v>
      </c>
      <c r="V47" s="13">
        <v>0</v>
      </c>
      <c r="W47" s="13">
        <v>0</v>
      </c>
      <c r="X47" s="13">
        <v>0</v>
      </c>
      <c r="Y47" s="51">
        <f>SUM(V47:X47)</f>
        <v>0</v>
      </c>
      <c r="Z47" s="31">
        <v>0</v>
      </c>
      <c r="AA47" s="13">
        <v>0</v>
      </c>
      <c r="AB47" s="13">
        <v>0</v>
      </c>
      <c r="AC47" s="51">
        <f>SUM(Z47:AB47)</f>
        <v>0</v>
      </c>
      <c r="AD47" s="13">
        <v>0</v>
      </c>
      <c r="AE47" s="13">
        <v>0</v>
      </c>
      <c r="AF47" s="13">
        <v>0</v>
      </c>
      <c r="AG47" s="51">
        <f>SUM(AD47:AF47)</f>
        <v>0</v>
      </c>
      <c r="AH47" s="31">
        <v>0</v>
      </c>
      <c r="AI47" s="13">
        <v>0</v>
      </c>
      <c r="AJ47" s="13">
        <v>0</v>
      </c>
      <c r="AK47" s="51">
        <f>SUM(AH47:AJ47)</f>
        <v>0</v>
      </c>
      <c r="AL47" s="13">
        <v>0</v>
      </c>
      <c r="AM47" s="13">
        <v>0</v>
      </c>
      <c r="AN47" s="13">
        <v>0</v>
      </c>
      <c r="AO47" s="51">
        <f t="shared" si="11"/>
        <v>0</v>
      </c>
      <c r="AP47" s="31">
        <v>0</v>
      </c>
      <c r="AQ47" s="13">
        <v>0</v>
      </c>
      <c r="AR47" s="12">
        <v>0</v>
      </c>
      <c r="AS47" s="420">
        <f>SUM(AP47:AR47)</f>
        <v>0</v>
      </c>
      <c r="AT47" s="407">
        <v>0</v>
      </c>
      <c r="AU47" s="407">
        <v>0</v>
      </c>
      <c r="AV47" s="94">
        <v>0</v>
      </c>
      <c r="AW47" s="109">
        <f t="shared" si="15"/>
        <v>0</v>
      </c>
      <c r="AX47" s="407">
        <v>0</v>
      </c>
      <c r="AY47" s="407">
        <v>0</v>
      </c>
      <c r="AZ47" s="423">
        <v>0</v>
      </c>
      <c r="BA47" s="420">
        <f t="shared" si="12"/>
        <v>0</v>
      </c>
      <c r="BB47" s="421">
        <v>0</v>
      </c>
      <c r="BC47" s="407">
        <v>0</v>
      </c>
      <c r="BD47" s="94">
        <v>0</v>
      </c>
      <c r="BE47" s="109">
        <f t="shared" si="13"/>
        <v>0</v>
      </c>
      <c r="BF47" s="403">
        <f t="shared" si="16"/>
        <v>0</v>
      </c>
      <c r="BG47" s="629"/>
    </row>
    <row r="48" spans="1:59" ht="15" customHeight="1" x14ac:dyDescent="0.25">
      <c r="A48" s="596"/>
      <c r="B48" s="596"/>
      <c r="C48" s="662"/>
      <c r="D48" s="596"/>
      <c r="E48" s="699"/>
      <c r="F48" s="703"/>
      <c r="G48" s="552" t="s">
        <v>54</v>
      </c>
      <c r="H48" s="186" t="s">
        <v>55</v>
      </c>
      <c r="I48" s="558"/>
      <c r="J48" s="17">
        <v>0</v>
      </c>
      <c r="K48" s="7">
        <v>0</v>
      </c>
      <c r="L48" s="50">
        <v>0</v>
      </c>
      <c r="M48" s="51">
        <f t="shared" si="10"/>
        <v>0</v>
      </c>
      <c r="N48" s="111">
        <v>0</v>
      </c>
      <c r="O48" s="111">
        <v>0</v>
      </c>
      <c r="P48" s="7">
        <v>0</v>
      </c>
      <c r="Q48" s="51">
        <f>SUM(N48:P48)</f>
        <v>0</v>
      </c>
      <c r="R48" s="111">
        <v>0</v>
      </c>
      <c r="S48" s="111">
        <v>0</v>
      </c>
      <c r="T48" s="111">
        <v>0</v>
      </c>
      <c r="U48" s="51">
        <f>SUM(R48:T48)</f>
        <v>0</v>
      </c>
      <c r="V48" s="16">
        <v>0</v>
      </c>
      <c r="W48" s="16">
        <v>0</v>
      </c>
      <c r="X48" s="16">
        <v>0</v>
      </c>
      <c r="Y48" s="51">
        <f>SUM(V48:X48)</f>
        <v>0</v>
      </c>
      <c r="Z48" s="15">
        <v>0</v>
      </c>
      <c r="AA48" s="16">
        <v>0</v>
      </c>
      <c r="AB48" s="16">
        <v>0</v>
      </c>
      <c r="AC48" s="51">
        <f>SUM(Z48:AB48)</f>
        <v>0</v>
      </c>
      <c r="AD48" s="16">
        <v>0</v>
      </c>
      <c r="AE48" s="16">
        <v>0</v>
      </c>
      <c r="AF48" s="16">
        <v>0</v>
      </c>
      <c r="AG48" s="51">
        <f>SUM(AD48:AF48)</f>
        <v>0</v>
      </c>
      <c r="AH48" s="15">
        <v>0</v>
      </c>
      <c r="AI48" s="16">
        <v>0</v>
      </c>
      <c r="AJ48" s="16">
        <v>0</v>
      </c>
      <c r="AK48" s="51">
        <f>SUM(AH48:AJ48)</f>
        <v>0</v>
      </c>
      <c r="AL48" s="16">
        <v>0</v>
      </c>
      <c r="AM48" s="16">
        <v>0</v>
      </c>
      <c r="AN48" s="16">
        <v>0</v>
      </c>
      <c r="AO48" s="51">
        <f t="shared" si="11"/>
        <v>0</v>
      </c>
      <c r="AP48" s="15">
        <v>0</v>
      </c>
      <c r="AQ48" s="16">
        <v>0</v>
      </c>
      <c r="AR48" s="19">
        <v>0</v>
      </c>
      <c r="AS48" s="420">
        <f>SUM(AP48:AR48)</f>
        <v>0</v>
      </c>
      <c r="AT48" s="407">
        <v>0</v>
      </c>
      <c r="AU48" s="407">
        <v>0</v>
      </c>
      <c r="AV48" s="79">
        <v>0</v>
      </c>
      <c r="AW48" s="109">
        <f t="shared" si="15"/>
        <v>0</v>
      </c>
      <c r="AX48" s="407">
        <v>0</v>
      </c>
      <c r="AY48" s="407">
        <v>0</v>
      </c>
      <c r="AZ48" s="423">
        <v>0</v>
      </c>
      <c r="BA48" s="420">
        <f t="shared" si="12"/>
        <v>0</v>
      </c>
      <c r="BB48" s="421">
        <v>0</v>
      </c>
      <c r="BC48" s="407">
        <v>0</v>
      </c>
      <c r="BD48" s="79">
        <v>0</v>
      </c>
      <c r="BE48" s="109">
        <f t="shared" si="13"/>
        <v>0</v>
      </c>
      <c r="BF48" s="402">
        <f t="shared" si="16"/>
        <v>0</v>
      </c>
      <c r="BG48" s="629"/>
    </row>
    <row r="49" spans="1:59" ht="15.75" customHeight="1" thickBot="1" x14ac:dyDescent="0.3">
      <c r="A49" s="596"/>
      <c r="B49" s="596"/>
      <c r="C49" s="662"/>
      <c r="D49" s="596"/>
      <c r="E49" s="701"/>
      <c r="F49" s="704"/>
      <c r="G49" s="553"/>
      <c r="H49" s="194" t="s">
        <v>57</v>
      </c>
      <c r="I49" s="562"/>
      <c r="J49" s="32">
        <v>0</v>
      </c>
      <c r="K49" s="35">
        <v>0</v>
      </c>
      <c r="L49" s="55">
        <v>0</v>
      </c>
      <c r="M49" s="56">
        <f t="shared" si="10"/>
        <v>0</v>
      </c>
      <c r="N49" s="33">
        <v>0</v>
      </c>
      <c r="O49" s="33">
        <v>0</v>
      </c>
      <c r="P49" s="35">
        <v>0</v>
      </c>
      <c r="Q49" s="56">
        <f>SUM(N49:P49)</f>
        <v>0</v>
      </c>
      <c r="R49" s="33">
        <v>0</v>
      </c>
      <c r="S49" s="33">
        <v>0</v>
      </c>
      <c r="T49" s="33">
        <v>0</v>
      </c>
      <c r="U49" s="56">
        <f>SUM(R49:T49)</f>
        <v>0</v>
      </c>
      <c r="V49" s="13">
        <v>0</v>
      </c>
      <c r="W49" s="13">
        <v>0</v>
      </c>
      <c r="X49" s="13">
        <v>0</v>
      </c>
      <c r="Y49" s="56">
        <f>SUM(V49:X49)</f>
        <v>0</v>
      </c>
      <c r="Z49" s="31">
        <v>0</v>
      </c>
      <c r="AA49" s="13">
        <v>0</v>
      </c>
      <c r="AB49" s="13">
        <v>0</v>
      </c>
      <c r="AC49" s="56">
        <f>SUM(Z49:AB49)</f>
        <v>0</v>
      </c>
      <c r="AD49" s="13">
        <v>0</v>
      </c>
      <c r="AE49" s="13">
        <v>0</v>
      </c>
      <c r="AF49" s="13">
        <v>0</v>
      </c>
      <c r="AG49" s="56">
        <f>SUM(AD49:AF49)</f>
        <v>0</v>
      </c>
      <c r="AH49" s="31">
        <v>0</v>
      </c>
      <c r="AI49" s="13">
        <v>0</v>
      </c>
      <c r="AJ49" s="13">
        <v>0</v>
      </c>
      <c r="AK49" s="56">
        <f>SUM(AH49:AJ49)</f>
        <v>0</v>
      </c>
      <c r="AL49" s="13">
        <v>0</v>
      </c>
      <c r="AM49" s="13">
        <v>0</v>
      </c>
      <c r="AN49" s="13">
        <v>0</v>
      </c>
      <c r="AO49" s="56">
        <f t="shared" si="11"/>
        <v>0</v>
      </c>
      <c r="AP49" s="31">
        <v>0</v>
      </c>
      <c r="AQ49" s="13">
        <v>0</v>
      </c>
      <c r="AR49" s="12">
        <v>0</v>
      </c>
      <c r="AS49" s="420">
        <f>SUM(AP49:AR49)</f>
        <v>0</v>
      </c>
      <c r="AT49" s="104">
        <v>0</v>
      </c>
      <c r="AU49" s="105">
        <v>0</v>
      </c>
      <c r="AV49" s="80">
        <v>0</v>
      </c>
      <c r="AW49" s="56">
        <f t="shared" si="15"/>
        <v>0</v>
      </c>
      <c r="AX49" s="104">
        <v>0</v>
      </c>
      <c r="AY49" s="106">
        <v>0</v>
      </c>
      <c r="AZ49" s="106">
        <v>0</v>
      </c>
      <c r="BA49" s="420">
        <f t="shared" si="12"/>
        <v>0</v>
      </c>
      <c r="BB49" s="104">
        <v>0</v>
      </c>
      <c r="BC49" s="105">
        <v>0</v>
      </c>
      <c r="BD49" s="80">
        <v>0</v>
      </c>
      <c r="BE49" s="262">
        <f t="shared" si="13"/>
        <v>0</v>
      </c>
      <c r="BF49" s="403">
        <f t="shared" si="16"/>
        <v>0</v>
      </c>
      <c r="BG49" s="681"/>
    </row>
    <row r="50" spans="1:59" ht="27.75" customHeight="1" thickBot="1" x14ac:dyDescent="0.3">
      <c r="A50" s="596" t="s">
        <v>69</v>
      </c>
      <c r="B50" s="596"/>
      <c r="C50" s="662"/>
      <c r="D50" s="597"/>
      <c r="E50" s="552" t="s">
        <v>176</v>
      </c>
      <c r="F50" s="134">
        <v>220</v>
      </c>
      <c r="G50" s="144" t="s">
        <v>41</v>
      </c>
      <c r="H50" s="134" t="s">
        <v>41</v>
      </c>
      <c r="I50" s="134" t="s">
        <v>177</v>
      </c>
      <c r="J50" s="396">
        <v>0</v>
      </c>
      <c r="K50" s="175">
        <v>0</v>
      </c>
      <c r="L50" s="176">
        <v>0</v>
      </c>
      <c r="M50" s="117">
        <v>24</v>
      </c>
      <c r="N50" s="251">
        <v>0</v>
      </c>
      <c r="O50" s="251">
        <v>0</v>
      </c>
      <c r="P50" s="175">
        <v>0</v>
      </c>
      <c r="Q50" s="117">
        <v>61</v>
      </c>
      <c r="R50" s="251">
        <v>0</v>
      </c>
      <c r="S50" s="251">
        <v>0</v>
      </c>
      <c r="T50" s="251">
        <v>0</v>
      </c>
      <c r="U50" s="117">
        <v>37</v>
      </c>
      <c r="V50" s="115">
        <v>0</v>
      </c>
      <c r="W50" s="115">
        <v>0</v>
      </c>
      <c r="X50" s="115">
        <v>0</v>
      </c>
      <c r="Y50" s="117">
        <v>36</v>
      </c>
      <c r="Z50" s="118">
        <v>0</v>
      </c>
      <c r="AA50" s="115">
        <v>0</v>
      </c>
      <c r="AB50" s="115">
        <v>0</v>
      </c>
      <c r="AC50" s="117">
        <v>45</v>
      </c>
      <c r="AD50" s="115">
        <v>0</v>
      </c>
      <c r="AE50" s="115">
        <v>0</v>
      </c>
      <c r="AF50" s="115">
        <v>0</v>
      </c>
      <c r="AG50" s="117">
        <v>54</v>
      </c>
      <c r="AH50" s="118">
        <v>0</v>
      </c>
      <c r="AI50" s="115">
        <v>0</v>
      </c>
      <c r="AJ50" s="115">
        <v>0</v>
      </c>
      <c r="AK50" s="117">
        <v>37</v>
      </c>
      <c r="AL50" s="115">
        <v>0</v>
      </c>
      <c r="AM50" s="115">
        <v>0</v>
      </c>
      <c r="AN50" s="115">
        <v>0</v>
      </c>
      <c r="AO50" s="117">
        <v>49</v>
      </c>
      <c r="AP50" s="118">
        <v>0</v>
      </c>
      <c r="AQ50" s="115">
        <v>0</v>
      </c>
      <c r="AR50" s="116">
        <v>0</v>
      </c>
      <c r="AS50" s="422">
        <v>36</v>
      </c>
      <c r="AT50" s="394">
        <v>0</v>
      </c>
      <c r="AU50" s="393">
        <v>0</v>
      </c>
      <c r="AV50" s="119">
        <v>0</v>
      </c>
      <c r="AW50" s="117">
        <v>44</v>
      </c>
      <c r="AX50" s="394">
        <v>0</v>
      </c>
      <c r="AY50" s="452">
        <v>0</v>
      </c>
      <c r="AZ50" s="120">
        <v>0</v>
      </c>
      <c r="BA50" s="422">
        <v>44</v>
      </c>
      <c r="BB50" s="394">
        <v>0</v>
      </c>
      <c r="BC50" s="119">
        <v>0</v>
      </c>
      <c r="BD50" s="119">
        <v>0</v>
      </c>
      <c r="BE50" s="252">
        <v>24</v>
      </c>
      <c r="BF50" s="405">
        <f t="shared" si="16"/>
        <v>491</v>
      </c>
      <c r="BG50" s="147">
        <f>BF50/F50</f>
        <v>2.2318181818181819</v>
      </c>
    </row>
    <row r="51" spans="1:59" ht="15" customHeight="1" x14ac:dyDescent="0.25">
      <c r="A51" s="596"/>
      <c r="B51" s="596"/>
      <c r="C51" s="662"/>
      <c r="D51" s="597"/>
      <c r="E51" s="550"/>
      <c r="F51" s="549">
        <v>100</v>
      </c>
      <c r="G51" s="564" t="s">
        <v>43</v>
      </c>
      <c r="H51" s="323" t="s">
        <v>44</v>
      </c>
      <c r="I51" s="561" t="s">
        <v>203</v>
      </c>
      <c r="J51" s="23">
        <v>0</v>
      </c>
      <c r="K51" s="26">
        <v>0</v>
      </c>
      <c r="L51" s="59">
        <v>0</v>
      </c>
      <c r="M51" s="60">
        <f t="shared" ref="M51:M61" si="17">SUM(J51:L51)</f>
        <v>0</v>
      </c>
      <c r="N51" s="113">
        <v>0</v>
      </c>
      <c r="O51" s="113">
        <v>0</v>
      </c>
      <c r="P51" s="26">
        <v>0</v>
      </c>
      <c r="Q51" s="60">
        <f>SUM(N51:P51)</f>
        <v>0</v>
      </c>
      <c r="R51" s="113">
        <v>0</v>
      </c>
      <c r="S51" s="113">
        <v>0</v>
      </c>
      <c r="T51" s="113">
        <v>0</v>
      </c>
      <c r="U51" s="60">
        <f t="shared" ref="U51:U56" si="18">SUM(R51:T51)</f>
        <v>0</v>
      </c>
      <c r="V51" s="22">
        <v>0</v>
      </c>
      <c r="W51" s="22">
        <v>0</v>
      </c>
      <c r="X51" s="22">
        <v>0</v>
      </c>
      <c r="Y51" s="60">
        <f>SUM(V51:X51)</f>
        <v>0</v>
      </c>
      <c r="Z51" s="21">
        <v>0</v>
      </c>
      <c r="AA51" s="22">
        <v>0</v>
      </c>
      <c r="AB51" s="22">
        <v>0</v>
      </c>
      <c r="AC51" s="60">
        <f>SUM(Z51:AB51)</f>
        <v>0</v>
      </c>
      <c r="AD51" s="22">
        <v>0</v>
      </c>
      <c r="AE51" s="22">
        <v>0</v>
      </c>
      <c r="AF51" s="22">
        <v>0</v>
      </c>
      <c r="AG51" s="60">
        <f>SUM(AD51:AF51)</f>
        <v>0</v>
      </c>
      <c r="AH51" s="21">
        <v>0</v>
      </c>
      <c r="AI51" s="22">
        <v>0</v>
      </c>
      <c r="AJ51" s="22">
        <v>0</v>
      </c>
      <c r="AK51" s="60">
        <f>SUM(AH51:AJ51)</f>
        <v>0</v>
      </c>
      <c r="AL51" s="22">
        <v>0</v>
      </c>
      <c r="AM51" s="22">
        <v>0</v>
      </c>
      <c r="AN51" s="22">
        <v>0</v>
      </c>
      <c r="AO51" s="60">
        <f>SUM(AL51:AN51)</f>
        <v>0</v>
      </c>
      <c r="AP51" s="21">
        <v>0</v>
      </c>
      <c r="AQ51" s="22">
        <v>0</v>
      </c>
      <c r="AR51" s="39">
        <v>0</v>
      </c>
      <c r="AS51" s="420">
        <f>SUM(AP51:AR51)</f>
        <v>0</v>
      </c>
      <c r="AT51" s="95">
        <v>0</v>
      </c>
      <c r="AU51" s="82">
        <v>0</v>
      </c>
      <c r="AV51" s="82">
        <v>0</v>
      </c>
      <c r="AW51" s="60">
        <f t="shared" si="15"/>
        <v>0</v>
      </c>
      <c r="AX51" s="95">
        <v>0</v>
      </c>
      <c r="AY51" s="96">
        <v>0</v>
      </c>
      <c r="AZ51" s="96">
        <v>0</v>
      </c>
      <c r="BA51" s="420">
        <f>SUM(AX51:AZ51)</f>
        <v>0</v>
      </c>
      <c r="BB51" s="95">
        <v>0</v>
      </c>
      <c r="BC51" s="82">
        <v>0</v>
      </c>
      <c r="BD51" s="82">
        <v>0</v>
      </c>
      <c r="BE51" s="264">
        <f>SUM(BB51:BD51)</f>
        <v>0</v>
      </c>
      <c r="BF51" s="401">
        <f t="shared" si="16"/>
        <v>0</v>
      </c>
      <c r="BG51" s="680">
        <f>BF56/F51</f>
        <v>4.6399999999999997</v>
      </c>
    </row>
    <row r="52" spans="1:59" ht="18.75" customHeight="1" x14ac:dyDescent="0.25">
      <c r="A52" s="596"/>
      <c r="B52" s="596"/>
      <c r="C52" s="662"/>
      <c r="D52" s="597"/>
      <c r="E52" s="550"/>
      <c r="F52" s="550"/>
      <c r="G52" s="565"/>
      <c r="H52" s="127" t="s">
        <v>45</v>
      </c>
      <c r="I52" s="558"/>
      <c r="J52" s="17">
        <v>0</v>
      </c>
      <c r="K52" s="7">
        <v>0</v>
      </c>
      <c r="L52" s="50">
        <v>0</v>
      </c>
      <c r="M52" s="51">
        <f t="shared" si="17"/>
        <v>0</v>
      </c>
      <c r="N52" s="111">
        <v>0</v>
      </c>
      <c r="O52" s="111">
        <v>0</v>
      </c>
      <c r="P52" s="7">
        <v>0</v>
      </c>
      <c r="Q52" s="51">
        <f>SUM(N52:P52)</f>
        <v>0</v>
      </c>
      <c r="R52" s="111">
        <v>0</v>
      </c>
      <c r="S52" s="111">
        <v>0</v>
      </c>
      <c r="T52" s="111">
        <v>0</v>
      </c>
      <c r="U52" s="51">
        <f t="shared" si="18"/>
        <v>0</v>
      </c>
      <c r="V52" s="16">
        <v>2</v>
      </c>
      <c r="W52" s="16">
        <v>0</v>
      </c>
      <c r="X52" s="16">
        <v>0</v>
      </c>
      <c r="Y52" s="51">
        <f>SUM(V52:X52)</f>
        <v>2</v>
      </c>
      <c r="Z52" s="15">
        <v>1</v>
      </c>
      <c r="AA52" s="16">
        <v>0</v>
      </c>
      <c r="AB52" s="16">
        <v>0</v>
      </c>
      <c r="AC52" s="51">
        <f>SUM(Z52:AB52)</f>
        <v>1</v>
      </c>
      <c r="AD52" s="16">
        <v>0</v>
      </c>
      <c r="AE52" s="16">
        <v>0</v>
      </c>
      <c r="AF52" s="16">
        <v>0</v>
      </c>
      <c r="AG52" s="51">
        <f>SUM(AD52:AF52)</f>
        <v>0</v>
      </c>
      <c r="AH52" s="15">
        <v>0</v>
      </c>
      <c r="AI52" s="16">
        <v>0</v>
      </c>
      <c r="AJ52" s="16">
        <v>0</v>
      </c>
      <c r="AK52" s="51">
        <f>SUM(AH52:AJ52)</f>
        <v>0</v>
      </c>
      <c r="AL52" s="16">
        <v>2</v>
      </c>
      <c r="AM52" s="16">
        <v>0</v>
      </c>
      <c r="AN52" s="16">
        <v>0</v>
      </c>
      <c r="AO52" s="51">
        <f>SUM(AL52:AN52)</f>
        <v>2</v>
      </c>
      <c r="AP52" s="15">
        <v>1</v>
      </c>
      <c r="AQ52" s="16">
        <v>0</v>
      </c>
      <c r="AR52" s="19">
        <v>0</v>
      </c>
      <c r="AS52" s="420">
        <f>SUM(AP52:AR52)</f>
        <v>1</v>
      </c>
      <c r="AT52" s="79">
        <v>0</v>
      </c>
      <c r="AU52" s="78">
        <v>0</v>
      </c>
      <c r="AV52" s="78">
        <v>0</v>
      </c>
      <c r="AW52" s="51">
        <f t="shared" si="15"/>
        <v>0</v>
      </c>
      <c r="AX52" s="79">
        <v>0</v>
      </c>
      <c r="AY52" s="92">
        <v>0</v>
      </c>
      <c r="AZ52" s="92">
        <v>0</v>
      </c>
      <c r="BA52" s="420">
        <f>SUM(AX52:AZ52)</f>
        <v>0</v>
      </c>
      <c r="BB52" s="94">
        <v>0</v>
      </c>
      <c r="BC52" s="78">
        <v>0</v>
      </c>
      <c r="BD52" s="78">
        <v>0</v>
      </c>
      <c r="BE52" s="109">
        <f>SUM(BB52:BD52)</f>
        <v>0</v>
      </c>
      <c r="BF52" s="402">
        <f t="shared" si="16"/>
        <v>6</v>
      </c>
      <c r="BG52" s="629"/>
    </row>
    <row r="53" spans="1:59" ht="15" customHeight="1" x14ac:dyDescent="0.25">
      <c r="A53" s="596"/>
      <c r="B53" s="596"/>
      <c r="C53" s="662"/>
      <c r="D53" s="597"/>
      <c r="E53" s="550"/>
      <c r="F53" s="550"/>
      <c r="G53" s="565"/>
      <c r="H53" s="189" t="s">
        <v>46</v>
      </c>
      <c r="I53" s="558"/>
      <c r="J53" s="17">
        <v>22</v>
      </c>
      <c r="K53" s="7">
        <v>0</v>
      </c>
      <c r="L53" s="50">
        <v>0</v>
      </c>
      <c r="M53" s="51">
        <f t="shared" si="17"/>
        <v>22</v>
      </c>
      <c r="N53" s="111">
        <v>10</v>
      </c>
      <c r="O53" s="111">
        <v>0</v>
      </c>
      <c r="P53" s="7">
        <v>0</v>
      </c>
      <c r="Q53" s="51">
        <v>10</v>
      </c>
      <c r="R53" s="111">
        <v>3</v>
      </c>
      <c r="S53" s="111">
        <v>0</v>
      </c>
      <c r="T53" s="111">
        <v>0</v>
      </c>
      <c r="U53" s="51">
        <f t="shared" si="18"/>
        <v>3</v>
      </c>
      <c r="V53" s="16">
        <v>6</v>
      </c>
      <c r="W53" s="16">
        <v>0</v>
      </c>
      <c r="X53" s="16">
        <v>0</v>
      </c>
      <c r="Y53" s="51">
        <f>SUM(V53:X53)</f>
        <v>6</v>
      </c>
      <c r="Z53" s="15">
        <v>11</v>
      </c>
      <c r="AA53" s="16">
        <v>0</v>
      </c>
      <c r="AB53" s="16">
        <v>0</v>
      </c>
      <c r="AC53" s="51">
        <f>SUM(Z53:AB53)</f>
        <v>11</v>
      </c>
      <c r="AD53" s="16">
        <v>13</v>
      </c>
      <c r="AE53" s="16">
        <v>0</v>
      </c>
      <c r="AF53" s="16">
        <v>0</v>
      </c>
      <c r="AG53" s="51">
        <f>SUM(AD53:AF53)</f>
        <v>13</v>
      </c>
      <c r="AH53" s="15">
        <v>5</v>
      </c>
      <c r="AI53" s="16">
        <v>0</v>
      </c>
      <c r="AJ53" s="16">
        <v>0</v>
      </c>
      <c r="AK53" s="51">
        <f>SUM(AH53:AJ53)</f>
        <v>5</v>
      </c>
      <c r="AL53" s="16">
        <v>11</v>
      </c>
      <c r="AM53" s="16">
        <v>0</v>
      </c>
      <c r="AN53" s="16">
        <v>0</v>
      </c>
      <c r="AO53" s="51">
        <f>SUM(AL53:AN53)</f>
        <v>11</v>
      </c>
      <c r="AP53" s="15">
        <v>8</v>
      </c>
      <c r="AQ53" s="16">
        <v>0</v>
      </c>
      <c r="AR53" s="19">
        <v>0</v>
      </c>
      <c r="AS53" s="420">
        <f>SUM(AP53:AR53)</f>
        <v>8</v>
      </c>
      <c r="AT53" s="79">
        <v>12</v>
      </c>
      <c r="AU53" s="78">
        <v>0</v>
      </c>
      <c r="AV53" s="78">
        <v>0</v>
      </c>
      <c r="AW53" s="51">
        <f t="shared" si="15"/>
        <v>12</v>
      </c>
      <c r="AX53" s="94">
        <v>5</v>
      </c>
      <c r="AY53" s="93">
        <v>0</v>
      </c>
      <c r="AZ53" s="92">
        <v>0</v>
      </c>
      <c r="BA53" s="420">
        <f>SUM(AX53:AZ53)</f>
        <v>5</v>
      </c>
      <c r="BB53" s="421">
        <v>3</v>
      </c>
      <c r="BC53" s="79">
        <v>0</v>
      </c>
      <c r="BD53" s="78">
        <v>0</v>
      </c>
      <c r="BE53" s="109">
        <f>SUM(BB53:BD53)</f>
        <v>3</v>
      </c>
      <c r="BF53" s="402">
        <f t="shared" si="16"/>
        <v>109</v>
      </c>
      <c r="BG53" s="629"/>
    </row>
    <row r="54" spans="1:59" ht="15" customHeight="1" x14ac:dyDescent="0.25">
      <c r="A54" s="596"/>
      <c r="B54" s="596"/>
      <c r="C54" s="662"/>
      <c r="D54" s="597"/>
      <c r="E54" s="550"/>
      <c r="F54" s="550"/>
      <c r="G54" s="565"/>
      <c r="H54" s="189" t="s">
        <v>47</v>
      </c>
      <c r="I54" s="558"/>
      <c r="J54" s="17">
        <v>0</v>
      </c>
      <c r="K54" s="7">
        <v>0</v>
      </c>
      <c r="L54" s="50">
        <v>0</v>
      </c>
      <c r="M54" s="51">
        <f t="shared" si="17"/>
        <v>0</v>
      </c>
      <c r="N54" s="111">
        <v>51</v>
      </c>
      <c r="O54" s="111">
        <v>0</v>
      </c>
      <c r="P54" s="7">
        <v>0</v>
      </c>
      <c r="Q54" s="51">
        <v>51</v>
      </c>
      <c r="R54" s="111">
        <v>33</v>
      </c>
      <c r="S54" s="111">
        <v>0</v>
      </c>
      <c r="T54" s="111">
        <v>0</v>
      </c>
      <c r="U54" s="51">
        <f t="shared" si="18"/>
        <v>33</v>
      </c>
      <c r="V54" s="16">
        <v>27</v>
      </c>
      <c r="W54" s="16">
        <v>0</v>
      </c>
      <c r="X54" s="16">
        <v>0</v>
      </c>
      <c r="Y54" s="51">
        <f>SUM(V54:X54)</f>
        <v>27</v>
      </c>
      <c r="Z54" s="15">
        <v>32</v>
      </c>
      <c r="AA54" s="16">
        <v>0</v>
      </c>
      <c r="AB54" s="16">
        <v>0</v>
      </c>
      <c r="AC54" s="51">
        <f>SUM(Z54:AB54)</f>
        <v>32</v>
      </c>
      <c r="AD54" s="16">
        <v>40</v>
      </c>
      <c r="AE54" s="16">
        <v>0</v>
      </c>
      <c r="AF54" s="16">
        <v>0</v>
      </c>
      <c r="AG54" s="51">
        <f>SUM(AD54:AF54)</f>
        <v>40</v>
      </c>
      <c r="AH54" s="15">
        <v>30</v>
      </c>
      <c r="AI54" s="16">
        <v>0</v>
      </c>
      <c r="AJ54" s="16">
        <v>0</v>
      </c>
      <c r="AK54" s="51">
        <f>SUM(AH54:AJ54)</f>
        <v>30</v>
      </c>
      <c r="AL54" s="16">
        <v>34</v>
      </c>
      <c r="AM54" s="16">
        <v>0</v>
      </c>
      <c r="AN54" s="16">
        <v>0</v>
      </c>
      <c r="AO54" s="51">
        <f>SUM(AL54:AN54)</f>
        <v>34</v>
      </c>
      <c r="AP54" s="15">
        <v>25</v>
      </c>
      <c r="AQ54" s="16">
        <v>0</v>
      </c>
      <c r="AR54" s="19">
        <v>0</v>
      </c>
      <c r="AS54" s="420">
        <f>SUM(AP54:AR54)</f>
        <v>25</v>
      </c>
      <c r="AT54" s="79">
        <v>31</v>
      </c>
      <c r="AU54" s="78">
        <v>0</v>
      </c>
      <c r="AV54" s="78">
        <v>0</v>
      </c>
      <c r="AW54" s="109">
        <f t="shared" si="15"/>
        <v>31</v>
      </c>
      <c r="AX54" s="407">
        <v>39</v>
      </c>
      <c r="AY54" s="407">
        <v>0</v>
      </c>
      <c r="AZ54" s="409">
        <v>0</v>
      </c>
      <c r="BA54" s="420">
        <f>SUM(AX54:AZ54)</f>
        <v>39</v>
      </c>
      <c r="BB54" s="421">
        <v>21</v>
      </c>
      <c r="BC54" s="79">
        <v>0</v>
      </c>
      <c r="BD54" s="78">
        <v>0</v>
      </c>
      <c r="BE54" s="109">
        <f>SUM(BB54:BD54)</f>
        <v>21</v>
      </c>
      <c r="BF54" s="402">
        <f t="shared" si="16"/>
        <v>363</v>
      </c>
      <c r="BG54" s="629"/>
    </row>
    <row r="55" spans="1:59" ht="15.75" customHeight="1" thickBot="1" x14ac:dyDescent="0.3">
      <c r="A55" s="596"/>
      <c r="B55" s="596"/>
      <c r="C55" s="662"/>
      <c r="D55" s="597"/>
      <c r="E55" s="550"/>
      <c r="F55" s="550"/>
      <c r="G55" s="566"/>
      <c r="H55" s="194" t="s">
        <v>48</v>
      </c>
      <c r="I55" s="558"/>
      <c r="J55" s="32">
        <v>0</v>
      </c>
      <c r="K55" s="35">
        <v>0</v>
      </c>
      <c r="L55" s="55">
        <v>0</v>
      </c>
      <c r="M55" s="56">
        <f t="shared" si="17"/>
        <v>0</v>
      </c>
      <c r="N55" s="33">
        <v>0</v>
      </c>
      <c r="O55" s="33">
        <v>0</v>
      </c>
      <c r="P55" s="35">
        <v>0</v>
      </c>
      <c r="Q55" s="56">
        <f t="shared" ref="Q55:Q61" si="19">SUM(N55:P55)</f>
        <v>0</v>
      </c>
      <c r="R55" s="33">
        <v>1</v>
      </c>
      <c r="S55" s="33">
        <v>0</v>
      </c>
      <c r="T55" s="33">
        <v>0</v>
      </c>
      <c r="U55" s="56">
        <f t="shared" si="18"/>
        <v>1</v>
      </c>
      <c r="V55" s="13">
        <v>1</v>
      </c>
      <c r="W55" s="13">
        <v>0</v>
      </c>
      <c r="X55" s="13">
        <v>0</v>
      </c>
      <c r="Y55" s="56">
        <f>SUM(V55:X55)</f>
        <v>1</v>
      </c>
      <c r="Z55" s="31">
        <v>1</v>
      </c>
      <c r="AA55" s="13">
        <v>0</v>
      </c>
      <c r="AB55" s="13">
        <v>0</v>
      </c>
      <c r="AC55" s="56">
        <f>SUM(Z55:AB55)</f>
        <v>1</v>
      </c>
      <c r="AD55" s="13">
        <v>1</v>
      </c>
      <c r="AE55" s="13">
        <v>0</v>
      </c>
      <c r="AF55" s="13">
        <v>0</v>
      </c>
      <c r="AG55" s="56">
        <f>SUM(AD55:AF55)</f>
        <v>1</v>
      </c>
      <c r="AH55" s="31">
        <v>0</v>
      </c>
      <c r="AI55" s="13">
        <v>0</v>
      </c>
      <c r="AJ55" s="13">
        <v>0</v>
      </c>
      <c r="AK55" s="56">
        <f>SUM(AH55:AJ55)</f>
        <v>0</v>
      </c>
      <c r="AL55" s="13">
        <v>2</v>
      </c>
      <c r="AM55" s="13">
        <v>0</v>
      </c>
      <c r="AN55" s="13">
        <v>0</v>
      </c>
      <c r="AO55" s="56">
        <f>SUM(AL55:AN55)</f>
        <v>2</v>
      </c>
      <c r="AP55" s="31">
        <v>2</v>
      </c>
      <c r="AQ55" s="13">
        <v>0</v>
      </c>
      <c r="AR55" s="12">
        <v>0</v>
      </c>
      <c r="AS55" s="420">
        <f>SUM(AP55:AR55)</f>
        <v>2</v>
      </c>
      <c r="AT55" s="94">
        <v>1</v>
      </c>
      <c r="AU55" s="80">
        <v>0</v>
      </c>
      <c r="AV55" s="80">
        <v>0</v>
      </c>
      <c r="AW55" s="262">
        <f t="shared" si="15"/>
        <v>1</v>
      </c>
      <c r="AX55" s="412">
        <v>0</v>
      </c>
      <c r="AY55" s="412">
        <v>0</v>
      </c>
      <c r="AZ55" s="410">
        <v>0</v>
      </c>
      <c r="BA55" s="420">
        <f>SUM(AX55:AZ55)</f>
        <v>0</v>
      </c>
      <c r="BB55" s="425">
        <v>0</v>
      </c>
      <c r="BC55" s="94">
        <v>0</v>
      </c>
      <c r="BD55" s="80">
        <v>0</v>
      </c>
      <c r="BE55" s="262">
        <f>SUM(BB55:BD55)</f>
        <v>0</v>
      </c>
      <c r="BF55" s="403">
        <f t="shared" si="16"/>
        <v>9</v>
      </c>
      <c r="BG55" s="629"/>
    </row>
    <row r="56" spans="1:59" ht="15.75" customHeight="1" thickBot="1" x14ac:dyDescent="0.3">
      <c r="A56" s="596"/>
      <c r="B56" s="596"/>
      <c r="C56" s="662"/>
      <c r="D56" s="597"/>
      <c r="E56" s="550"/>
      <c r="F56" s="550"/>
      <c r="G56" s="644" t="s">
        <v>49</v>
      </c>
      <c r="H56" s="632"/>
      <c r="I56" s="558"/>
      <c r="J56" s="396">
        <f t="shared" ref="J56:AW56" si="20">SUM(J51:J55)</f>
        <v>22</v>
      </c>
      <c r="K56" s="175">
        <f t="shared" si="20"/>
        <v>0</v>
      </c>
      <c r="L56" s="176">
        <f t="shared" si="20"/>
        <v>0</v>
      </c>
      <c r="M56" s="266">
        <f t="shared" si="17"/>
        <v>22</v>
      </c>
      <c r="N56" s="251">
        <f t="shared" si="20"/>
        <v>61</v>
      </c>
      <c r="O56" s="251">
        <f t="shared" si="20"/>
        <v>0</v>
      </c>
      <c r="P56" s="251">
        <f t="shared" si="20"/>
        <v>0</v>
      </c>
      <c r="Q56" s="415">
        <f t="shared" si="19"/>
        <v>61</v>
      </c>
      <c r="R56" s="115">
        <f t="shared" si="20"/>
        <v>37</v>
      </c>
      <c r="S56" s="115">
        <f t="shared" si="20"/>
        <v>0</v>
      </c>
      <c r="T56" s="115">
        <f t="shared" si="20"/>
        <v>0</v>
      </c>
      <c r="U56" s="121">
        <f t="shared" si="18"/>
        <v>37</v>
      </c>
      <c r="V56" s="115">
        <f t="shared" si="20"/>
        <v>36</v>
      </c>
      <c r="W56" s="115">
        <f t="shared" si="20"/>
        <v>0</v>
      </c>
      <c r="X56" s="115">
        <f t="shared" si="20"/>
        <v>0</v>
      </c>
      <c r="Y56" s="178">
        <f t="shared" si="20"/>
        <v>36</v>
      </c>
      <c r="Z56" s="115">
        <f t="shared" si="20"/>
        <v>45</v>
      </c>
      <c r="AA56" s="115">
        <f t="shared" si="20"/>
        <v>0</v>
      </c>
      <c r="AB56" s="115">
        <f t="shared" si="20"/>
        <v>0</v>
      </c>
      <c r="AC56" s="178">
        <f t="shared" si="20"/>
        <v>45</v>
      </c>
      <c r="AD56" s="115">
        <f t="shared" si="20"/>
        <v>54</v>
      </c>
      <c r="AE56" s="115">
        <f t="shared" si="20"/>
        <v>0</v>
      </c>
      <c r="AF56" s="115">
        <f t="shared" si="20"/>
        <v>0</v>
      </c>
      <c r="AG56" s="178">
        <f t="shared" si="20"/>
        <v>54</v>
      </c>
      <c r="AH56" s="115">
        <f t="shared" si="20"/>
        <v>35</v>
      </c>
      <c r="AI56" s="115">
        <f t="shared" si="20"/>
        <v>0</v>
      </c>
      <c r="AJ56" s="115">
        <f t="shared" si="20"/>
        <v>0</v>
      </c>
      <c r="AK56" s="178">
        <f t="shared" si="20"/>
        <v>35</v>
      </c>
      <c r="AL56" s="115">
        <f t="shared" si="20"/>
        <v>49</v>
      </c>
      <c r="AM56" s="115">
        <f t="shared" si="20"/>
        <v>0</v>
      </c>
      <c r="AN56" s="115">
        <f t="shared" si="20"/>
        <v>0</v>
      </c>
      <c r="AO56" s="178">
        <f t="shared" si="20"/>
        <v>49</v>
      </c>
      <c r="AP56" s="115">
        <f t="shared" si="20"/>
        <v>36</v>
      </c>
      <c r="AQ56" s="115">
        <f t="shared" si="20"/>
        <v>0</v>
      </c>
      <c r="AR56" s="116">
        <f t="shared" si="20"/>
        <v>0</v>
      </c>
      <c r="AS56" s="420">
        <f t="shared" si="20"/>
        <v>36</v>
      </c>
      <c r="AT56" s="174">
        <f t="shared" si="20"/>
        <v>44</v>
      </c>
      <c r="AU56" s="175">
        <f t="shared" si="20"/>
        <v>0</v>
      </c>
      <c r="AV56" s="115">
        <f t="shared" si="20"/>
        <v>0</v>
      </c>
      <c r="AW56" s="266">
        <f t="shared" si="20"/>
        <v>44</v>
      </c>
      <c r="AX56" s="416">
        <v>44</v>
      </c>
      <c r="AY56" s="416">
        <v>0</v>
      </c>
      <c r="AZ56" s="424">
        <f>SUM(AZ51:AZ55)</f>
        <v>0</v>
      </c>
      <c r="BA56" s="420">
        <f>SUM(BA51:BA55)</f>
        <v>44</v>
      </c>
      <c r="BB56" s="426">
        <v>24</v>
      </c>
      <c r="BC56" s="118">
        <f>SUM(BC51:BC55)</f>
        <v>0</v>
      </c>
      <c r="BD56" s="115">
        <f>SUM(BD51:BD55)</f>
        <v>0</v>
      </c>
      <c r="BE56" s="266">
        <f>SUM(BE51:BE55)</f>
        <v>24</v>
      </c>
      <c r="BF56" s="400">
        <f>SUM(M56+Q56+U56+Y56+AC56+AG56+AK56+AO56+AS56+AW56+BA56+BE65)</f>
        <v>464</v>
      </c>
      <c r="BG56" s="629"/>
    </row>
    <row r="57" spans="1:59" ht="18.75" customHeight="1" x14ac:dyDescent="0.25">
      <c r="A57" s="596"/>
      <c r="B57" s="596"/>
      <c r="C57" s="662"/>
      <c r="D57" s="597"/>
      <c r="E57" s="550"/>
      <c r="F57" s="550"/>
      <c r="G57" s="564" t="s">
        <v>50</v>
      </c>
      <c r="H57" s="190" t="s">
        <v>51</v>
      </c>
      <c r="I57" s="558"/>
      <c r="J57" s="23">
        <v>22</v>
      </c>
      <c r="K57" s="26">
        <v>0</v>
      </c>
      <c r="L57" s="59">
        <v>0</v>
      </c>
      <c r="M57" s="60">
        <f t="shared" si="17"/>
        <v>22</v>
      </c>
      <c r="N57" s="113">
        <v>57</v>
      </c>
      <c r="O57" s="113">
        <v>0</v>
      </c>
      <c r="P57" s="26">
        <v>0</v>
      </c>
      <c r="Q57" s="60">
        <f t="shared" si="19"/>
        <v>57</v>
      </c>
      <c r="R57" s="113">
        <v>33</v>
      </c>
      <c r="S57" s="113">
        <v>0</v>
      </c>
      <c r="T57" s="113">
        <v>0</v>
      </c>
      <c r="U57" s="60">
        <v>33</v>
      </c>
      <c r="V57" s="22">
        <v>34</v>
      </c>
      <c r="W57" s="22">
        <v>0</v>
      </c>
      <c r="X57" s="22">
        <v>0</v>
      </c>
      <c r="Y57" s="60">
        <v>34</v>
      </c>
      <c r="Z57" s="21">
        <v>38</v>
      </c>
      <c r="AA57" s="22">
        <v>0</v>
      </c>
      <c r="AB57" s="22">
        <v>0</v>
      </c>
      <c r="AC57" s="60">
        <v>38</v>
      </c>
      <c r="AD57" s="22">
        <v>44</v>
      </c>
      <c r="AE57" s="22">
        <v>0</v>
      </c>
      <c r="AF57" s="22">
        <v>0</v>
      </c>
      <c r="AG57" s="60">
        <v>44</v>
      </c>
      <c r="AH57" s="21">
        <v>29</v>
      </c>
      <c r="AI57" s="22">
        <v>0</v>
      </c>
      <c r="AJ57" s="22">
        <v>0</v>
      </c>
      <c r="AK57" s="60">
        <v>29</v>
      </c>
      <c r="AL57" s="22">
        <v>46</v>
      </c>
      <c r="AM57" s="22">
        <v>0</v>
      </c>
      <c r="AN57" s="22">
        <v>0</v>
      </c>
      <c r="AO57" s="60">
        <v>46</v>
      </c>
      <c r="AP57" s="21">
        <v>33</v>
      </c>
      <c r="AQ57" s="22">
        <v>0</v>
      </c>
      <c r="AR57" s="39">
        <v>0</v>
      </c>
      <c r="AS57" s="420">
        <v>33</v>
      </c>
      <c r="AT57" s="104">
        <v>41</v>
      </c>
      <c r="AU57" s="105">
        <v>0</v>
      </c>
      <c r="AV57" s="82">
        <v>0</v>
      </c>
      <c r="AW57" s="264">
        <v>41</v>
      </c>
      <c r="AX57" s="413">
        <v>44</v>
      </c>
      <c r="AY57" s="413">
        <v>0</v>
      </c>
      <c r="AZ57" s="411">
        <v>0</v>
      </c>
      <c r="BA57" s="420">
        <v>44</v>
      </c>
      <c r="BB57" s="427">
        <v>24</v>
      </c>
      <c r="BC57" s="95">
        <v>0</v>
      </c>
      <c r="BD57" s="82">
        <v>0</v>
      </c>
      <c r="BE57" s="264">
        <v>24</v>
      </c>
      <c r="BF57" s="401">
        <f t="shared" ref="BF57:BF67" si="21">SUM(M57+Q57+U57+Y57+AC57+AG57+AK57+AO57+AS57+AW57+BA57+BE57)</f>
        <v>445</v>
      </c>
      <c r="BG57" s="629"/>
    </row>
    <row r="58" spans="1:59" ht="15" customHeight="1" x14ac:dyDescent="0.25">
      <c r="A58" s="596"/>
      <c r="B58" s="596"/>
      <c r="C58" s="662"/>
      <c r="D58" s="597"/>
      <c r="E58" s="550"/>
      <c r="F58" s="550"/>
      <c r="G58" s="565"/>
      <c r="H58" s="189" t="s">
        <v>52</v>
      </c>
      <c r="I58" s="558"/>
      <c r="J58" s="17">
        <v>0</v>
      </c>
      <c r="K58" s="7">
        <v>0</v>
      </c>
      <c r="L58" s="50">
        <v>0</v>
      </c>
      <c r="M58" s="51">
        <f t="shared" si="17"/>
        <v>0</v>
      </c>
      <c r="N58" s="111">
        <v>4</v>
      </c>
      <c r="O58" s="111">
        <v>0</v>
      </c>
      <c r="P58" s="7">
        <v>0</v>
      </c>
      <c r="Q58" s="51">
        <f t="shared" si="19"/>
        <v>4</v>
      </c>
      <c r="R58" s="111">
        <v>3</v>
      </c>
      <c r="S58" s="111">
        <v>0</v>
      </c>
      <c r="T58" s="111">
        <v>0</v>
      </c>
      <c r="U58" s="51">
        <v>3</v>
      </c>
      <c r="V58" s="16">
        <v>1</v>
      </c>
      <c r="W58" s="16">
        <v>0</v>
      </c>
      <c r="X58" s="16">
        <v>0</v>
      </c>
      <c r="Y58" s="51">
        <v>1</v>
      </c>
      <c r="Z58" s="15">
        <v>7</v>
      </c>
      <c r="AA58" s="16">
        <v>0</v>
      </c>
      <c r="AB58" s="16">
        <v>0</v>
      </c>
      <c r="AC58" s="51">
        <v>7</v>
      </c>
      <c r="AD58" s="16">
        <v>9</v>
      </c>
      <c r="AE58" s="16">
        <v>0</v>
      </c>
      <c r="AF58" s="16">
        <v>0</v>
      </c>
      <c r="AG58" s="51">
        <v>9</v>
      </c>
      <c r="AH58" s="15">
        <v>6</v>
      </c>
      <c r="AI58" s="16">
        <v>0</v>
      </c>
      <c r="AJ58" s="16">
        <v>0</v>
      </c>
      <c r="AK58" s="51">
        <v>6</v>
      </c>
      <c r="AL58" s="16">
        <v>3</v>
      </c>
      <c r="AM58" s="16">
        <v>0</v>
      </c>
      <c r="AN58" s="16">
        <v>0</v>
      </c>
      <c r="AO58" s="51">
        <v>3</v>
      </c>
      <c r="AP58" s="15">
        <v>2</v>
      </c>
      <c r="AQ58" s="16">
        <v>0</v>
      </c>
      <c r="AR58" s="19">
        <v>0</v>
      </c>
      <c r="AS58" s="420">
        <v>2</v>
      </c>
      <c r="AT58" s="421">
        <v>3</v>
      </c>
      <c r="AU58" s="407">
        <v>0</v>
      </c>
      <c r="AV58" s="79">
        <v>0</v>
      </c>
      <c r="AW58" s="109">
        <v>3</v>
      </c>
      <c r="AX58" s="407">
        <v>0</v>
      </c>
      <c r="AY58" s="407">
        <v>0</v>
      </c>
      <c r="AZ58" s="409">
        <v>0</v>
      </c>
      <c r="BA58" s="420">
        <v>0</v>
      </c>
      <c r="BB58" s="421">
        <v>0</v>
      </c>
      <c r="BC58" s="79">
        <v>0</v>
      </c>
      <c r="BD58" s="78">
        <v>0</v>
      </c>
      <c r="BE58" s="109">
        <v>0</v>
      </c>
      <c r="BF58" s="402">
        <f t="shared" si="21"/>
        <v>38</v>
      </c>
      <c r="BG58" s="629"/>
    </row>
    <row r="59" spans="1:59" ht="15.75" customHeight="1" thickBot="1" x14ac:dyDescent="0.3">
      <c r="A59" s="596"/>
      <c r="B59" s="596"/>
      <c r="C59" s="662"/>
      <c r="D59" s="597"/>
      <c r="E59" s="550"/>
      <c r="F59" s="550"/>
      <c r="G59" s="599"/>
      <c r="H59" s="194" t="s">
        <v>53</v>
      </c>
      <c r="I59" s="558"/>
      <c r="J59" s="17">
        <v>0</v>
      </c>
      <c r="K59" s="7">
        <v>0</v>
      </c>
      <c r="L59" s="50">
        <v>0</v>
      </c>
      <c r="M59" s="51">
        <f t="shared" si="17"/>
        <v>0</v>
      </c>
      <c r="N59" s="111">
        <v>0</v>
      </c>
      <c r="O59" s="111">
        <v>0</v>
      </c>
      <c r="P59" s="7">
        <v>0</v>
      </c>
      <c r="Q59" s="51">
        <f t="shared" si="19"/>
        <v>0</v>
      </c>
      <c r="R59" s="111">
        <v>1</v>
      </c>
      <c r="S59" s="111">
        <v>0</v>
      </c>
      <c r="T59" s="111">
        <v>0</v>
      </c>
      <c r="U59" s="51">
        <v>1</v>
      </c>
      <c r="V59" s="13">
        <v>1</v>
      </c>
      <c r="W59" s="13">
        <v>0</v>
      </c>
      <c r="X59" s="13">
        <v>0</v>
      </c>
      <c r="Y59" s="51">
        <v>1</v>
      </c>
      <c r="Z59" s="31">
        <v>0</v>
      </c>
      <c r="AA59" s="13">
        <v>0</v>
      </c>
      <c r="AB59" s="13">
        <v>0</v>
      </c>
      <c r="AC59" s="51">
        <v>0</v>
      </c>
      <c r="AD59" s="13">
        <v>1</v>
      </c>
      <c r="AE59" s="13">
        <v>0</v>
      </c>
      <c r="AF59" s="13">
        <v>0</v>
      </c>
      <c r="AG59" s="51">
        <v>1</v>
      </c>
      <c r="AH59" s="31">
        <v>0</v>
      </c>
      <c r="AI59" s="13">
        <v>0</v>
      </c>
      <c r="AJ59" s="13">
        <v>0</v>
      </c>
      <c r="AK59" s="51">
        <v>0</v>
      </c>
      <c r="AL59" s="13">
        <v>0</v>
      </c>
      <c r="AM59" s="13">
        <v>0</v>
      </c>
      <c r="AN59" s="13">
        <v>0</v>
      </c>
      <c r="AO59" s="51">
        <v>0</v>
      </c>
      <c r="AP59" s="31">
        <v>1</v>
      </c>
      <c r="AQ59" s="13">
        <v>0</v>
      </c>
      <c r="AR59" s="12">
        <v>0</v>
      </c>
      <c r="AS59" s="420">
        <v>1</v>
      </c>
      <c r="AT59" s="421">
        <v>0</v>
      </c>
      <c r="AU59" s="407">
        <v>0</v>
      </c>
      <c r="AV59" s="94">
        <v>0</v>
      </c>
      <c r="AW59" s="109">
        <v>0</v>
      </c>
      <c r="AX59" s="407">
        <v>0</v>
      </c>
      <c r="AY59" s="407">
        <v>0</v>
      </c>
      <c r="AZ59" s="410">
        <v>0</v>
      </c>
      <c r="BA59" s="420">
        <v>0</v>
      </c>
      <c r="BB59" s="421">
        <v>0</v>
      </c>
      <c r="BC59" s="94">
        <v>0</v>
      </c>
      <c r="BD59" s="80">
        <v>0</v>
      </c>
      <c r="BE59" s="109">
        <v>0</v>
      </c>
      <c r="BF59" s="402">
        <f t="shared" si="21"/>
        <v>4</v>
      </c>
      <c r="BG59" s="629"/>
    </row>
    <row r="60" spans="1:59" ht="15" customHeight="1" x14ac:dyDescent="0.25">
      <c r="A60" s="596"/>
      <c r="B60" s="596"/>
      <c r="C60" s="662"/>
      <c r="D60" s="597"/>
      <c r="E60" s="550"/>
      <c r="F60" s="550"/>
      <c r="G60" s="552" t="s">
        <v>54</v>
      </c>
      <c r="H60" s="186" t="s">
        <v>55</v>
      </c>
      <c r="I60" s="558"/>
      <c r="J60" s="17">
        <v>0</v>
      </c>
      <c r="K60" s="7">
        <v>0</v>
      </c>
      <c r="L60" s="50">
        <v>0</v>
      </c>
      <c r="M60" s="51">
        <f t="shared" si="17"/>
        <v>0</v>
      </c>
      <c r="N60" s="111">
        <v>0</v>
      </c>
      <c r="O60" s="111">
        <v>0</v>
      </c>
      <c r="P60" s="7">
        <v>0</v>
      </c>
      <c r="Q60" s="51">
        <f t="shared" si="19"/>
        <v>0</v>
      </c>
      <c r="R60" s="111">
        <v>0</v>
      </c>
      <c r="S60" s="111">
        <v>0</v>
      </c>
      <c r="T60" s="111">
        <v>0</v>
      </c>
      <c r="U60" s="51">
        <v>0</v>
      </c>
      <c r="V60" s="16">
        <v>1</v>
      </c>
      <c r="W60" s="16">
        <v>0</v>
      </c>
      <c r="X60" s="16">
        <v>0</v>
      </c>
      <c r="Y60" s="51">
        <v>1</v>
      </c>
      <c r="Z60" s="15">
        <v>1</v>
      </c>
      <c r="AA60" s="16">
        <v>0</v>
      </c>
      <c r="AB60" s="16">
        <v>0</v>
      </c>
      <c r="AC60" s="51">
        <v>1</v>
      </c>
      <c r="AD60" s="16">
        <v>0</v>
      </c>
      <c r="AE60" s="16">
        <v>0</v>
      </c>
      <c r="AF60" s="16">
        <v>0</v>
      </c>
      <c r="AG60" s="51">
        <v>0</v>
      </c>
      <c r="AH60" s="15">
        <v>0</v>
      </c>
      <c r="AI60" s="16">
        <v>0</v>
      </c>
      <c r="AJ60" s="16">
        <v>0</v>
      </c>
      <c r="AK60" s="51">
        <v>0</v>
      </c>
      <c r="AL60" s="16">
        <v>0</v>
      </c>
      <c r="AM60" s="16">
        <v>0</v>
      </c>
      <c r="AN60" s="16">
        <v>0</v>
      </c>
      <c r="AO60" s="51">
        <v>0</v>
      </c>
      <c r="AP60" s="15">
        <v>0</v>
      </c>
      <c r="AQ60" s="16">
        <v>0</v>
      </c>
      <c r="AR60" s="19">
        <v>0</v>
      </c>
      <c r="AS60" s="420">
        <v>0</v>
      </c>
      <c r="AT60" s="421">
        <v>0</v>
      </c>
      <c r="AU60" s="407">
        <v>0</v>
      </c>
      <c r="AV60" s="79">
        <v>0</v>
      </c>
      <c r="AW60" s="109">
        <v>0</v>
      </c>
      <c r="AX60" s="407">
        <v>0</v>
      </c>
      <c r="AY60" s="407">
        <v>0</v>
      </c>
      <c r="AZ60" s="409">
        <v>0</v>
      </c>
      <c r="BA60" s="420">
        <v>0</v>
      </c>
      <c r="BB60" s="421">
        <v>0</v>
      </c>
      <c r="BC60" s="79">
        <v>0</v>
      </c>
      <c r="BD60" s="78">
        <v>0</v>
      </c>
      <c r="BE60" s="109">
        <v>0</v>
      </c>
      <c r="BF60" s="402">
        <f t="shared" si="21"/>
        <v>2</v>
      </c>
      <c r="BG60" s="629"/>
    </row>
    <row r="61" spans="1:59" ht="15.75" customHeight="1" thickBot="1" x14ac:dyDescent="0.3">
      <c r="A61" s="596"/>
      <c r="B61" s="596"/>
      <c r="C61" s="662"/>
      <c r="D61" s="597"/>
      <c r="E61" s="551"/>
      <c r="F61" s="553"/>
      <c r="G61" s="553"/>
      <c r="H61" s="194" t="s">
        <v>57</v>
      </c>
      <c r="I61" s="562"/>
      <c r="J61" s="32">
        <v>0</v>
      </c>
      <c r="K61" s="35">
        <v>0</v>
      </c>
      <c r="L61" s="55">
        <v>0</v>
      </c>
      <c r="M61" s="56">
        <f t="shared" si="17"/>
        <v>0</v>
      </c>
      <c r="N61" s="33">
        <v>0</v>
      </c>
      <c r="O61" s="33">
        <v>0</v>
      </c>
      <c r="P61" s="35">
        <v>0</v>
      </c>
      <c r="Q61" s="56">
        <f t="shared" si="19"/>
        <v>0</v>
      </c>
      <c r="R61" s="33">
        <v>0</v>
      </c>
      <c r="S61" s="33">
        <v>0</v>
      </c>
      <c r="T61" s="33">
        <v>0</v>
      </c>
      <c r="U61" s="56">
        <v>0</v>
      </c>
      <c r="V61" s="13">
        <v>1</v>
      </c>
      <c r="W61" s="13">
        <v>0</v>
      </c>
      <c r="X61" s="13">
        <v>0</v>
      </c>
      <c r="Y61" s="56">
        <v>1</v>
      </c>
      <c r="Z61" s="31">
        <v>0</v>
      </c>
      <c r="AA61" s="13">
        <v>0</v>
      </c>
      <c r="AB61" s="13">
        <v>0</v>
      </c>
      <c r="AC61" s="56">
        <v>0</v>
      </c>
      <c r="AD61" s="13">
        <v>0</v>
      </c>
      <c r="AE61" s="13">
        <v>0</v>
      </c>
      <c r="AF61" s="13">
        <v>0</v>
      </c>
      <c r="AG61" s="56">
        <v>0</v>
      </c>
      <c r="AH61" s="31">
        <v>0</v>
      </c>
      <c r="AI61" s="13">
        <v>0</v>
      </c>
      <c r="AJ61" s="13">
        <v>0</v>
      </c>
      <c r="AK61" s="56">
        <v>0</v>
      </c>
      <c r="AL61" s="13">
        <v>5</v>
      </c>
      <c r="AM61" s="13">
        <v>0</v>
      </c>
      <c r="AN61" s="13">
        <v>0</v>
      </c>
      <c r="AO61" s="56">
        <v>5</v>
      </c>
      <c r="AP61" s="31">
        <v>0</v>
      </c>
      <c r="AQ61" s="13">
        <v>0</v>
      </c>
      <c r="AR61" s="12">
        <v>0</v>
      </c>
      <c r="AS61" s="420">
        <v>0</v>
      </c>
      <c r="AT61" s="104">
        <v>0</v>
      </c>
      <c r="AU61" s="105">
        <v>0</v>
      </c>
      <c r="AV61" s="80">
        <v>0</v>
      </c>
      <c r="AW61" s="262">
        <v>0</v>
      </c>
      <c r="AX61" s="412">
        <v>0</v>
      </c>
      <c r="AY61" s="412">
        <v>0</v>
      </c>
      <c r="AZ61" s="410">
        <v>0</v>
      </c>
      <c r="BA61" s="420">
        <v>0</v>
      </c>
      <c r="BB61" s="425">
        <v>0</v>
      </c>
      <c r="BC61" s="94">
        <v>0</v>
      </c>
      <c r="BD61" s="80">
        <v>0</v>
      </c>
      <c r="BE61" s="262">
        <v>0</v>
      </c>
      <c r="BF61" s="403">
        <f t="shared" si="21"/>
        <v>6</v>
      </c>
      <c r="BG61" s="681"/>
    </row>
    <row r="62" spans="1:59" ht="33" customHeight="1" thickBot="1" x14ac:dyDescent="0.3">
      <c r="A62" s="596" t="s">
        <v>78</v>
      </c>
      <c r="B62" s="596"/>
      <c r="C62" s="662"/>
      <c r="D62" s="596"/>
      <c r="E62" s="698" t="s">
        <v>178</v>
      </c>
      <c r="F62" s="134">
        <v>3</v>
      </c>
      <c r="G62" s="384" t="s">
        <v>41</v>
      </c>
      <c r="H62" s="134" t="s">
        <v>41</v>
      </c>
      <c r="I62" s="134" t="s">
        <v>179</v>
      </c>
      <c r="J62" s="396">
        <v>0</v>
      </c>
      <c r="K62" s="175">
        <v>0</v>
      </c>
      <c r="L62" s="176">
        <v>0</v>
      </c>
      <c r="M62" s="117">
        <v>0</v>
      </c>
      <c r="N62" s="251">
        <v>0</v>
      </c>
      <c r="O62" s="251">
        <v>0</v>
      </c>
      <c r="P62" s="175">
        <v>0</v>
      </c>
      <c r="Q62" s="117">
        <v>0</v>
      </c>
      <c r="R62" s="251">
        <v>0</v>
      </c>
      <c r="S62" s="251">
        <v>0</v>
      </c>
      <c r="T62" s="251">
        <v>0</v>
      </c>
      <c r="U62" s="117">
        <v>1</v>
      </c>
      <c r="V62" s="115">
        <v>0</v>
      </c>
      <c r="W62" s="115">
        <v>0</v>
      </c>
      <c r="X62" s="115">
        <v>0</v>
      </c>
      <c r="Y62" s="117">
        <v>1</v>
      </c>
      <c r="Z62" s="118">
        <v>0</v>
      </c>
      <c r="AA62" s="115">
        <v>0</v>
      </c>
      <c r="AB62" s="115">
        <v>0</v>
      </c>
      <c r="AC62" s="117">
        <v>0</v>
      </c>
      <c r="AD62" s="115">
        <v>0</v>
      </c>
      <c r="AE62" s="115">
        <v>0</v>
      </c>
      <c r="AF62" s="115">
        <v>0</v>
      </c>
      <c r="AG62" s="117">
        <v>0</v>
      </c>
      <c r="AH62" s="118">
        <v>0</v>
      </c>
      <c r="AI62" s="115">
        <v>0</v>
      </c>
      <c r="AJ62" s="115">
        <v>0</v>
      </c>
      <c r="AK62" s="117">
        <v>0</v>
      </c>
      <c r="AL62" s="115">
        <v>0</v>
      </c>
      <c r="AM62" s="115">
        <v>0</v>
      </c>
      <c r="AN62" s="115">
        <v>0</v>
      </c>
      <c r="AO62" s="117">
        <v>0</v>
      </c>
      <c r="AP62" s="118">
        <v>0</v>
      </c>
      <c r="AQ62" s="115">
        <v>0</v>
      </c>
      <c r="AR62" s="116">
        <v>0</v>
      </c>
      <c r="AS62" s="422">
        <v>1</v>
      </c>
      <c r="AT62" s="394">
        <v>0</v>
      </c>
      <c r="AU62" s="393">
        <v>0</v>
      </c>
      <c r="AV62" s="119">
        <v>0</v>
      </c>
      <c r="AW62" s="252">
        <v>1</v>
      </c>
      <c r="AX62" s="439">
        <v>0</v>
      </c>
      <c r="AY62" s="439">
        <v>0</v>
      </c>
      <c r="AZ62" s="414">
        <v>0</v>
      </c>
      <c r="BA62" s="422">
        <v>0</v>
      </c>
      <c r="BB62" s="453">
        <v>0</v>
      </c>
      <c r="BC62" s="122">
        <v>0</v>
      </c>
      <c r="BD62" s="119">
        <v>0</v>
      </c>
      <c r="BE62" s="252">
        <v>2</v>
      </c>
      <c r="BF62" s="400">
        <f t="shared" si="21"/>
        <v>6</v>
      </c>
      <c r="BG62" s="451">
        <f>BF62/F62</f>
        <v>2</v>
      </c>
    </row>
    <row r="63" spans="1:59" ht="15" customHeight="1" x14ac:dyDescent="0.25">
      <c r="A63" s="596"/>
      <c r="B63" s="596"/>
      <c r="C63" s="662"/>
      <c r="D63" s="596"/>
      <c r="E63" s="699"/>
      <c r="F63" s="549">
        <v>30</v>
      </c>
      <c r="G63" s="561" t="s">
        <v>43</v>
      </c>
      <c r="H63" s="100" t="s">
        <v>44</v>
      </c>
      <c r="I63" s="561" t="s">
        <v>204</v>
      </c>
      <c r="J63" s="23">
        <v>0</v>
      </c>
      <c r="K63" s="26">
        <v>0</v>
      </c>
      <c r="L63" s="59">
        <v>0</v>
      </c>
      <c r="M63" s="60">
        <f t="shared" ref="M63:M73" si="22">SUM(J63:L63)</f>
        <v>0</v>
      </c>
      <c r="N63" s="113">
        <v>0</v>
      </c>
      <c r="O63" s="113">
        <v>0</v>
      </c>
      <c r="P63" s="26">
        <v>0</v>
      </c>
      <c r="Q63" s="60">
        <f>SUM(N63:P63)</f>
        <v>0</v>
      </c>
      <c r="R63" s="113">
        <v>0</v>
      </c>
      <c r="S63" s="113">
        <v>0</v>
      </c>
      <c r="T63" s="113">
        <v>0</v>
      </c>
      <c r="U63" s="60">
        <f t="shared" ref="U63:U68" si="23">SUM(R63:T63)</f>
        <v>0</v>
      </c>
      <c r="V63" s="22">
        <v>0</v>
      </c>
      <c r="W63" s="22">
        <v>0</v>
      </c>
      <c r="X63" s="22">
        <v>0</v>
      </c>
      <c r="Y63" s="60">
        <f t="shared" ref="Y63:Y68" si="24">SUM(V63:X63)</f>
        <v>0</v>
      </c>
      <c r="Z63" s="21">
        <v>0</v>
      </c>
      <c r="AA63" s="22">
        <v>0</v>
      </c>
      <c r="AB63" s="22">
        <v>0</v>
      </c>
      <c r="AC63" s="60">
        <v>0</v>
      </c>
      <c r="AD63" s="22">
        <v>0</v>
      </c>
      <c r="AE63" s="22">
        <v>0</v>
      </c>
      <c r="AF63" s="22">
        <v>0</v>
      </c>
      <c r="AG63" s="60">
        <v>0</v>
      </c>
      <c r="AH63" s="21">
        <v>0</v>
      </c>
      <c r="AI63" s="22">
        <v>0</v>
      </c>
      <c r="AJ63" s="22">
        <v>0</v>
      </c>
      <c r="AK63" s="60">
        <v>0</v>
      </c>
      <c r="AL63" s="22">
        <v>0</v>
      </c>
      <c r="AM63" s="22">
        <v>0</v>
      </c>
      <c r="AN63" s="22">
        <v>0</v>
      </c>
      <c r="AO63" s="60">
        <f>SUM(AL63:AN63)</f>
        <v>0</v>
      </c>
      <c r="AP63" s="21">
        <v>0</v>
      </c>
      <c r="AQ63" s="22">
        <v>0</v>
      </c>
      <c r="AR63" s="39">
        <v>0</v>
      </c>
      <c r="AS63" s="420">
        <f>SUM(AP63:AR63)</f>
        <v>0</v>
      </c>
      <c r="AT63" s="95">
        <v>0</v>
      </c>
      <c r="AU63" s="82">
        <v>0</v>
      </c>
      <c r="AV63" s="82">
        <v>0</v>
      </c>
      <c r="AW63" s="264">
        <f>SUM(AT63:AV63)</f>
        <v>0</v>
      </c>
      <c r="AX63" s="413">
        <v>0</v>
      </c>
      <c r="AY63" s="413">
        <v>0</v>
      </c>
      <c r="AZ63" s="411">
        <v>0</v>
      </c>
      <c r="BA63" s="420">
        <f>SUM(AX63:AZ63)</f>
        <v>0</v>
      </c>
      <c r="BB63" s="427">
        <v>0</v>
      </c>
      <c r="BC63" s="95">
        <v>0</v>
      </c>
      <c r="BD63" s="82">
        <v>0</v>
      </c>
      <c r="BE63" s="264">
        <f>SUM(BB63:BD63)</f>
        <v>0</v>
      </c>
      <c r="BF63" s="401">
        <f t="shared" si="21"/>
        <v>0</v>
      </c>
      <c r="BG63" s="680">
        <f>BF68/F63</f>
        <v>2.4666666666666668</v>
      </c>
    </row>
    <row r="64" spans="1:59" ht="18" customHeight="1" x14ac:dyDescent="0.25">
      <c r="A64" s="596"/>
      <c r="B64" s="596"/>
      <c r="C64" s="662"/>
      <c r="D64" s="596"/>
      <c r="E64" s="699"/>
      <c r="F64" s="550"/>
      <c r="G64" s="558"/>
      <c r="H64" s="47" t="s">
        <v>45</v>
      </c>
      <c r="I64" s="558"/>
      <c r="J64" s="17">
        <v>0</v>
      </c>
      <c r="K64" s="7">
        <v>0</v>
      </c>
      <c r="L64" s="50">
        <v>0</v>
      </c>
      <c r="M64" s="51">
        <f t="shared" si="22"/>
        <v>0</v>
      </c>
      <c r="N64" s="111">
        <v>0</v>
      </c>
      <c r="O64" s="111">
        <v>0</v>
      </c>
      <c r="P64" s="7">
        <v>0</v>
      </c>
      <c r="Q64" s="51">
        <f>SUM(N64:P64)</f>
        <v>0</v>
      </c>
      <c r="R64" s="111">
        <v>2</v>
      </c>
      <c r="S64" s="111">
        <v>0</v>
      </c>
      <c r="T64" s="111">
        <v>0</v>
      </c>
      <c r="U64" s="51">
        <f t="shared" si="23"/>
        <v>2</v>
      </c>
      <c r="V64" s="16">
        <v>0</v>
      </c>
      <c r="W64" s="16">
        <v>0</v>
      </c>
      <c r="X64" s="16">
        <v>0</v>
      </c>
      <c r="Y64" s="51">
        <f t="shared" si="24"/>
        <v>0</v>
      </c>
      <c r="Z64" s="15">
        <v>0</v>
      </c>
      <c r="AA64" s="16">
        <v>0</v>
      </c>
      <c r="AB64" s="16">
        <v>0</v>
      </c>
      <c r="AC64" s="51">
        <v>0</v>
      </c>
      <c r="AD64" s="16">
        <v>0</v>
      </c>
      <c r="AE64" s="16">
        <v>0</v>
      </c>
      <c r="AF64" s="16">
        <v>0</v>
      </c>
      <c r="AG64" s="51">
        <v>0</v>
      </c>
      <c r="AH64" s="15">
        <v>0</v>
      </c>
      <c r="AI64" s="16">
        <v>0</v>
      </c>
      <c r="AJ64" s="16">
        <v>0</v>
      </c>
      <c r="AK64" s="51">
        <v>0</v>
      </c>
      <c r="AL64" s="16">
        <v>0</v>
      </c>
      <c r="AM64" s="16">
        <v>0</v>
      </c>
      <c r="AN64" s="16">
        <v>0</v>
      </c>
      <c r="AO64" s="51">
        <f>SUM(AL64:AN64)</f>
        <v>0</v>
      </c>
      <c r="AP64" s="15">
        <v>0</v>
      </c>
      <c r="AQ64" s="16">
        <v>0</v>
      </c>
      <c r="AR64" s="19">
        <v>0</v>
      </c>
      <c r="AS64" s="420">
        <f>SUM(AP64:AR64)</f>
        <v>0</v>
      </c>
      <c r="AT64" s="79">
        <v>0</v>
      </c>
      <c r="AU64" s="78">
        <v>0</v>
      </c>
      <c r="AV64" s="78">
        <v>0</v>
      </c>
      <c r="AW64" s="109">
        <f>SUM(AT64:AV64)</f>
        <v>0</v>
      </c>
      <c r="AX64" s="407">
        <v>0</v>
      </c>
      <c r="AY64" s="407">
        <v>0</v>
      </c>
      <c r="AZ64" s="409">
        <v>0</v>
      </c>
      <c r="BA64" s="420">
        <f>SUM(AX64:AZ64)</f>
        <v>0</v>
      </c>
      <c r="BB64" s="421">
        <v>0</v>
      </c>
      <c r="BC64" s="79">
        <v>0</v>
      </c>
      <c r="BD64" s="78">
        <v>0</v>
      </c>
      <c r="BE64" s="109">
        <f>SUM(BB64:BD64)</f>
        <v>0</v>
      </c>
      <c r="BF64" s="402">
        <f t="shared" si="21"/>
        <v>2</v>
      </c>
      <c r="BG64" s="629"/>
    </row>
    <row r="65" spans="1:59" ht="15" customHeight="1" x14ac:dyDescent="0.25">
      <c r="A65" s="596"/>
      <c r="B65" s="596"/>
      <c r="C65" s="662"/>
      <c r="D65" s="596"/>
      <c r="E65" s="699"/>
      <c r="F65" s="550"/>
      <c r="G65" s="558"/>
      <c r="H65" s="123" t="s">
        <v>46</v>
      </c>
      <c r="I65" s="558"/>
      <c r="J65" s="17">
        <v>0</v>
      </c>
      <c r="K65" s="7">
        <v>0</v>
      </c>
      <c r="L65" s="50">
        <v>0</v>
      </c>
      <c r="M65" s="51">
        <f t="shared" si="22"/>
        <v>0</v>
      </c>
      <c r="N65" s="111">
        <v>0</v>
      </c>
      <c r="O65" s="111">
        <v>0</v>
      </c>
      <c r="P65" s="7">
        <v>0</v>
      </c>
      <c r="Q65" s="51">
        <f>SUM(N65:P65)</f>
        <v>0</v>
      </c>
      <c r="R65" s="111">
        <v>3</v>
      </c>
      <c r="S65" s="111">
        <v>0</v>
      </c>
      <c r="T65" s="111">
        <v>0</v>
      </c>
      <c r="U65" s="51">
        <f t="shared" si="23"/>
        <v>3</v>
      </c>
      <c r="V65" s="16">
        <v>5</v>
      </c>
      <c r="W65" s="16">
        <v>3</v>
      </c>
      <c r="X65" s="16">
        <v>0</v>
      </c>
      <c r="Y65" s="51">
        <f t="shared" si="24"/>
        <v>8</v>
      </c>
      <c r="Z65" s="15">
        <v>0</v>
      </c>
      <c r="AA65" s="16">
        <v>0</v>
      </c>
      <c r="AB65" s="16">
        <v>0</v>
      </c>
      <c r="AC65" s="51">
        <v>0</v>
      </c>
      <c r="AD65" s="16">
        <v>0</v>
      </c>
      <c r="AE65" s="16">
        <v>0</v>
      </c>
      <c r="AF65" s="16">
        <v>0</v>
      </c>
      <c r="AG65" s="51">
        <v>0</v>
      </c>
      <c r="AH65" s="15">
        <v>0</v>
      </c>
      <c r="AI65" s="16">
        <v>0</v>
      </c>
      <c r="AJ65" s="16">
        <v>0</v>
      </c>
      <c r="AK65" s="51">
        <v>0</v>
      </c>
      <c r="AL65" s="16">
        <v>0</v>
      </c>
      <c r="AM65" s="16">
        <v>0</v>
      </c>
      <c r="AN65" s="16">
        <v>0</v>
      </c>
      <c r="AO65" s="51">
        <f>SUM(AL65:AN65)</f>
        <v>0</v>
      </c>
      <c r="AP65" s="15">
        <v>4</v>
      </c>
      <c r="AQ65" s="16">
        <v>4</v>
      </c>
      <c r="AR65" s="19">
        <v>0</v>
      </c>
      <c r="AS65" s="420">
        <f>SUM(AP65:AR65)</f>
        <v>8</v>
      </c>
      <c r="AT65" s="79">
        <v>0</v>
      </c>
      <c r="AU65" s="78">
        <v>0</v>
      </c>
      <c r="AV65" s="78">
        <v>0</v>
      </c>
      <c r="AW65" s="51">
        <f>SUM(AT65:AV65)</f>
        <v>0</v>
      </c>
      <c r="AX65" s="104">
        <v>0</v>
      </c>
      <c r="AY65" s="106">
        <v>0</v>
      </c>
      <c r="AZ65" s="92">
        <v>0</v>
      </c>
      <c r="BA65" s="420">
        <f>SUM(AX65:AZ65)</f>
        <v>0</v>
      </c>
      <c r="BB65" s="428">
        <v>1</v>
      </c>
      <c r="BC65" s="79">
        <v>0</v>
      </c>
      <c r="BD65" s="78">
        <v>0</v>
      </c>
      <c r="BE65" s="109">
        <f>SUM(BB65:BD65)</f>
        <v>1</v>
      </c>
      <c r="BF65" s="402">
        <f t="shared" si="21"/>
        <v>20</v>
      </c>
      <c r="BG65" s="629"/>
    </row>
    <row r="66" spans="1:59" ht="15" customHeight="1" x14ac:dyDescent="0.25">
      <c r="A66" s="596"/>
      <c r="B66" s="596"/>
      <c r="C66" s="662"/>
      <c r="D66" s="596"/>
      <c r="E66" s="699"/>
      <c r="F66" s="550"/>
      <c r="G66" s="558"/>
      <c r="H66" s="123" t="s">
        <v>47</v>
      </c>
      <c r="I66" s="558"/>
      <c r="J66" s="17">
        <v>0</v>
      </c>
      <c r="K66" s="7">
        <v>0</v>
      </c>
      <c r="L66" s="50">
        <v>0</v>
      </c>
      <c r="M66" s="51">
        <f t="shared" si="22"/>
        <v>0</v>
      </c>
      <c r="N66" s="111">
        <v>0</v>
      </c>
      <c r="O66" s="111">
        <v>0</v>
      </c>
      <c r="P66" s="7">
        <v>0</v>
      </c>
      <c r="Q66" s="51">
        <f>SUM(N66:P66)</f>
        <v>0</v>
      </c>
      <c r="R66" s="111">
        <v>21</v>
      </c>
      <c r="S66" s="111">
        <v>0</v>
      </c>
      <c r="T66" s="111">
        <v>0</v>
      </c>
      <c r="U66" s="51">
        <f t="shared" si="23"/>
        <v>21</v>
      </c>
      <c r="V66" s="16">
        <v>2</v>
      </c>
      <c r="W66" s="16">
        <v>2</v>
      </c>
      <c r="X66" s="16">
        <v>0</v>
      </c>
      <c r="Y66" s="51">
        <f t="shared" si="24"/>
        <v>4</v>
      </c>
      <c r="Z66" s="15">
        <v>0</v>
      </c>
      <c r="AA66" s="16">
        <v>0</v>
      </c>
      <c r="AB66" s="16">
        <v>0</v>
      </c>
      <c r="AC66" s="51">
        <v>0</v>
      </c>
      <c r="AD66" s="16">
        <v>0</v>
      </c>
      <c r="AE66" s="16">
        <v>0</v>
      </c>
      <c r="AF66" s="16">
        <v>0</v>
      </c>
      <c r="AG66" s="51">
        <v>0</v>
      </c>
      <c r="AH66" s="15">
        <v>0</v>
      </c>
      <c r="AI66" s="16">
        <v>0</v>
      </c>
      <c r="AJ66" s="16">
        <v>0</v>
      </c>
      <c r="AK66" s="51">
        <v>0</v>
      </c>
      <c r="AL66" s="16">
        <v>0</v>
      </c>
      <c r="AM66" s="16">
        <v>0</v>
      </c>
      <c r="AN66" s="16">
        <v>0</v>
      </c>
      <c r="AO66" s="51">
        <f>SUM(AL66:AN66)</f>
        <v>0</v>
      </c>
      <c r="AP66" s="15">
        <v>5</v>
      </c>
      <c r="AQ66" s="16">
        <v>3</v>
      </c>
      <c r="AR66" s="19">
        <v>0</v>
      </c>
      <c r="AS66" s="420">
        <f>SUM(AP66:AR66)</f>
        <v>8</v>
      </c>
      <c r="AT66" s="79">
        <v>7</v>
      </c>
      <c r="AU66" s="78">
        <v>0</v>
      </c>
      <c r="AV66" s="78">
        <v>0</v>
      </c>
      <c r="AW66" s="109">
        <f>SUM(AT66:AV66)</f>
        <v>7</v>
      </c>
      <c r="AX66" s="428">
        <v>0</v>
      </c>
      <c r="AY66" s="428">
        <v>0</v>
      </c>
      <c r="AZ66" s="409">
        <v>0</v>
      </c>
      <c r="BA66" s="420">
        <f>SUM(AX66:AZ66)</f>
        <v>0</v>
      </c>
      <c r="BB66" s="428">
        <v>9</v>
      </c>
      <c r="BC66" s="79">
        <v>0</v>
      </c>
      <c r="BD66" s="78">
        <v>0</v>
      </c>
      <c r="BE66" s="109">
        <f>SUM(BB66:BD66)</f>
        <v>9</v>
      </c>
      <c r="BF66" s="402">
        <f t="shared" si="21"/>
        <v>49</v>
      </c>
      <c r="BG66" s="629"/>
    </row>
    <row r="67" spans="1:59" ht="15.75" customHeight="1" thickBot="1" x14ac:dyDescent="0.3">
      <c r="A67" s="596"/>
      <c r="B67" s="596"/>
      <c r="C67" s="662"/>
      <c r="D67" s="596"/>
      <c r="E67" s="699"/>
      <c r="F67" s="550"/>
      <c r="G67" s="558"/>
      <c r="H67" s="203" t="s">
        <v>48</v>
      </c>
      <c r="I67" s="558"/>
      <c r="J67" s="32">
        <v>0</v>
      </c>
      <c r="K67" s="35">
        <v>0</v>
      </c>
      <c r="L67" s="55">
        <v>0</v>
      </c>
      <c r="M67" s="56">
        <f t="shared" si="22"/>
        <v>0</v>
      </c>
      <c r="N67" s="33">
        <v>0</v>
      </c>
      <c r="O67" s="33">
        <v>0</v>
      </c>
      <c r="P67" s="35">
        <v>0</v>
      </c>
      <c r="Q67" s="56">
        <f>SUM(N67:P67)</f>
        <v>0</v>
      </c>
      <c r="R67" s="33">
        <v>3</v>
      </c>
      <c r="S67" s="33">
        <v>0</v>
      </c>
      <c r="T67" s="33">
        <v>0</v>
      </c>
      <c r="U67" s="56">
        <f t="shared" si="23"/>
        <v>3</v>
      </c>
      <c r="V67" s="13">
        <v>0</v>
      </c>
      <c r="W67" s="13">
        <v>0</v>
      </c>
      <c r="X67" s="13">
        <v>0</v>
      </c>
      <c r="Y67" s="56">
        <f t="shared" si="24"/>
        <v>0</v>
      </c>
      <c r="Z67" s="31">
        <v>0</v>
      </c>
      <c r="AA67" s="13">
        <v>0</v>
      </c>
      <c r="AB67" s="13">
        <v>0</v>
      </c>
      <c r="AC67" s="56">
        <v>0</v>
      </c>
      <c r="AD67" s="13">
        <v>0</v>
      </c>
      <c r="AE67" s="13">
        <v>0</v>
      </c>
      <c r="AF67" s="13">
        <v>0</v>
      </c>
      <c r="AG67" s="56">
        <v>0</v>
      </c>
      <c r="AH67" s="31">
        <v>0</v>
      </c>
      <c r="AI67" s="13">
        <v>0</v>
      </c>
      <c r="AJ67" s="13">
        <v>0</v>
      </c>
      <c r="AK67" s="56">
        <v>0</v>
      </c>
      <c r="AL67" s="13">
        <v>0</v>
      </c>
      <c r="AM67" s="13">
        <v>0</v>
      </c>
      <c r="AN67" s="13">
        <v>0</v>
      </c>
      <c r="AO67" s="56">
        <f>SUM(AL67:AN67)</f>
        <v>0</v>
      </c>
      <c r="AP67" s="31">
        <v>0</v>
      </c>
      <c r="AQ67" s="13">
        <v>0</v>
      </c>
      <c r="AR67" s="12">
        <v>0</v>
      </c>
      <c r="AS67" s="433">
        <f>SUM(AP67:AR67)</f>
        <v>0</v>
      </c>
      <c r="AT67" s="94">
        <v>0</v>
      </c>
      <c r="AU67" s="80">
        <v>0</v>
      </c>
      <c r="AV67" s="80">
        <v>0</v>
      </c>
      <c r="AW67" s="262">
        <f>SUM(AT67:AV67)</f>
        <v>0</v>
      </c>
      <c r="AX67" s="449">
        <v>0</v>
      </c>
      <c r="AY67" s="435">
        <v>0</v>
      </c>
      <c r="AZ67" s="410">
        <v>0</v>
      </c>
      <c r="BA67" s="433">
        <f>SUM(AX67:AZ67)</f>
        <v>0</v>
      </c>
      <c r="BB67" s="435">
        <v>0</v>
      </c>
      <c r="BC67" s="94">
        <v>0</v>
      </c>
      <c r="BD67" s="80">
        <v>0</v>
      </c>
      <c r="BE67" s="262">
        <f>SUM(BB67:BD67)</f>
        <v>0</v>
      </c>
      <c r="BF67" s="403">
        <f t="shared" si="21"/>
        <v>3</v>
      </c>
      <c r="BG67" s="629"/>
    </row>
    <row r="68" spans="1:59" ht="15.75" customHeight="1" thickBot="1" x14ac:dyDescent="0.3">
      <c r="A68" s="596"/>
      <c r="B68" s="596"/>
      <c r="C68" s="662"/>
      <c r="D68" s="596"/>
      <c r="E68" s="699"/>
      <c r="F68" s="550"/>
      <c r="G68" s="556" t="s">
        <v>49</v>
      </c>
      <c r="H68" s="557"/>
      <c r="I68" s="558"/>
      <c r="J68" s="396">
        <f>SUM(J63:J67)</f>
        <v>0</v>
      </c>
      <c r="K68" s="175">
        <f>SUM(K63:K67)</f>
        <v>0</v>
      </c>
      <c r="L68" s="176">
        <f>SUM(L63:L67)</f>
        <v>0</v>
      </c>
      <c r="M68" s="178">
        <f t="shared" si="22"/>
        <v>0</v>
      </c>
      <c r="N68" s="251">
        <f>SUM(N63:N67)</f>
        <v>0</v>
      </c>
      <c r="O68" s="251">
        <v>0</v>
      </c>
      <c r="P68" s="175">
        <f t="shared" ref="P68:X68" si="25">SUM(P63:P67)</f>
        <v>0</v>
      </c>
      <c r="Q68" s="178">
        <f t="shared" si="25"/>
        <v>0</v>
      </c>
      <c r="R68" s="115">
        <f t="shared" si="25"/>
        <v>29</v>
      </c>
      <c r="S68" s="115">
        <f t="shared" si="25"/>
        <v>0</v>
      </c>
      <c r="T68" s="115">
        <f t="shared" si="25"/>
        <v>0</v>
      </c>
      <c r="U68" s="121">
        <f t="shared" si="23"/>
        <v>29</v>
      </c>
      <c r="V68" s="115">
        <f t="shared" si="25"/>
        <v>7</v>
      </c>
      <c r="W68" s="115">
        <f t="shared" si="25"/>
        <v>5</v>
      </c>
      <c r="X68" s="115">
        <f t="shared" si="25"/>
        <v>0</v>
      </c>
      <c r="Y68" s="121">
        <f t="shared" si="24"/>
        <v>12</v>
      </c>
      <c r="Z68" s="118">
        <v>0</v>
      </c>
      <c r="AA68" s="115">
        <v>0</v>
      </c>
      <c r="AB68" s="115">
        <v>0</v>
      </c>
      <c r="AC68" s="178">
        <v>0</v>
      </c>
      <c r="AD68" s="115">
        <v>0</v>
      </c>
      <c r="AE68" s="115">
        <v>0</v>
      </c>
      <c r="AF68" s="115">
        <v>0</v>
      </c>
      <c r="AG68" s="178">
        <v>0</v>
      </c>
      <c r="AH68" s="118">
        <v>0</v>
      </c>
      <c r="AI68" s="115">
        <v>0</v>
      </c>
      <c r="AJ68" s="115">
        <v>0</v>
      </c>
      <c r="AK68" s="178">
        <v>0</v>
      </c>
      <c r="AL68" s="115">
        <f t="shared" ref="AL68:AW68" si="26">SUM(AL63:AL67)</f>
        <v>0</v>
      </c>
      <c r="AM68" s="115">
        <f t="shared" si="26"/>
        <v>0</v>
      </c>
      <c r="AN68" s="115">
        <f t="shared" si="26"/>
        <v>0</v>
      </c>
      <c r="AO68" s="178">
        <f t="shared" si="26"/>
        <v>0</v>
      </c>
      <c r="AP68" s="115">
        <f t="shared" si="26"/>
        <v>9</v>
      </c>
      <c r="AQ68" s="115">
        <f t="shared" si="26"/>
        <v>7</v>
      </c>
      <c r="AR68" s="116">
        <f t="shared" si="26"/>
        <v>0</v>
      </c>
      <c r="AS68" s="440">
        <f t="shared" si="26"/>
        <v>16</v>
      </c>
      <c r="AT68" s="174">
        <f t="shared" si="26"/>
        <v>7</v>
      </c>
      <c r="AU68" s="175">
        <f t="shared" si="26"/>
        <v>0</v>
      </c>
      <c r="AV68" s="115">
        <f t="shared" si="26"/>
        <v>0</v>
      </c>
      <c r="AW68" s="266">
        <f t="shared" si="26"/>
        <v>7</v>
      </c>
      <c r="AX68" s="439">
        <v>0</v>
      </c>
      <c r="AY68" s="439">
        <v>0</v>
      </c>
      <c r="AZ68" s="424">
        <f>SUM(AZ63:AZ67)</f>
        <v>0</v>
      </c>
      <c r="BA68" s="440">
        <f>SUM(BA63:BA67)</f>
        <v>0</v>
      </c>
      <c r="BB68" s="439">
        <v>10</v>
      </c>
      <c r="BC68" s="118">
        <f>SUM(BC63:BC67)</f>
        <v>0</v>
      </c>
      <c r="BD68" s="115">
        <f>SUM(BD63:BD67)</f>
        <v>0</v>
      </c>
      <c r="BE68" s="447">
        <f>SUM(BE63:BE67)</f>
        <v>10</v>
      </c>
      <c r="BF68" s="400">
        <f>SUM(M68+Q68+U68+Y68+AC68+AG68+AK68+AO68+AS68+AW68+BA68+BE68)</f>
        <v>74</v>
      </c>
      <c r="BG68" s="629"/>
    </row>
    <row r="69" spans="1:59" ht="18" customHeight="1" x14ac:dyDescent="0.25">
      <c r="A69" s="596"/>
      <c r="B69" s="596"/>
      <c r="C69" s="662"/>
      <c r="D69" s="596"/>
      <c r="E69" s="699"/>
      <c r="F69" s="550"/>
      <c r="G69" s="661" t="s">
        <v>50</v>
      </c>
      <c r="H69" s="205" t="s">
        <v>51</v>
      </c>
      <c r="I69" s="558"/>
      <c r="J69" s="23">
        <v>0</v>
      </c>
      <c r="K69" s="26">
        <v>0</v>
      </c>
      <c r="L69" s="59">
        <v>0</v>
      </c>
      <c r="M69" s="60">
        <f t="shared" si="22"/>
        <v>0</v>
      </c>
      <c r="N69" s="113">
        <v>0</v>
      </c>
      <c r="O69" s="113">
        <v>0</v>
      </c>
      <c r="P69" s="26">
        <v>0</v>
      </c>
      <c r="Q69" s="60">
        <f>SUM(N69:P69)</f>
        <v>0</v>
      </c>
      <c r="R69" s="113">
        <v>28</v>
      </c>
      <c r="S69" s="113">
        <v>0</v>
      </c>
      <c r="T69" s="113">
        <v>0</v>
      </c>
      <c r="U69" s="60">
        <v>28</v>
      </c>
      <c r="V69" s="22">
        <v>6</v>
      </c>
      <c r="W69" s="22">
        <v>5</v>
      </c>
      <c r="X69" s="22">
        <v>0</v>
      </c>
      <c r="Y69" s="60">
        <v>11</v>
      </c>
      <c r="Z69" s="21">
        <v>0</v>
      </c>
      <c r="AA69" s="22">
        <v>0</v>
      </c>
      <c r="AB69" s="22">
        <v>0</v>
      </c>
      <c r="AC69" s="60">
        <v>0</v>
      </c>
      <c r="AD69" s="22">
        <v>0</v>
      </c>
      <c r="AE69" s="22">
        <v>0</v>
      </c>
      <c r="AF69" s="22">
        <v>0</v>
      </c>
      <c r="AG69" s="60">
        <v>0</v>
      </c>
      <c r="AH69" s="21">
        <v>0</v>
      </c>
      <c r="AI69" s="22">
        <v>0</v>
      </c>
      <c r="AJ69" s="22">
        <v>0</v>
      </c>
      <c r="AK69" s="60">
        <v>0</v>
      </c>
      <c r="AL69" s="22">
        <v>0</v>
      </c>
      <c r="AM69" s="22">
        <v>0</v>
      </c>
      <c r="AN69" s="22">
        <v>0</v>
      </c>
      <c r="AO69" s="60">
        <v>0</v>
      </c>
      <c r="AP69" s="21">
        <v>8</v>
      </c>
      <c r="AQ69" s="22">
        <v>7</v>
      </c>
      <c r="AR69" s="39">
        <v>0</v>
      </c>
      <c r="AS69" s="436">
        <v>15</v>
      </c>
      <c r="AT69" s="413">
        <v>7</v>
      </c>
      <c r="AU69" s="413">
        <v>0</v>
      </c>
      <c r="AV69" s="95">
        <v>0</v>
      </c>
      <c r="AW69" s="264">
        <v>7</v>
      </c>
      <c r="AX69" s="437">
        <v>0</v>
      </c>
      <c r="AY69" s="437">
        <v>0</v>
      </c>
      <c r="AZ69" s="411">
        <v>0</v>
      </c>
      <c r="BA69" s="436">
        <v>0</v>
      </c>
      <c r="BB69" s="437">
        <v>10</v>
      </c>
      <c r="BC69" s="95">
        <v>0</v>
      </c>
      <c r="BD69" s="82">
        <v>0</v>
      </c>
      <c r="BE69" s="264">
        <v>10</v>
      </c>
      <c r="BF69" s="401">
        <f t="shared" ref="BF69:BF79" si="27">SUM(M69+Q69+U69+Y69+AC69+AG69+AK69+AO69+AS69+AW69+BA69+BE69)</f>
        <v>71</v>
      </c>
      <c r="BG69" s="629"/>
    </row>
    <row r="70" spans="1:59" ht="15" customHeight="1" x14ac:dyDescent="0.25">
      <c r="A70" s="596"/>
      <c r="B70" s="596"/>
      <c r="C70" s="662"/>
      <c r="D70" s="596"/>
      <c r="E70" s="699"/>
      <c r="F70" s="550"/>
      <c r="G70" s="565"/>
      <c r="H70" s="123" t="s">
        <v>52</v>
      </c>
      <c r="I70" s="558"/>
      <c r="J70" s="17">
        <v>0</v>
      </c>
      <c r="K70" s="7">
        <v>0</v>
      </c>
      <c r="L70" s="50">
        <v>0</v>
      </c>
      <c r="M70" s="51">
        <f t="shared" si="22"/>
        <v>0</v>
      </c>
      <c r="N70" s="111">
        <v>0</v>
      </c>
      <c r="O70" s="111">
        <v>0</v>
      </c>
      <c r="P70" s="7">
        <v>0</v>
      </c>
      <c r="Q70" s="51">
        <f>SUM(N70:P70)</f>
        <v>0</v>
      </c>
      <c r="R70" s="111">
        <v>0</v>
      </c>
      <c r="S70" s="111">
        <v>0</v>
      </c>
      <c r="T70" s="111">
        <v>0</v>
      </c>
      <c r="U70" s="51">
        <v>0</v>
      </c>
      <c r="V70" s="16">
        <v>0</v>
      </c>
      <c r="W70" s="16">
        <v>0</v>
      </c>
      <c r="X70" s="16">
        <v>0</v>
      </c>
      <c r="Y70" s="51">
        <v>0</v>
      </c>
      <c r="Z70" s="15">
        <v>0</v>
      </c>
      <c r="AA70" s="16">
        <v>0</v>
      </c>
      <c r="AB70" s="16">
        <v>0</v>
      </c>
      <c r="AC70" s="51">
        <v>0</v>
      </c>
      <c r="AD70" s="16">
        <v>0</v>
      </c>
      <c r="AE70" s="16">
        <v>0</v>
      </c>
      <c r="AF70" s="16">
        <v>0</v>
      </c>
      <c r="AG70" s="51">
        <v>0</v>
      </c>
      <c r="AH70" s="15">
        <v>0</v>
      </c>
      <c r="AI70" s="16">
        <v>0</v>
      </c>
      <c r="AJ70" s="16">
        <v>0</v>
      </c>
      <c r="AK70" s="51">
        <v>0</v>
      </c>
      <c r="AL70" s="16">
        <v>0</v>
      </c>
      <c r="AM70" s="16">
        <v>0</v>
      </c>
      <c r="AN70" s="16">
        <v>0</v>
      </c>
      <c r="AO70" s="51">
        <v>0</v>
      </c>
      <c r="AP70" s="15">
        <v>0</v>
      </c>
      <c r="AQ70" s="16">
        <v>0</v>
      </c>
      <c r="AR70" s="19">
        <v>0</v>
      </c>
      <c r="AS70" s="420">
        <v>0</v>
      </c>
      <c r="AT70" s="407">
        <v>0</v>
      </c>
      <c r="AU70" s="407">
        <v>0</v>
      </c>
      <c r="AV70" s="79">
        <v>0</v>
      </c>
      <c r="AW70" s="109">
        <v>0</v>
      </c>
      <c r="AX70" s="428">
        <v>0</v>
      </c>
      <c r="AY70" s="428">
        <v>0</v>
      </c>
      <c r="AZ70" s="409">
        <v>0</v>
      </c>
      <c r="BA70" s="420">
        <v>0</v>
      </c>
      <c r="BB70" s="428">
        <v>0</v>
      </c>
      <c r="BC70" s="79">
        <v>0</v>
      </c>
      <c r="BD70" s="78">
        <v>0</v>
      </c>
      <c r="BE70" s="109">
        <v>0</v>
      </c>
      <c r="BF70" s="402">
        <f t="shared" si="27"/>
        <v>0</v>
      </c>
      <c r="BG70" s="629"/>
    </row>
    <row r="71" spans="1:59" ht="15.75" customHeight="1" thickBot="1" x14ac:dyDescent="0.3">
      <c r="A71" s="596"/>
      <c r="B71" s="596"/>
      <c r="C71" s="662"/>
      <c r="D71" s="596"/>
      <c r="E71" s="699"/>
      <c r="F71" s="550"/>
      <c r="G71" s="599"/>
      <c r="H71" s="203" t="s">
        <v>53</v>
      </c>
      <c r="I71" s="558"/>
      <c r="J71" s="17">
        <v>0</v>
      </c>
      <c r="K71" s="7">
        <v>0</v>
      </c>
      <c r="L71" s="50">
        <v>0</v>
      </c>
      <c r="M71" s="51">
        <f t="shared" si="22"/>
        <v>0</v>
      </c>
      <c r="N71" s="111">
        <v>0</v>
      </c>
      <c r="O71" s="111">
        <v>0</v>
      </c>
      <c r="P71" s="7">
        <v>0</v>
      </c>
      <c r="Q71" s="51">
        <f>SUM(N71:P71)</f>
        <v>0</v>
      </c>
      <c r="R71" s="111">
        <v>1</v>
      </c>
      <c r="S71" s="111">
        <v>0</v>
      </c>
      <c r="T71" s="111">
        <v>0</v>
      </c>
      <c r="U71" s="51">
        <v>1</v>
      </c>
      <c r="V71" s="13">
        <v>1</v>
      </c>
      <c r="W71" s="13">
        <v>0</v>
      </c>
      <c r="X71" s="13">
        <v>0</v>
      </c>
      <c r="Y71" s="51">
        <v>1</v>
      </c>
      <c r="Z71" s="31">
        <v>0</v>
      </c>
      <c r="AA71" s="13">
        <v>0</v>
      </c>
      <c r="AB71" s="13">
        <v>0</v>
      </c>
      <c r="AC71" s="51">
        <v>0</v>
      </c>
      <c r="AD71" s="13">
        <v>0</v>
      </c>
      <c r="AE71" s="13">
        <v>0</v>
      </c>
      <c r="AF71" s="13">
        <v>0</v>
      </c>
      <c r="AG71" s="51">
        <v>0</v>
      </c>
      <c r="AH71" s="31">
        <v>0</v>
      </c>
      <c r="AI71" s="13">
        <v>0</v>
      </c>
      <c r="AJ71" s="13">
        <v>0</v>
      </c>
      <c r="AK71" s="51">
        <v>0</v>
      </c>
      <c r="AL71" s="13">
        <v>0</v>
      </c>
      <c r="AM71" s="13">
        <v>0</v>
      </c>
      <c r="AN71" s="13">
        <v>0</v>
      </c>
      <c r="AO71" s="51">
        <v>0</v>
      </c>
      <c r="AP71" s="31">
        <v>1</v>
      </c>
      <c r="AQ71" s="13">
        <v>0</v>
      </c>
      <c r="AR71" s="12">
        <v>0</v>
      </c>
      <c r="AS71" s="420">
        <v>1</v>
      </c>
      <c r="AT71" s="407">
        <v>0</v>
      </c>
      <c r="AU71" s="407">
        <v>0</v>
      </c>
      <c r="AV71" s="94">
        <v>0</v>
      </c>
      <c r="AW71" s="109">
        <v>0</v>
      </c>
      <c r="AX71" s="428">
        <v>0</v>
      </c>
      <c r="AY71" s="428">
        <v>0</v>
      </c>
      <c r="AZ71" s="410">
        <v>0</v>
      </c>
      <c r="BA71" s="420">
        <v>0</v>
      </c>
      <c r="BB71" s="428">
        <v>0</v>
      </c>
      <c r="BC71" s="94">
        <v>0</v>
      </c>
      <c r="BD71" s="80">
        <v>0</v>
      </c>
      <c r="BE71" s="109">
        <v>0</v>
      </c>
      <c r="BF71" s="403">
        <f t="shared" si="27"/>
        <v>3</v>
      </c>
      <c r="BG71" s="629"/>
    </row>
    <row r="72" spans="1:59" ht="15" customHeight="1" x14ac:dyDescent="0.25">
      <c r="A72" s="596"/>
      <c r="B72" s="596"/>
      <c r="C72" s="662"/>
      <c r="D72" s="596"/>
      <c r="E72" s="699"/>
      <c r="F72" s="550"/>
      <c r="G72" s="552" t="s">
        <v>54</v>
      </c>
      <c r="H72" s="195" t="s">
        <v>55</v>
      </c>
      <c r="I72" s="558"/>
      <c r="J72" s="17">
        <v>0</v>
      </c>
      <c r="K72" s="7">
        <v>0</v>
      </c>
      <c r="L72" s="50">
        <v>0</v>
      </c>
      <c r="M72" s="51">
        <f t="shared" si="22"/>
        <v>0</v>
      </c>
      <c r="N72" s="111">
        <v>0</v>
      </c>
      <c r="O72" s="111">
        <v>0</v>
      </c>
      <c r="P72" s="7">
        <v>0</v>
      </c>
      <c r="Q72" s="51">
        <f>SUM(N72:P72)</f>
        <v>0</v>
      </c>
      <c r="R72" s="111">
        <v>0</v>
      </c>
      <c r="S72" s="111">
        <v>0</v>
      </c>
      <c r="T72" s="111">
        <v>0</v>
      </c>
      <c r="U72" s="51">
        <v>0</v>
      </c>
      <c r="V72" s="16">
        <v>0</v>
      </c>
      <c r="W72" s="16">
        <v>0</v>
      </c>
      <c r="X72" s="16">
        <v>0</v>
      </c>
      <c r="Y72" s="51">
        <v>0</v>
      </c>
      <c r="Z72" s="15">
        <v>0</v>
      </c>
      <c r="AA72" s="16">
        <v>0</v>
      </c>
      <c r="AB72" s="16">
        <v>0</v>
      </c>
      <c r="AC72" s="51">
        <v>0</v>
      </c>
      <c r="AD72" s="16">
        <v>0</v>
      </c>
      <c r="AE72" s="16">
        <v>0</v>
      </c>
      <c r="AF72" s="16">
        <v>0</v>
      </c>
      <c r="AG72" s="51">
        <v>0</v>
      </c>
      <c r="AH72" s="15">
        <v>0</v>
      </c>
      <c r="AI72" s="16">
        <v>0</v>
      </c>
      <c r="AJ72" s="16">
        <v>0</v>
      </c>
      <c r="AK72" s="51">
        <v>0</v>
      </c>
      <c r="AL72" s="16">
        <v>0</v>
      </c>
      <c r="AM72" s="16">
        <v>0</v>
      </c>
      <c r="AN72" s="16">
        <v>0</v>
      </c>
      <c r="AO72" s="51">
        <v>0</v>
      </c>
      <c r="AP72" s="15">
        <v>0</v>
      </c>
      <c r="AQ72" s="16">
        <v>0</v>
      </c>
      <c r="AR72" s="19">
        <v>0</v>
      </c>
      <c r="AS72" s="420">
        <v>0</v>
      </c>
      <c r="AT72" s="407">
        <v>0</v>
      </c>
      <c r="AU72" s="407">
        <v>0</v>
      </c>
      <c r="AV72" s="79">
        <v>0</v>
      </c>
      <c r="AW72" s="109">
        <v>0</v>
      </c>
      <c r="AX72" s="428">
        <v>0</v>
      </c>
      <c r="AY72" s="428">
        <v>0</v>
      </c>
      <c r="AZ72" s="409">
        <v>0</v>
      </c>
      <c r="BA72" s="420">
        <v>0</v>
      </c>
      <c r="BB72" s="428">
        <v>0</v>
      </c>
      <c r="BC72" s="79">
        <v>0</v>
      </c>
      <c r="BD72" s="78">
        <v>0</v>
      </c>
      <c r="BE72" s="109">
        <v>0</v>
      </c>
      <c r="BF72" s="402">
        <f t="shared" si="27"/>
        <v>0</v>
      </c>
      <c r="BG72" s="629"/>
    </row>
    <row r="73" spans="1:59" ht="15.75" customHeight="1" thickBot="1" x14ac:dyDescent="0.3">
      <c r="A73" s="596"/>
      <c r="B73" s="596"/>
      <c r="C73" s="662"/>
      <c r="D73" s="596"/>
      <c r="E73" s="701"/>
      <c r="F73" s="553"/>
      <c r="G73" s="551"/>
      <c r="H73" s="391" t="s">
        <v>57</v>
      </c>
      <c r="I73" s="562"/>
      <c r="J73" s="32">
        <v>0</v>
      </c>
      <c r="K73" s="35">
        <v>0</v>
      </c>
      <c r="L73" s="55">
        <v>0</v>
      </c>
      <c r="M73" s="56">
        <f t="shared" si="22"/>
        <v>0</v>
      </c>
      <c r="N73" s="33">
        <v>0</v>
      </c>
      <c r="O73" s="33">
        <v>0</v>
      </c>
      <c r="P73" s="35">
        <v>0</v>
      </c>
      <c r="Q73" s="56">
        <f>SUM(N73:P73)</f>
        <v>0</v>
      </c>
      <c r="R73" s="33">
        <v>0</v>
      </c>
      <c r="S73" s="33">
        <v>0</v>
      </c>
      <c r="T73" s="33">
        <v>0</v>
      </c>
      <c r="U73" s="56">
        <v>0</v>
      </c>
      <c r="V73" s="13">
        <v>0</v>
      </c>
      <c r="W73" s="13">
        <v>0</v>
      </c>
      <c r="X73" s="13">
        <v>0</v>
      </c>
      <c r="Y73" s="56">
        <v>0</v>
      </c>
      <c r="Z73" s="31">
        <v>0</v>
      </c>
      <c r="AA73" s="13">
        <v>0</v>
      </c>
      <c r="AB73" s="13">
        <v>0</v>
      </c>
      <c r="AC73" s="56">
        <v>0</v>
      </c>
      <c r="AD73" s="13">
        <v>0</v>
      </c>
      <c r="AE73" s="13">
        <v>0</v>
      </c>
      <c r="AF73" s="13">
        <v>0</v>
      </c>
      <c r="AG73" s="56">
        <v>0</v>
      </c>
      <c r="AH73" s="31">
        <v>0</v>
      </c>
      <c r="AI73" s="13">
        <v>0</v>
      </c>
      <c r="AJ73" s="13">
        <v>0</v>
      </c>
      <c r="AK73" s="56">
        <v>0</v>
      </c>
      <c r="AL73" s="13">
        <v>0</v>
      </c>
      <c r="AM73" s="13">
        <v>0</v>
      </c>
      <c r="AN73" s="13">
        <v>0</v>
      </c>
      <c r="AO73" s="56">
        <v>0</v>
      </c>
      <c r="AP73" s="31">
        <v>0</v>
      </c>
      <c r="AQ73" s="13">
        <v>0</v>
      </c>
      <c r="AR73" s="12">
        <v>0</v>
      </c>
      <c r="AS73" s="433">
        <v>0</v>
      </c>
      <c r="AT73" s="412">
        <v>0</v>
      </c>
      <c r="AU73" s="412">
        <v>0</v>
      </c>
      <c r="AV73" s="94">
        <v>0</v>
      </c>
      <c r="AW73" s="262">
        <v>0</v>
      </c>
      <c r="AX73" s="435">
        <v>0</v>
      </c>
      <c r="AY73" s="435">
        <v>0</v>
      </c>
      <c r="AZ73" s="410">
        <v>0</v>
      </c>
      <c r="BA73" s="433">
        <v>0</v>
      </c>
      <c r="BB73" s="435">
        <v>0</v>
      </c>
      <c r="BC73" s="94">
        <v>0</v>
      </c>
      <c r="BD73" s="80">
        <v>0</v>
      </c>
      <c r="BE73" s="262">
        <v>0</v>
      </c>
      <c r="BF73" s="403">
        <f t="shared" si="27"/>
        <v>0</v>
      </c>
      <c r="BG73" s="681"/>
    </row>
    <row r="74" spans="1:59" ht="27.75" customHeight="1" thickBot="1" x14ac:dyDescent="0.3">
      <c r="A74" s="596" t="s">
        <v>75</v>
      </c>
      <c r="B74" s="596"/>
      <c r="C74" s="662"/>
      <c r="D74" s="597"/>
      <c r="E74" s="552" t="s">
        <v>180</v>
      </c>
      <c r="F74" s="134">
        <v>2</v>
      </c>
      <c r="G74" s="144" t="s">
        <v>41</v>
      </c>
      <c r="H74" s="134" t="s">
        <v>41</v>
      </c>
      <c r="I74" s="322" t="s">
        <v>181</v>
      </c>
      <c r="J74" s="396">
        <v>0</v>
      </c>
      <c r="K74" s="175">
        <v>0</v>
      </c>
      <c r="L74" s="176">
        <v>0</v>
      </c>
      <c r="M74" s="121">
        <v>0</v>
      </c>
      <c r="N74" s="251">
        <v>0</v>
      </c>
      <c r="O74" s="251">
        <v>0</v>
      </c>
      <c r="P74" s="175">
        <v>0</v>
      </c>
      <c r="Q74" s="121">
        <v>0</v>
      </c>
      <c r="R74" s="251">
        <v>0</v>
      </c>
      <c r="S74" s="251">
        <v>0</v>
      </c>
      <c r="T74" s="251">
        <v>0</v>
      </c>
      <c r="U74" s="121">
        <v>0</v>
      </c>
      <c r="V74" s="393">
        <v>0</v>
      </c>
      <c r="W74" s="393">
        <v>0</v>
      </c>
      <c r="X74" s="119">
        <v>0</v>
      </c>
      <c r="Y74" s="121">
        <v>0</v>
      </c>
      <c r="Z74" s="394">
        <v>0</v>
      </c>
      <c r="AA74" s="393">
        <v>0</v>
      </c>
      <c r="AB74" s="119">
        <v>0</v>
      </c>
      <c r="AC74" s="121">
        <v>0</v>
      </c>
      <c r="AD74" s="393">
        <v>0</v>
      </c>
      <c r="AE74" s="393">
        <v>0</v>
      </c>
      <c r="AF74" s="119">
        <v>0</v>
      </c>
      <c r="AG74" s="121">
        <v>0</v>
      </c>
      <c r="AH74" s="394">
        <v>0</v>
      </c>
      <c r="AI74" s="393">
        <v>0</v>
      </c>
      <c r="AJ74" s="393">
        <v>0</v>
      </c>
      <c r="AK74" s="121">
        <v>0</v>
      </c>
      <c r="AL74" s="393">
        <v>0</v>
      </c>
      <c r="AM74" s="393">
        <v>0</v>
      </c>
      <c r="AN74" s="393">
        <v>0</v>
      </c>
      <c r="AO74" s="121">
        <v>0</v>
      </c>
      <c r="AP74" s="394">
        <v>0</v>
      </c>
      <c r="AQ74" s="393">
        <v>0</v>
      </c>
      <c r="AR74" s="120">
        <v>0</v>
      </c>
      <c r="AS74" s="438">
        <v>0</v>
      </c>
      <c r="AT74" s="439">
        <v>0</v>
      </c>
      <c r="AU74" s="439">
        <v>0</v>
      </c>
      <c r="AV74" s="122">
        <v>0</v>
      </c>
      <c r="AW74" s="357">
        <v>0</v>
      </c>
      <c r="AX74" s="439">
        <v>0</v>
      </c>
      <c r="AY74" s="439">
        <v>0</v>
      </c>
      <c r="AZ74" s="414">
        <v>0</v>
      </c>
      <c r="BA74" s="438">
        <v>0</v>
      </c>
      <c r="BB74" s="439">
        <v>0</v>
      </c>
      <c r="BC74" s="122">
        <v>0</v>
      </c>
      <c r="BD74" s="119">
        <v>0</v>
      </c>
      <c r="BE74" s="357">
        <v>0</v>
      </c>
      <c r="BF74" s="400">
        <f t="shared" si="27"/>
        <v>0</v>
      </c>
      <c r="BG74" s="451">
        <f>BF74/F74</f>
        <v>0</v>
      </c>
    </row>
    <row r="75" spans="1:59" ht="15" customHeight="1" x14ac:dyDescent="0.25">
      <c r="A75" s="596"/>
      <c r="B75" s="596"/>
      <c r="C75" s="662"/>
      <c r="D75" s="597"/>
      <c r="E75" s="550"/>
      <c r="F75" s="549">
        <v>1</v>
      </c>
      <c r="G75" s="561" t="s">
        <v>43</v>
      </c>
      <c r="H75" s="150" t="s">
        <v>44</v>
      </c>
      <c r="I75" s="561" t="s">
        <v>213</v>
      </c>
      <c r="J75" s="23">
        <v>0</v>
      </c>
      <c r="K75" s="26">
        <v>0</v>
      </c>
      <c r="L75" s="59">
        <v>0</v>
      </c>
      <c r="M75" s="60">
        <f>SUM(J75:L75)</f>
        <v>0</v>
      </c>
      <c r="N75" s="113">
        <v>0</v>
      </c>
      <c r="O75" s="113">
        <v>0</v>
      </c>
      <c r="P75" s="26">
        <v>0</v>
      </c>
      <c r="Q75" s="60">
        <f>SUM(N75:P75)</f>
        <v>0</v>
      </c>
      <c r="R75" s="113">
        <v>0</v>
      </c>
      <c r="S75" s="113">
        <v>0</v>
      </c>
      <c r="T75" s="113">
        <v>0</v>
      </c>
      <c r="U75" s="60">
        <v>0</v>
      </c>
      <c r="V75" s="380">
        <v>0</v>
      </c>
      <c r="W75" s="380">
        <v>0</v>
      </c>
      <c r="X75" s="82">
        <v>0</v>
      </c>
      <c r="Y75" s="60">
        <f>SUM(V75:X75)</f>
        <v>0</v>
      </c>
      <c r="Z75" s="381">
        <v>0</v>
      </c>
      <c r="AA75" s="380">
        <v>0</v>
      </c>
      <c r="AB75" s="82">
        <v>0</v>
      </c>
      <c r="AC75" s="60">
        <v>0</v>
      </c>
      <c r="AD75" s="380">
        <v>0</v>
      </c>
      <c r="AE75" s="380">
        <v>0</v>
      </c>
      <c r="AF75" s="82">
        <v>0</v>
      </c>
      <c r="AG75" s="60">
        <v>0</v>
      </c>
      <c r="AH75" s="381">
        <v>0</v>
      </c>
      <c r="AI75" s="380">
        <v>0</v>
      </c>
      <c r="AJ75" s="380">
        <v>0</v>
      </c>
      <c r="AK75" s="60">
        <v>0</v>
      </c>
      <c r="AL75" s="380">
        <v>0</v>
      </c>
      <c r="AM75" s="380">
        <v>0</v>
      </c>
      <c r="AN75" s="380">
        <v>0</v>
      </c>
      <c r="AO75" s="60">
        <f>SUM(AL75:AN75)</f>
        <v>0</v>
      </c>
      <c r="AP75" s="381">
        <v>0</v>
      </c>
      <c r="AQ75" s="380">
        <v>0</v>
      </c>
      <c r="AR75" s="96">
        <v>0</v>
      </c>
      <c r="AS75" s="436">
        <f>SUM(AP75:AR75)</f>
        <v>0</v>
      </c>
      <c r="AT75" s="413">
        <v>0</v>
      </c>
      <c r="AU75" s="413">
        <v>0</v>
      </c>
      <c r="AV75" s="95">
        <v>0</v>
      </c>
      <c r="AW75" s="264">
        <f>SUM(AT75:AV75)</f>
        <v>0</v>
      </c>
      <c r="AX75" s="437">
        <v>0</v>
      </c>
      <c r="AY75" s="437">
        <v>0</v>
      </c>
      <c r="AZ75" s="411">
        <v>0</v>
      </c>
      <c r="BA75" s="436">
        <f>SUM(AX75:AZ75)</f>
        <v>0</v>
      </c>
      <c r="BB75" s="437">
        <v>0</v>
      </c>
      <c r="BC75" s="95">
        <v>0</v>
      </c>
      <c r="BD75" s="82">
        <v>0</v>
      </c>
      <c r="BE75" s="264">
        <f>SUM(BB75:BD75)</f>
        <v>0</v>
      </c>
      <c r="BF75" s="401">
        <f t="shared" si="27"/>
        <v>0</v>
      </c>
      <c r="BG75" s="680">
        <f>BF80/F75</f>
        <v>0</v>
      </c>
    </row>
    <row r="76" spans="1:59" ht="18" customHeight="1" x14ac:dyDescent="0.25">
      <c r="A76" s="596"/>
      <c r="B76" s="596"/>
      <c r="C76" s="662"/>
      <c r="D76" s="597"/>
      <c r="E76" s="550"/>
      <c r="F76" s="550"/>
      <c r="G76" s="558"/>
      <c r="H76" s="133" t="s">
        <v>45</v>
      </c>
      <c r="I76" s="558"/>
      <c r="J76" s="17">
        <v>0</v>
      </c>
      <c r="K76" s="7">
        <v>0</v>
      </c>
      <c r="L76" s="50">
        <v>0</v>
      </c>
      <c r="M76" s="51">
        <f>SUM(J76:L76)</f>
        <v>0</v>
      </c>
      <c r="N76" s="111">
        <v>0</v>
      </c>
      <c r="O76" s="111">
        <v>0</v>
      </c>
      <c r="P76" s="7">
        <v>0</v>
      </c>
      <c r="Q76" s="51">
        <f>SUM(N76:P76)</f>
        <v>0</v>
      </c>
      <c r="R76" s="111">
        <v>0</v>
      </c>
      <c r="S76" s="111">
        <v>0</v>
      </c>
      <c r="T76" s="111">
        <v>0</v>
      </c>
      <c r="U76" s="51">
        <v>0</v>
      </c>
      <c r="V76" s="378">
        <v>0</v>
      </c>
      <c r="W76" s="378">
        <v>0</v>
      </c>
      <c r="X76" s="78">
        <v>0</v>
      </c>
      <c r="Y76" s="51">
        <f>SUM(V76:X76)</f>
        <v>0</v>
      </c>
      <c r="Z76" s="379">
        <v>0</v>
      </c>
      <c r="AA76" s="378">
        <v>0</v>
      </c>
      <c r="AB76" s="78">
        <v>0</v>
      </c>
      <c r="AC76" s="51">
        <v>0</v>
      </c>
      <c r="AD76" s="378">
        <v>0</v>
      </c>
      <c r="AE76" s="378">
        <v>0</v>
      </c>
      <c r="AF76" s="78">
        <v>0</v>
      </c>
      <c r="AG76" s="51">
        <v>0</v>
      </c>
      <c r="AH76" s="379">
        <v>0</v>
      </c>
      <c r="AI76" s="378">
        <v>0</v>
      </c>
      <c r="AJ76" s="378">
        <v>0</v>
      </c>
      <c r="AK76" s="51">
        <v>0</v>
      </c>
      <c r="AL76" s="378">
        <v>0</v>
      </c>
      <c r="AM76" s="378">
        <v>0</v>
      </c>
      <c r="AN76" s="378">
        <v>0</v>
      </c>
      <c r="AO76" s="51">
        <f>SUM(AL76:AN76)</f>
        <v>0</v>
      </c>
      <c r="AP76" s="379">
        <v>0</v>
      </c>
      <c r="AQ76" s="378">
        <v>0</v>
      </c>
      <c r="AR76" s="92">
        <v>0</v>
      </c>
      <c r="AS76" s="420">
        <f>SUM(AP76:AR76)</f>
        <v>0</v>
      </c>
      <c r="AT76" s="407">
        <v>0</v>
      </c>
      <c r="AU76" s="407">
        <v>0</v>
      </c>
      <c r="AV76" s="79">
        <v>0</v>
      </c>
      <c r="AW76" s="51">
        <f>SUM(AT76:AV76)</f>
        <v>0</v>
      </c>
      <c r="AX76" s="95">
        <v>0</v>
      </c>
      <c r="AY76" s="96">
        <v>0</v>
      </c>
      <c r="AZ76" s="92">
        <v>0</v>
      </c>
      <c r="BA76" s="420">
        <f>SUM(AX76:AZ76)</f>
        <v>0</v>
      </c>
      <c r="BB76" s="428">
        <v>0</v>
      </c>
      <c r="BC76" s="79">
        <v>0</v>
      </c>
      <c r="BD76" s="78">
        <v>0</v>
      </c>
      <c r="BE76" s="109">
        <f>SUM(BB76:BD76)</f>
        <v>0</v>
      </c>
      <c r="BF76" s="402">
        <f t="shared" si="27"/>
        <v>0</v>
      </c>
      <c r="BG76" s="629"/>
    </row>
    <row r="77" spans="1:59" ht="15" customHeight="1" x14ac:dyDescent="0.25">
      <c r="A77" s="596"/>
      <c r="B77" s="596"/>
      <c r="C77" s="662"/>
      <c r="D77" s="597"/>
      <c r="E77" s="550"/>
      <c r="F77" s="550"/>
      <c r="G77" s="558"/>
      <c r="H77" s="196" t="s">
        <v>46</v>
      </c>
      <c r="I77" s="558"/>
      <c r="J77" s="17">
        <v>0</v>
      </c>
      <c r="K77" s="7">
        <v>0</v>
      </c>
      <c r="L77" s="50">
        <v>0</v>
      </c>
      <c r="M77" s="51">
        <f>SUM(J77:L77)</f>
        <v>0</v>
      </c>
      <c r="N77" s="111">
        <v>0</v>
      </c>
      <c r="O77" s="111">
        <v>0</v>
      </c>
      <c r="P77" s="7">
        <v>0</v>
      </c>
      <c r="Q77" s="51">
        <f>SUM(N77:P77)</f>
        <v>0</v>
      </c>
      <c r="R77" s="111">
        <v>0</v>
      </c>
      <c r="S77" s="111">
        <v>0</v>
      </c>
      <c r="T77" s="111">
        <v>0</v>
      </c>
      <c r="U77" s="51">
        <v>0</v>
      </c>
      <c r="V77" s="378">
        <v>0</v>
      </c>
      <c r="W77" s="378">
        <v>0</v>
      </c>
      <c r="X77" s="78">
        <v>0</v>
      </c>
      <c r="Y77" s="51">
        <f>SUM(V77:X77)</f>
        <v>0</v>
      </c>
      <c r="Z77" s="379">
        <v>0</v>
      </c>
      <c r="AA77" s="378">
        <v>0</v>
      </c>
      <c r="AB77" s="78">
        <v>0</v>
      </c>
      <c r="AC77" s="51">
        <v>0</v>
      </c>
      <c r="AD77" s="378">
        <v>0</v>
      </c>
      <c r="AE77" s="378">
        <v>0</v>
      </c>
      <c r="AF77" s="78">
        <v>0</v>
      </c>
      <c r="AG77" s="51">
        <v>0</v>
      </c>
      <c r="AH77" s="379">
        <v>0</v>
      </c>
      <c r="AI77" s="378">
        <v>0</v>
      </c>
      <c r="AJ77" s="378">
        <v>0</v>
      </c>
      <c r="AK77" s="51">
        <v>0</v>
      </c>
      <c r="AL77" s="378">
        <v>0</v>
      </c>
      <c r="AM77" s="378">
        <v>0</v>
      </c>
      <c r="AN77" s="378">
        <v>0</v>
      </c>
      <c r="AO77" s="51">
        <f>SUM(AL77:AN77)</f>
        <v>0</v>
      </c>
      <c r="AP77" s="379">
        <v>0</v>
      </c>
      <c r="AQ77" s="378">
        <v>0</v>
      </c>
      <c r="AR77" s="92">
        <v>0</v>
      </c>
      <c r="AS77" s="420">
        <f>SUM(AP77:AR77)</f>
        <v>0</v>
      </c>
      <c r="AT77" s="407">
        <v>0</v>
      </c>
      <c r="AU77" s="407">
        <v>0</v>
      </c>
      <c r="AV77" s="79">
        <v>0</v>
      </c>
      <c r="AW77" s="51">
        <f>SUM(AT77:AV77)</f>
        <v>0</v>
      </c>
      <c r="AX77" s="94">
        <v>0</v>
      </c>
      <c r="AY77" s="93">
        <v>0</v>
      </c>
      <c r="AZ77" s="92">
        <v>0</v>
      </c>
      <c r="BA77" s="420">
        <f>SUM(AX77:AZ77)</f>
        <v>0</v>
      </c>
      <c r="BB77" s="104">
        <v>0</v>
      </c>
      <c r="BC77" s="78">
        <v>0</v>
      </c>
      <c r="BD77" s="78">
        <v>0</v>
      </c>
      <c r="BE77" s="109">
        <f>SUM(BB77:BD77)</f>
        <v>0</v>
      </c>
      <c r="BF77" s="402">
        <f t="shared" si="27"/>
        <v>0</v>
      </c>
      <c r="BG77" s="629"/>
    </row>
    <row r="78" spans="1:59" ht="15" customHeight="1" x14ac:dyDescent="0.25">
      <c r="A78" s="596"/>
      <c r="B78" s="596"/>
      <c r="C78" s="662"/>
      <c r="D78" s="597"/>
      <c r="E78" s="550"/>
      <c r="F78" s="550"/>
      <c r="G78" s="558"/>
      <c r="H78" s="196" t="s">
        <v>47</v>
      </c>
      <c r="I78" s="558"/>
      <c r="J78" s="17">
        <v>0</v>
      </c>
      <c r="K78" s="7">
        <v>0</v>
      </c>
      <c r="L78" s="50">
        <v>0</v>
      </c>
      <c r="M78" s="51">
        <f>SUM(J78:L78)</f>
        <v>0</v>
      </c>
      <c r="N78" s="111">
        <v>0</v>
      </c>
      <c r="O78" s="111">
        <v>0</v>
      </c>
      <c r="P78" s="7">
        <v>0</v>
      </c>
      <c r="Q78" s="51">
        <f>SUM(N78:P78)</f>
        <v>0</v>
      </c>
      <c r="R78" s="111">
        <v>0</v>
      </c>
      <c r="S78" s="111">
        <v>0</v>
      </c>
      <c r="T78" s="111">
        <v>0</v>
      </c>
      <c r="U78" s="51">
        <v>0</v>
      </c>
      <c r="V78" s="378">
        <v>0</v>
      </c>
      <c r="W78" s="378">
        <v>0</v>
      </c>
      <c r="X78" s="78">
        <v>0</v>
      </c>
      <c r="Y78" s="51">
        <f>SUM(V78:X78)</f>
        <v>0</v>
      </c>
      <c r="Z78" s="379">
        <v>0</v>
      </c>
      <c r="AA78" s="378">
        <v>0</v>
      </c>
      <c r="AB78" s="78">
        <v>0</v>
      </c>
      <c r="AC78" s="51">
        <v>0</v>
      </c>
      <c r="AD78" s="378">
        <v>0</v>
      </c>
      <c r="AE78" s="378">
        <v>0</v>
      </c>
      <c r="AF78" s="78">
        <v>0</v>
      </c>
      <c r="AG78" s="51">
        <v>0</v>
      </c>
      <c r="AH78" s="379">
        <v>0</v>
      </c>
      <c r="AI78" s="378">
        <v>0</v>
      </c>
      <c r="AJ78" s="378">
        <v>0</v>
      </c>
      <c r="AK78" s="51">
        <v>0</v>
      </c>
      <c r="AL78" s="378">
        <v>0</v>
      </c>
      <c r="AM78" s="378">
        <v>0</v>
      </c>
      <c r="AN78" s="378">
        <v>0</v>
      </c>
      <c r="AO78" s="51">
        <v>0</v>
      </c>
      <c r="AP78" s="379">
        <v>0</v>
      </c>
      <c r="AQ78" s="378">
        <v>0</v>
      </c>
      <c r="AR78" s="92">
        <v>0</v>
      </c>
      <c r="AS78" s="420">
        <f>SUM(AP78:AR78)</f>
        <v>0</v>
      </c>
      <c r="AT78" s="407">
        <v>0</v>
      </c>
      <c r="AU78" s="407">
        <v>0</v>
      </c>
      <c r="AV78" s="79">
        <v>0</v>
      </c>
      <c r="AW78" s="109">
        <f>SUM(AT78:AV78)</f>
        <v>0</v>
      </c>
      <c r="AX78" s="428">
        <v>0</v>
      </c>
      <c r="AY78" s="428">
        <v>0</v>
      </c>
      <c r="AZ78" s="409">
        <v>0</v>
      </c>
      <c r="BA78" s="420">
        <f>SUM(AX78:AZ78)</f>
        <v>0</v>
      </c>
      <c r="BB78" s="428">
        <v>0</v>
      </c>
      <c r="BC78" s="79">
        <v>0</v>
      </c>
      <c r="BD78" s="78">
        <v>0</v>
      </c>
      <c r="BE78" s="109">
        <f>SUM(BB78:BD78)</f>
        <v>0</v>
      </c>
      <c r="BF78" s="402">
        <f t="shared" si="27"/>
        <v>0</v>
      </c>
      <c r="BG78" s="629"/>
    </row>
    <row r="79" spans="1:59" ht="15.75" customHeight="1" thickBot="1" x14ac:dyDescent="0.3">
      <c r="A79" s="596"/>
      <c r="B79" s="596"/>
      <c r="C79" s="662"/>
      <c r="D79" s="597"/>
      <c r="E79" s="550"/>
      <c r="F79" s="550"/>
      <c r="G79" s="558"/>
      <c r="H79" s="191" t="s">
        <v>48</v>
      </c>
      <c r="I79" s="558"/>
      <c r="J79" s="32">
        <v>0</v>
      </c>
      <c r="K79" s="35">
        <v>0</v>
      </c>
      <c r="L79" s="55">
        <v>0</v>
      </c>
      <c r="M79" s="56">
        <f>SUM(J79:L79)</f>
        <v>0</v>
      </c>
      <c r="N79" s="33">
        <v>0</v>
      </c>
      <c r="O79" s="33">
        <v>0</v>
      </c>
      <c r="P79" s="35">
        <v>0</v>
      </c>
      <c r="Q79" s="56">
        <f>SUM(N79:P79)</f>
        <v>0</v>
      </c>
      <c r="R79" s="33">
        <v>0</v>
      </c>
      <c r="S79" s="33">
        <v>0</v>
      </c>
      <c r="T79" s="33">
        <v>0</v>
      </c>
      <c r="U79" s="56">
        <v>0</v>
      </c>
      <c r="V79" s="382">
        <v>0</v>
      </c>
      <c r="W79" s="382">
        <v>0</v>
      </c>
      <c r="X79" s="80">
        <v>0</v>
      </c>
      <c r="Y79" s="56">
        <f>SUM(V79:X79)</f>
        <v>0</v>
      </c>
      <c r="Z79" s="383">
        <v>0</v>
      </c>
      <c r="AA79" s="382">
        <v>0</v>
      </c>
      <c r="AB79" s="80">
        <v>0</v>
      </c>
      <c r="AC79" s="56">
        <v>0</v>
      </c>
      <c r="AD79" s="382">
        <v>0</v>
      </c>
      <c r="AE79" s="382">
        <v>0</v>
      </c>
      <c r="AF79" s="80">
        <v>0</v>
      </c>
      <c r="AG79" s="56">
        <v>0</v>
      </c>
      <c r="AH79" s="383">
        <v>0</v>
      </c>
      <c r="AI79" s="382">
        <v>0</v>
      </c>
      <c r="AJ79" s="382">
        <v>0</v>
      </c>
      <c r="AK79" s="56">
        <v>0</v>
      </c>
      <c r="AL79" s="382">
        <v>0</v>
      </c>
      <c r="AM79" s="382">
        <v>0</v>
      </c>
      <c r="AN79" s="382">
        <v>0</v>
      </c>
      <c r="AO79" s="56">
        <f>SUM(AL79:AN79)</f>
        <v>0</v>
      </c>
      <c r="AP79" s="383">
        <v>0</v>
      </c>
      <c r="AQ79" s="382">
        <v>0</v>
      </c>
      <c r="AR79" s="93">
        <v>0</v>
      </c>
      <c r="AS79" s="433">
        <f>SUM(AP79:AR79)</f>
        <v>0</v>
      </c>
      <c r="AT79" s="412">
        <v>0</v>
      </c>
      <c r="AU79" s="412">
        <v>0</v>
      </c>
      <c r="AV79" s="94">
        <v>0</v>
      </c>
      <c r="AW79" s="262">
        <f>SUM(AT79:AV79)</f>
        <v>0</v>
      </c>
      <c r="AX79" s="435">
        <v>0</v>
      </c>
      <c r="AY79" s="435">
        <v>0</v>
      </c>
      <c r="AZ79" s="410">
        <v>0</v>
      </c>
      <c r="BA79" s="433">
        <f>SUM(AX79:AZ79)</f>
        <v>0</v>
      </c>
      <c r="BB79" s="435">
        <v>0</v>
      </c>
      <c r="BC79" s="94">
        <v>0</v>
      </c>
      <c r="BD79" s="80">
        <v>0</v>
      </c>
      <c r="BE79" s="262">
        <f>SUM(BB79:BD79)</f>
        <v>0</v>
      </c>
      <c r="BF79" s="403">
        <f t="shared" si="27"/>
        <v>0</v>
      </c>
      <c r="BG79" s="629"/>
    </row>
    <row r="80" spans="1:59" ht="15.75" customHeight="1" thickBot="1" x14ac:dyDescent="0.3">
      <c r="A80" s="596"/>
      <c r="B80" s="596"/>
      <c r="C80" s="662"/>
      <c r="D80" s="597"/>
      <c r="E80" s="550"/>
      <c r="F80" s="553"/>
      <c r="G80" s="556" t="s">
        <v>49</v>
      </c>
      <c r="H80" s="557"/>
      <c r="I80" s="562"/>
      <c r="J80" s="396">
        <f>SUM(J75:J79)</f>
        <v>0</v>
      </c>
      <c r="K80" s="175">
        <f>SUM(K75:K79)</f>
        <v>0</v>
      </c>
      <c r="L80" s="176">
        <f>SUM(L75:L79)</f>
        <v>0</v>
      </c>
      <c r="M80" s="178">
        <f>SUM(M75:M79)</f>
        <v>0</v>
      </c>
      <c r="N80" s="251">
        <f>SUM(N75:N79)</f>
        <v>0</v>
      </c>
      <c r="O80" s="251">
        <v>0</v>
      </c>
      <c r="P80" s="175">
        <f>SUM(P75:P79)</f>
        <v>0</v>
      </c>
      <c r="Q80" s="178">
        <f>SUM(Q75:Q79)</f>
        <v>0</v>
      </c>
      <c r="R80" s="251">
        <f>SUM(R75:R79)</f>
        <v>0</v>
      </c>
      <c r="S80" s="251">
        <v>0</v>
      </c>
      <c r="T80" s="251">
        <v>0</v>
      </c>
      <c r="U80" s="178">
        <v>0</v>
      </c>
      <c r="V80" s="115">
        <f>SUM(V75:V79)</f>
        <v>0</v>
      </c>
      <c r="W80" s="115">
        <f>SUM(W75:W79)</f>
        <v>0</v>
      </c>
      <c r="X80" s="115">
        <f>SUM(X75:X79)</f>
        <v>0</v>
      </c>
      <c r="Y80" s="178">
        <f>SUM(Y75:Y79)</f>
        <v>0</v>
      </c>
      <c r="Z80" s="394">
        <v>0</v>
      </c>
      <c r="AA80" s="393">
        <v>0</v>
      </c>
      <c r="AB80" s="119">
        <v>0</v>
      </c>
      <c r="AC80" s="178">
        <v>0</v>
      </c>
      <c r="AD80" s="393">
        <v>0</v>
      </c>
      <c r="AE80" s="393">
        <v>0</v>
      </c>
      <c r="AF80" s="119">
        <v>0</v>
      </c>
      <c r="AG80" s="178">
        <v>0</v>
      </c>
      <c r="AH80" s="394">
        <v>0</v>
      </c>
      <c r="AI80" s="393">
        <v>0</v>
      </c>
      <c r="AJ80" s="393">
        <v>0</v>
      </c>
      <c r="AK80" s="178">
        <v>0</v>
      </c>
      <c r="AL80" s="115">
        <f t="shared" ref="AL80:AW80" si="28">SUM(AL75:AL79)</f>
        <v>0</v>
      </c>
      <c r="AM80" s="115">
        <f t="shared" si="28"/>
        <v>0</v>
      </c>
      <c r="AN80" s="115">
        <f t="shared" si="28"/>
        <v>0</v>
      </c>
      <c r="AO80" s="178">
        <f t="shared" si="28"/>
        <v>0</v>
      </c>
      <c r="AP80" s="115">
        <f t="shared" si="28"/>
        <v>0</v>
      </c>
      <c r="AQ80" s="115">
        <f t="shared" si="28"/>
        <v>0</v>
      </c>
      <c r="AR80" s="116">
        <f t="shared" si="28"/>
        <v>0</v>
      </c>
      <c r="AS80" s="440">
        <f t="shared" si="28"/>
        <v>0</v>
      </c>
      <c r="AT80" s="446">
        <f t="shared" si="28"/>
        <v>0</v>
      </c>
      <c r="AU80" s="446">
        <f t="shared" si="28"/>
        <v>0</v>
      </c>
      <c r="AV80" s="118">
        <f t="shared" si="28"/>
        <v>0</v>
      </c>
      <c r="AW80" s="266">
        <f t="shared" si="28"/>
        <v>0</v>
      </c>
      <c r="AX80" s="439">
        <v>0</v>
      </c>
      <c r="AY80" s="439">
        <v>0</v>
      </c>
      <c r="AZ80" s="424">
        <f>SUM(AZ75:AZ79)</f>
        <v>0</v>
      </c>
      <c r="BA80" s="440">
        <f>SUM(BA75:BA79)</f>
        <v>0</v>
      </c>
      <c r="BB80" s="439">
        <v>0</v>
      </c>
      <c r="BC80" s="118">
        <f>SUM(BC75:BC79)</f>
        <v>0</v>
      </c>
      <c r="BD80" s="115">
        <f>SUM(BD75:BD79)</f>
        <v>0</v>
      </c>
      <c r="BE80" s="266">
        <f>SUM(BE75:BE79)</f>
        <v>0</v>
      </c>
      <c r="BF80" s="400">
        <f>SUM(BF75:BF79)</f>
        <v>0</v>
      </c>
      <c r="BG80" s="681"/>
    </row>
    <row r="81" spans="1:59" ht="27.75" customHeight="1" thickBot="1" x14ac:dyDescent="0.3">
      <c r="A81" s="596"/>
      <c r="B81" s="596"/>
      <c r="C81" s="662"/>
      <c r="D81" s="597"/>
      <c r="E81" s="550"/>
      <c r="F81" s="134">
        <v>3</v>
      </c>
      <c r="G81" s="387" t="s">
        <v>41</v>
      </c>
      <c r="H81" s="390" t="s">
        <v>41</v>
      </c>
      <c r="I81" s="388" t="s">
        <v>182</v>
      </c>
      <c r="J81" s="396">
        <v>0</v>
      </c>
      <c r="K81" s="175">
        <v>0</v>
      </c>
      <c r="L81" s="176">
        <v>0</v>
      </c>
      <c r="M81" s="121">
        <v>0</v>
      </c>
      <c r="N81" s="251">
        <v>0</v>
      </c>
      <c r="O81" s="251">
        <v>0</v>
      </c>
      <c r="P81" s="175">
        <v>0</v>
      </c>
      <c r="Q81" s="121">
        <v>28</v>
      </c>
      <c r="R81" s="251">
        <v>0</v>
      </c>
      <c r="S81" s="251">
        <v>0</v>
      </c>
      <c r="T81" s="251">
        <v>0</v>
      </c>
      <c r="U81" s="121">
        <v>12</v>
      </c>
      <c r="V81" s="393">
        <v>0</v>
      </c>
      <c r="W81" s="393">
        <v>0</v>
      </c>
      <c r="X81" s="119">
        <v>0</v>
      </c>
      <c r="Y81" s="121">
        <v>1</v>
      </c>
      <c r="Z81" s="394">
        <v>0</v>
      </c>
      <c r="AA81" s="393">
        <v>0</v>
      </c>
      <c r="AB81" s="119">
        <v>0</v>
      </c>
      <c r="AC81" s="121">
        <v>2</v>
      </c>
      <c r="AD81" s="393">
        <v>0</v>
      </c>
      <c r="AE81" s="393">
        <v>0</v>
      </c>
      <c r="AF81" s="119">
        <v>0</v>
      </c>
      <c r="AG81" s="121">
        <v>21</v>
      </c>
      <c r="AH81" s="394">
        <v>0</v>
      </c>
      <c r="AI81" s="393">
        <v>0</v>
      </c>
      <c r="AJ81" s="393">
        <v>0</v>
      </c>
      <c r="AK81" s="121">
        <v>28</v>
      </c>
      <c r="AL81" s="393">
        <v>0</v>
      </c>
      <c r="AM81" s="393">
        <v>0</v>
      </c>
      <c r="AN81" s="393">
        <v>0</v>
      </c>
      <c r="AO81" s="121">
        <v>0</v>
      </c>
      <c r="AP81" s="394">
        <v>0</v>
      </c>
      <c r="AQ81" s="393">
        <v>0</v>
      </c>
      <c r="AR81" s="120">
        <v>0</v>
      </c>
      <c r="AS81" s="438">
        <v>9</v>
      </c>
      <c r="AT81" s="439">
        <v>17</v>
      </c>
      <c r="AU81" s="439">
        <v>3</v>
      </c>
      <c r="AV81" s="394">
        <v>0</v>
      </c>
      <c r="AW81" s="357">
        <v>0</v>
      </c>
      <c r="AX81" s="439">
        <v>17</v>
      </c>
      <c r="AY81" s="439">
        <v>2</v>
      </c>
      <c r="AZ81" s="414">
        <v>0</v>
      </c>
      <c r="BA81" s="438">
        <v>19</v>
      </c>
      <c r="BB81" s="439">
        <v>9</v>
      </c>
      <c r="BC81" s="122">
        <v>0</v>
      </c>
      <c r="BD81" s="119">
        <v>0</v>
      </c>
      <c r="BE81" s="357">
        <v>9</v>
      </c>
      <c r="BF81" s="400">
        <f t="shared" ref="BF81:BF86" si="29">SUM(M81+Q81+U81+Y81+AC81+AG81+AK81+AO81+AS81+AW81+BA81+BE81)</f>
        <v>129</v>
      </c>
      <c r="BG81" s="451">
        <f>BF81/F81</f>
        <v>43</v>
      </c>
    </row>
    <row r="82" spans="1:59" ht="15" customHeight="1" x14ac:dyDescent="0.25">
      <c r="A82" s="596"/>
      <c r="B82" s="596"/>
      <c r="C82" s="662"/>
      <c r="D82" s="597"/>
      <c r="E82" s="550"/>
      <c r="F82" s="549">
        <v>2</v>
      </c>
      <c r="G82" s="561" t="s">
        <v>43</v>
      </c>
      <c r="H82" s="389" t="s">
        <v>44</v>
      </c>
      <c r="I82" s="561" t="s">
        <v>208</v>
      </c>
      <c r="J82" s="23">
        <v>0</v>
      </c>
      <c r="K82" s="26">
        <v>0</v>
      </c>
      <c r="L82" s="59">
        <v>0</v>
      </c>
      <c r="M82" s="60">
        <f>SUM(J82:L82)</f>
        <v>0</v>
      </c>
      <c r="N82" s="113">
        <v>0</v>
      </c>
      <c r="O82" s="113">
        <v>0</v>
      </c>
      <c r="P82" s="26">
        <v>0</v>
      </c>
      <c r="Q82" s="60">
        <f>SUM(N82:P82)</f>
        <v>0</v>
      </c>
      <c r="R82" s="113">
        <v>0</v>
      </c>
      <c r="S82" s="113">
        <v>0</v>
      </c>
      <c r="T82" s="113">
        <v>0</v>
      </c>
      <c r="U82" s="60">
        <f>SUM(R82:T82)</f>
        <v>0</v>
      </c>
      <c r="V82" s="380">
        <v>0</v>
      </c>
      <c r="W82" s="380">
        <v>0</v>
      </c>
      <c r="X82" s="82">
        <v>0</v>
      </c>
      <c r="Y82" s="60">
        <f>SUM(V82:X82)</f>
        <v>0</v>
      </c>
      <c r="Z82" s="381">
        <v>0</v>
      </c>
      <c r="AA82" s="380">
        <v>0</v>
      </c>
      <c r="AB82" s="82">
        <v>0</v>
      </c>
      <c r="AC82" s="60">
        <f>SUM(Z82:AB82)</f>
        <v>0</v>
      </c>
      <c r="AD82" s="380">
        <v>0</v>
      </c>
      <c r="AE82" s="380">
        <v>0</v>
      </c>
      <c r="AF82" s="82">
        <v>0</v>
      </c>
      <c r="AG82" s="60">
        <f>SUM(AD82:AF82)</f>
        <v>0</v>
      </c>
      <c r="AH82" s="381">
        <v>0</v>
      </c>
      <c r="AI82" s="380">
        <v>0</v>
      </c>
      <c r="AJ82" s="380">
        <v>0</v>
      </c>
      <c r="AK82" s="60">
        <f>SUM(AH82:AJ82)</f>
        <v>0</v>
      </c>
      <c r="AL82" s="380">
        <v>0</v>
      </c>
      <c r="AM82" s="380">
        <v>0</v>
      </c>
      <c r="AN82" s="380">
        <v>0</v>
      </c>
      <c r="AO82" s="60">
        <v>0</v>
      </c>
      <c r="AP82" s="381">
        <v>0</v>
      </c>
      <c r="AQ82" s="380">
        <v>0</v>
      </c>
      <c r="AR82" s="96">
        <v>0</v>
      </c>
      <c r="AS82" s="436">
        <f>SUM(AP82:AR82)</f>
        <v>0</v>
      </c>
      <c r="AT82" s="413">
        <v>0</v>
      </c>
      <c r="AU82" s="413">
        <v>0</v>
      </c>
      <c r="AV82" s="95">
        <v>0</v>
      </c>
      <c r="AW82" s="264">
        <f>SUM(AT82:AV82)</f>
        <v>0</v>
      </c>
      <c r="AX82" s="437">
        <v>0</v>
      </c>
      <c r="AY82" s="437">
        <v>0</v>
      </c>
      <c r="AZ82" s="411">
        <v>0</v>
      </c>
      <c r="BA82" s="436">
        <f>SUM(AX82:AZ82)</f>
        <v>0</v>
      </c>
      <c r="BB82" s="437">
        <v>0</v>
      </c>
      <c r="BC82" s="95">
        <v>0</v>
      </c>
      <c r="BD82" s="82">
        <v>0</v>
      </c>
      <c r="BE82" s="264">
        <f>SUM(BB82:BD82)</f>
        <v>0</v>
      </c>
      <c r="BF82" s="401">
        <f t="shared" si="29"/>
        <v>0</v>
      </c>
      <c r="BG82" s="680">
        <f>BF87/F82</f>
        <v>17.5</v>
      </c>
    </row>
    <row r="83" spans="1:59" ht="15" customHeight="1" x14ac:dyDescent="0.25">
      <c r="A83" s="596"/>
      <c r="B83" s="596"/>
      <c r="C83" s="662"/>
      <c r="D83" s="597"/>
      <c r="E83" s="550"/>
      <c r="F83" s="550"/>
      <c r="G83" s="558"/>
      <c r="H83" s="110" t="s">
        <v>45</v>
      </c>
      <c r="I83" s="558"/>
      <c r="J83" s="17">
        <v>0</v>
      </c>
      <c r="K83" s="7">
        <v>0</v>
      </c>
      <c r="L83" s="50">
        <v>0</v>
      </c>
      <c r="M83" s="51">
        <f>SUM(J83:L83)</f>
        <v>0</v>
      </c>
      <c r="N83" s="111">
        <v>0</v>
      </c>
      <c r="O83" s="111">
        <v>0</v>
      </c>
      <c r="P83" s="7">
        <v>0</v>
      </c>
      <c r="Q83" s="51">
        <f>SUM(N83:P83)</f>
        <v>0</v>
      </c>
      <c r="R83" s="111">
        <v>0</v>
      </c>
      <c r="S83" s="111">
        <v>0</v>
      </c>
      <c r="T83" s="111">
        <v>0</v>
      </c>
      <c r="U83" s="51">
        <f>SUM(R83:T83)</f>
        <v>0</v>
      </c>
      <c r="V83" s="378">
        <v>0</v>
      </c>
      <c r="W83" s="378">
        <v>0</v>
      </c>
      <c r="X83" s="78">
        <v>0</v>
      </c>
      <c r="Y83" s="51">
        <f>SUM(V83:X83)</f>
        <v>0</v>
      </c>
      <c r="Z83" s="379">
        <v>0</v>
      </c>
      <c r="AA83" s="378">
        <v>0</v>
      </c>
      <c r="AB83" s="78">
        <v>0</v>
      </c>
      <c r="AC83" s="51">
        <f>SUM(Z83:AB83)</f>
        <v>0</v>
      </c>
      <c r="AD83" s="378">
        <v>0</v>
      </c>
      <c r="AE83" s="378">
        <v>0</v>
      </c>
      <c r="AF83" s="78">
        <v>0</v>
      </c>
      <c r="AG83" s="51">
        <f>SUM(AD83:AF83)</f>
        <v>0</v>
      </c>
      <c r="AH83" s="379">
        <v>0</v>
      </c>
      <c r="AI83" s="378">
        <v>0</v>
      </c>
      <c r="AJ83" s="378">
        <v>0</v>
      </c>
      <c r="AK83" s="51">
        <f>SUM(AH83:AJ83)</f>
        <v>0</v>
      </c>
      <c r="AL83" s="378">
        <v>0</v>
      </c>
      <c r="AM83" s="378">
        <v>0</v>
      </c>
      <c r="AN83" s="378">
        <v>0</v>
      </c>
      <c r="AO83" s="51">
        <f>SUM(AL83:AN83)</f>
        <v>0</v>
      </c>
      <c r="AP83" s="379">
        <v>0</v>
      </c>
      <c r="AQ83" s="378">
        <v>0</v>
      </c>
      <c r="AR83" s="92">
        <v>0</v>
      </c>
      <c r="AS83" s="420">
        <f>SUM(AP83:AR83)</f>
        <v>0</v>
      </c>
      <c r="AT83" s="407">
        <v>0</v>
      </c>
      <c r="AU83" s="407">
        <v>0</v>
      </c>
      <c r="AV83" s="79">
        <v>0</v>
      </c>
      <c r="AW83" s="51">
        <f>SUM(AT83:AV83)</f>
        <v>0</v>
      </c>
      <c r="AX83" s="95">
        <v>0</v>
      </c>
      <c r="AY83" s="96">
        <v>0</v>
      </c>
      <c r="AZ83" s="92">
        <v>0</v>
      </c>
      <c r="BA83" s="420">
        <f>SUM(AX83:AZ83)</f>
        <v>0</v>
      </c>
      <c r="BB83" s="428">
        <v>0</v>
      </c>
      <c r="BC83" s="79">
        <v>0</v>
      </c>
      <c r="BD83" s="78">
        <v>0</v>
      </c>
      <c r="BE83" s="109">
        <f>SUM(BB83:BD83)</f>
        <v>0</v>
      </c>
      <c r="BF83" s="402">
        <f t="shared" si="29"/>
        <v>0</v>
      </c>
      <c r="BG83" s="629"/>
    </row>
    <row r="84" spans="1:59" ht="15" customHeight="1" x14ac:dyDescent="0.25">
      <c r="A84" s="596"/>
      <c r="B84" s="596"/>
      <c r="C84" s="662"/>
      <c r="D84" s="597"/>
      <c r="E84" s="550"/>
      <c r="F84" s="550"/>
      <c r="G84" s="558"/>
      <c r="H84" s="123" t="s">
        <v>46</v>
      </c>
      <c r="I84" s="558"/>
      <c r="J84" s="17">
        <v>0</v>
      </c>
      <c r="K84" s="7">
        <v>0</v>
      </c>
      <c r="L84" s="50">
        <v>0</v>
      </c>
      <c r="M84" s="51">
        <f>SUM(J84:L84)</f>
        <v>0</v>
      </c>
      <c r="N84" s="111">
        <v>1</v>
      </c>
      <c r="O84" s="111">
        <v>0</v>
      </c>
      <c r="P84" s="7">
        <v>0</v>
      </c>
      <c r="Q84" s="51">
        <v>1</v>
      </c>
      <c r="R84" s="111">
        <v>0</v>
      </c>
      <c r="S84" s="111">
        <v>0</v>
      </c>
      <c r="T84" s="111">
        <v>0</v>
      </c>
      <c r="U84" s="51">
        <f>SUM(R84:T84)</f>
        <v>0</v>
      </c>
      <c r="V84" s="378">
        <v>0</v>
      </c>
      <c r="W84" s="378">
        <v>0</v>
      </c>
      <c r="X84" s="78">
        <v>0</v>
      </c>
      <c r="Y84" s="51">
        <f>SUM(V84:X84)</f>
        <v>0</v>
      </c>
      <c r="Z84" s="379">
        <v>0</v>
      </c>
      <c r="AA84" s="378">
        <v>0</v>
      </c>
      <c r="AB84" s="78">
        <v>0</v>
      </c>
      <c r="AC84" s="51">
        <f>SUM(Z84:AB84)</f>
        <v>0</v>
      </c>
      <c r="AD84" s="378">
        <v>0</v>
      </c>
      <c r="AE84" s="378">
        <v>0</v>
      </c>
      <c r="AF84" s="78">
        <v>0</v>
      </c>
      <c r="AG84" s="51">
        <f>SUM(AD84:AF84)</f>
        <v>0</v>
      </c>
      <c r="AH84" s="379">
        <v>1</v>
      </c>
      <c r="AI84" s="378">
        <v>0</v>
      </c>
      <c r="AJ84" s="378">
        <v>0</v>
      </c>
      <c r="AK84" s="51">
        <f>SUM(AH84:AJ84)</f>
        <v>1</v>
      </c>
      <c r="AL84" s="378">
        <v>0</v>
      </c>
      <c r="AM84" s="378">
        <v>0</v>
      </c>
      <c r="AN84" s="378">
        <v>0</v>
      </c>
      <c r="AO84" s="51">
        <f>SUM(AL84:AN84)</f>
        <v>0</v>
      </c>
      <c r="AP84" s="379">
        <v>1</v>
      </c>
      <c r="AQ84" s="378">
        <v>0</v>
      </c>
      <c r="AR84" s="92">
        <v>0</v>
      </c>
      <c r="AS84" s="420">
        <f>SUM(AP84:AR84)</f>
        <v>1</v>
      </c>
      <c r="AT84" s="407">
        <v>1</v>
      </c>
      <c r="AU84" s="407">
        <v>0</v>
      </c>
      <c r="AV84" s="79">
        <v>0</v>
      </c>
      <c r="AW84" s="51">
        <f>SUM(AT84:AV84)</f>
        <v>1</v>
      </c>
      <c r="AX84" s="79">
        <v>0</v>
      </c>
      <c r="AY84" s="92">
        <v>0</v>
      </c>
      <c r="AZ84" s="92">
        <v>0</v>
      </c>
      <c r="BA84" s="420">
        <f>SUM(AX84:AZ84)</f>
        <v>0</v>
      </c>
      <c r="BB84" s="428">
        <v>1</v>
      </c>
      <c r="BC84" s="79">
        <v>0</v>
      </c>
      <c r="BD84" s="78">
        <v>0</v>
      </c>
      <c r="BE84" s="109">
        <f>SUM(BB84:BD84)</f>
        <v>1</v>
      </c>
      <c r="BF84" s="402">
        <f t="shared" si="29"/>
        <v>5</v>
      </c>
      <c r="BG84" s="629"/>
    </row>
    <row r="85" spans="1:59" ht="15" customHeight="1" x14ac:dyDescent="0.25">
      <c r="A85" s="596"/>
      <c r="B85" s="596"/>
      <c r="C85" s="662"/>
      <c r="D85" s="597"/>
      <c r="E85" s="550"/>
      <c r="F85" s="550"/>
      <c r="G85" s="558"/>
      <c r="H85" s="123" t="s">
        <v>47</v>
      </c>
      <c r="I85" s="558"/>
      <c r="J85" s="17">
        <v>0</v>
      </c>
      <c r="K85" s="7">
        <v>0</v>
      </c>
      <c r="L85" s="50">
        <v>0</v>
      </c>
      <c r="M85" s="51">
        <f>SUM(J85:L85)</f>
        <v>0</v>
      </c>
      <c r="N85" s="111">
        <v>5</v>
      </c>
      <c r="O85" s="111">
        <v>1</v>
      </c>
      <c r="P85" s="7">
        <v>0</v>
      </c>
      <c r="Q85" s="51">
        <v>6</v>
      </c>
      <c r="R85" s="111">
        <v>2</v>
      </c>
      <c r="S85" s="111">
        <v>1</v>
      </c>
      <c r="T85" s="111">
        <v>0</v>
      </c>
      <c r="U85" s="51">
        <f>SUM(R85:T85)</f>
        <v>3</v>
      </c>
      <c r="V85" s="378">
        <v>1</v>
      </c>
      <c r="W85" s="378">
        <v>0</v>
      </c>
      <c r="X85" s="78">
        <v>0</v>
      </c>
      <c r="Y85" s="51">
        <f>SUM(V85:X85)</f>
        <v>1</v>
      </c>
      <c r="Z85" s="379">
        <v>1</v>
      </c>
      <c r="AA85" s="378">
        <v>0</v>
      </c>
      <c r="AB85" s="78">
        <v>0</v>
      </c>
      <c r="AC85" s="51">
        <f>SUM(Z85:AB85)</f>
        <v>1</v>
      </c>
      <c r="AD85" s="378">
        <v>2</v>
      </c>
      <c r="AE85" s="378">
        <v>0</v>
      </c>
      <c r="AF85" s="78">
        <v>0</v>
      </c>
      <c r="AG85" s="51">
        <f>SUM(AD85:AF85)</f>
        <v>2</v>
      </c>
      <c r="AH85" s="379">
        <v>4</v>
      </c>
      <c r="AI85" s="378">
        <v>1</v>
      </c>
      <c r="AJ85" s="378">
        <v>0</v>
      </c>
      <c r="AK85" s="51">
        <f>SUM(AH85:AJ85)</f>
        <v>5</v>
      </c>
      <c r="AL85" s="378">
        <v>0</v>
      </c>
      <c r="AM85" s="378">
        <v>0</v>
      </c>
      <c r="AN85" s="378">
        <v>0</v>
      </c>
      <c r="AO85" s="51">
        <v>0</v>
      </c>
      <c r="AP85" s="379">
        <v>3</v>
      </c>
      <c r="AQ85" s="378">
        <v>1</v>
      </c>
      <c r="AR85" s="92">
        <v>0</v>
      </c>
      <c r="AS85" s="420">
        <f>SUM(AP85:AR85)</f>
        <v>4</v>
      </c>
      <c r="AT85" s="428">
        <v>3</v>
      </c>
      <c r="AU85" s="428">
        <v>0</v>
      </c>
      <c r="AV85" s="79">
        <v>0</v>
      </c>
      <c r="AW85" s="51">
        <f>SUM(AT85:AV85)</f>
        <v>3</v>
      </c>
      <c r="AX85" s="94">
        <v>2</v>
      </c>
      <c r="AY85" s="93">
        <v>1</v>
      </c>
      <c r="AZ85" s="92">
        <v>0</v>
      </c>
      <c r="BA85" s="420">
        <f>SUM(AX85:AZ85)</f>
        <v>3</v>
      </c>
      <c r="BB85" s="428">
        <v>2</v>
      </c>
      <c r="BC85" s="79">
        <v>0</v>
      </c>
      <c r="BD85" s="78">
        <v>0</v>
      </c>
      <c r="BE85" s="109">
        <f>SUM(BB85:BD85)</f>
        <v>2</v>
      </c>
      <c r="BF85" s="402">
        <f t="shared" si="29"/>
        <v>30</v>
      </c>
      <c r="BG85" s="629"/>
    </row>
    <row r="86" spans="1:59" ht="15.75" customHeight="1" thickBot="1" x14ac:dyDescent="0.3">
      <c r="A86" s="596"/>
      <c r="B86" s="596"/>
      <c r="C86" s="662"/>
      <c r="D86" s="597"/>
      <c r="E86" s="550"/>
      <c r="F86" s="550"/>
      <c r="G86" s="558"/>
      <c r="H86" s="203" t="s">
        <v>48</v>
      </c>
      <c r="I86" s="558"/>
      <c r="J86" s="32">
        <v>0</v>
      </c>
      <c r="K86" s="35">
        <v>0</v>
      </c>
      <c r="L86" s="55">
        <v>0</v>
      </c>
      <c r="M86" s="56">
        <f>SUM(J86:L86)</f>
        <v>0</v>
      </c>
      <c r="N86" s="33">
        <v>0</v>
      </c>
      <c r="O86" s="33">
        <v>0</v>
      </c>
      <c r="P86" s="35">
        <v>0</v>
      </c>
      <c r="Q86" s="56">
        <f>SUM(N86:P86)</f>
        <v>0</v>
      </c>
      <c r="R86" s="33">
        <v>0</v>
      </c>
      <c r="S86" s="33">
        <v>0</v>
      </c>
      <c r="T86" s="33">
        <v>0</v>
      </c>
      <c r="U86" s="56">
        <f>SUM(R86:T86)</f>
        <v>0</v>
      </c>
      <c r="V86" s="382">
        <v>0</v>
      </c>
      <c r="W86" s="382">
        <v>0</v>
      </c>
      <c r="X86" s="80">
        <v>0</v>
      </c>
      <c r="Y86" s="56">
        <f>SUM(V86:X86)</f>
        <v>0</v>
      </c>
      <c r="Z86" s="383">
        <v>0</v>
      </c>
      <c r="AA86" s="382">
        <v>0</v>
      </c>
      <c r="AB86" s="80">
        <v>0</v>
      </c>
      <c r="AC86" s="56">
        <f>SUM(Z86:AB86)</f>
        <v>0</v>
      </c>
      <c r="AD86" s="382">
        <v>0</v>
      </c>
      <c r="AE86" s="382">
        <v>0</v>
      </c>
      <c r="AF86" s="80">
        <v>0</v>
      </c>
      <c r="AG86" s="56">
        <f>SUM(AD86:AF86)</f>
        <v>0</v>
      </c>
      <c r="AH86" s="383">
        <v>0</v>
      </c>
      <c r="AI86" s="382">
        <v>0</v>
      </c>
      <c r="AJ86" s="382">
        <v>0</v>
      </c>
      <c r="AK86" s="56">
        <f>SUM(AH86:AJ86)</f>
        <v>0</v>
      </c>
      <c r="AL86" s="382">
        <v>0</v>
      </c>
      <c r="AM86" s="382"/>
      <c r="AN86" s="382"/>
      <c r="AO86" s="56">
        <f>SUM(AL86:AN86)</f>
        <v>0</v>
      </c>
      <c r="AP86" s="383">
        <v>0</v>
      </c>
      <c r="AQ86" s="382">
        <v>0</v>
      </c>
      <c r="AR86" s="93">
        <v>0</v>
      </c>
      <c r="AS86" s="433">
        <f>SUM(AP86:AR86)</f>
        <v>0</v>
      </c>
      <c r="AT86" s="435">
        <v>0</v>
      </c>
      <c r="AU86" s="435">
        <v>0</v>
      </c>
      <c r="AV86" s="94">
        <v>0</v>
      </c>
      <c r="AW86" s="262">
        <f>SUM(AT86:AV86)</f>
        <v>0</v>
      </c>
      <c r="AX86" s="435">
        <v>0</v>
      </c>
      <c r="AY86" s="435">
        <v>0</v>
      </c>
      <c r="AZ86" s="410">
        <v>0</v>
      </c>
      <c r="BA86" s="433">
        <f>SUM(AX86:AZ86)</f>
        <v>0</v>
      </c>
      <c r="BB86" s="435">
        <v>0</v>
      </c>
      <c r="BC86" s="94">
        <v>0</v>
      </c>
      <c r="BD86" s="80">
        <v>0</v>
      </c>
      <c r="BE86" s="262">
        <f>SUM(BB86:BD86)</f>
        <v>0</v>
      </c>
      <c r="BF86" s="403">
        <f t="shared" si="29"/>
        <v>0</v>
      </c>
      <c r="BG86" s="629"/>
    </row>
    <row r="87" spans="1:59" ht="15.75" customHeight="1" thickBot="1" x14ac:dyDescent="0.3">
      <c r="A87" s="596"/>
      <c r="B87" s="596"/>
      <c r="C87" s="662"/>
      <c r="D87" s="597"/>
      <c r="E87" s="550"/>
      <c r="F87" s="553"/>
      <c r="G87" s="556" t="s">
        <v>49</v>
      </c>
      <c r="H87" s="557"/>
      <c r="I87" s="562"/>
      <c r="J87" s="396">
        <f t="shared" ref="J87:AW87" si="30">SUM(J82:J86)</f>
        <v>0</v>
      </c>
      <c r="K87" s="251">
        <f t="shared" si="30"/>
        <v>0</v>
      </c>
      <c r="L87" s="355">
        <f t="shared" si="30"/>
        <v>0</v>
      </c>
      <c r="M87" s="178">
        <f t="shared" si="30"/>
        <v>0</v>
      </c>
      <c r="N87" s="251">
        <f t="shared" si="30"/>
        <v>6</v>
      </c>
      <c r="O87" s="251">
        <f t="shared" si="30"/>
        <v>1</v>
      </c>
      <c r="P87" s="175">
        <f t="shared" si="30"/>
        <v>0</v>
      </c>
      <c r="Q87" s="178">
        <f t="shared" si="30"/>
        <v>7</v>
      </c>
      <c r="R87" s="115">
        <f t="shared" si="30"/>
        <v>2</v>
      </c>
      <c r="S87" s="115">
        <f t="shared" si="30"/>
        <v>1</v>
      </c>
      <c r="T87" s="115">
        <f t="shared" si="30"/>
        <v>0</v>
      </c>
      <c r="U87" s="178">
        <f t="shared" si="30"/>
        <v>3</v>
      </c>
      <c r="V87" s="115">
        <f t="shared" si="30"/>
        <v>1</v>
      </c>
      <c r="W87" s="115">
        <f t="shared" si="30"/>
        <v>0</v>
      </c>
      <c r="X87" s="115">
        <f t="shared" si="30"/>
        <v>0</v>
      </c>
      <c r="Y87" s="178">
        <f t="shared" si="30"/>
        <v>1</v>
      </c>
      <c r="Z87" s="115">
        <f t="shared" si="30"/>
        <v>1</v>
      </c>
      <c r="AA87" s="115">
        <f t="shared" si="30"/>
        <v>0</v>
      </c>
      <c r="AB87" s="115">
        <f t="shared" si="30"/>
        <v>0</v>
      </c>
      <c r="AC87" s="178">
        <f t="shared" si="30"/>
        <v>1</v>
      </c>
      <c r="AD87" s="115">
        <f t="shared" si="30"/>
        <v>2</v>
      </c>
      <c r="AE87" s="115">
        <f t="shared" si="30"/>
        <v>0</v>
      </c>
      <c r="AF87" s="115">
        <f t="shared" si="30"/>
        <v>0</v>
      </c>
      <c r="AG87" s="178">
        <f t="shared" si="30"/>
        <v>2</v>
      </c>
      <c r="AH87" s="115">
        <f t="shared" si="30"/>
        <v>5</v>
      </c>
      <c r="AI87" s="115">
        <f t="shared" si="30"/>
        <v>1</v>
      </c>
      <c r="AJ87" s="115">
        <f t="shared" si="30"/>
        <v>0</v>
      </c>
      <c r="AK87" s="178">
        <f t="shared" si="30"/>
        <v>6</v>
      </c>
      <c r="AL87" s="115">
        <f t="shared" si="30"/>
        <v>0</v>
      </c>
      <c r="AM87" s="115">
        <f t="shared" si="30"/>
        <v>0</v>
      </c>
      <c r="AN87" s="115">
        <f t="shared" si="30"/>
        <v>0</v>
      </c>
      <c r="AO87" s="178">
        <f t="shared" si="30"/>
        <v>0</v>
      </c>
      <c r="AP87" s="115">
        <f t="shared" si="30"/>
        <v>4</v>
      </c>
      <c r="AQ87" s="115">
        <f t="shared" si="30"/>
        <v>1</v>
      </c>
      <c r="AR87" s="116">
        <f t="shared" si="30"/>
        <v>0</v>
      </c>
      <c r="AS87" s="440">
        <f t="shared" si="30"/>
        <v>5</v>
      </c>
      <c r="AT87" s="441">
        <f t="shared" si="30"/>
        <v>4</v>
      </c>
      <c r="AU87" s="441">
        <f t="shared" si="30"/>
        <v>0</v>
      </c>
      <c r="AV87" s="118">
        <f t="shared" si="30"/>
        <v>0</v>
      </c>
      <c r="AW87" s="266">
        <f t="shared" si="30"/>
        <v>4</v>
      </c>
      <c r="AX87" s="439">
        <v>2</v>
      </c>
      <c r="AY87" s="439">
        <v>1</v>
      </c>
      <c r="AZ87" s="424">
        <f>SUM(AZ82:AZ86)</f>
        <v>0</v>
      </c>
      <c r="BA87" s="440">
        <f>SUM(BA82:BA86)</f>
        <v>3</v>
      </c>
      <c r="BB87" s="439">
        <v>3</v>
      </c>
      <c r="BC87" s="118">
        <f>SUM(BC82:BC86)</f>
        <v>0</v>
      </c>
      <c r="BD87" s="115">
        <f>SUM(BD82:BD86)</f>
        <v>0</v>
      </c>
      <c r="BE87" s="266">
        <f>SUM(BE82:BE86)</f>
        <v>3</v>
      </c>
      <c r="BF87" s="400">
        <f>SUM(BF82:BF86)</f>
        <v>35</v>
      </c>
      <c r="BG87" s="681"/>
    </row>
    <row r="88" spans="1:59" ht="27.75" customHeight="1" thickBot="1" x14ac:dyDescent="0.3">
      <c r="A88" s="596"/>
      <c r="B88" s="596"/>
      <c r="C88" s="662"/>
      <c r="D88" s="597"/>
      <c r="E88" s="550"/>
      <c r="F88" s="134">
        <v>1</v>
      </c>
      <c r="G88" s="144" t="s">
        <v>41</v>
      </c>
      <c r="H88" s="134" t="s">
        <v>41</v>
      </c>
      <c r="I88" s="322" t="s">
        <v>183</v>
      </c>
      <c r="J88" s="396">
        <v>0</v>
      </c>
      <c r="K88" s="251">
        <v>0</v>
      </c>
      <c r="L88" s="355">
        <v>0</v>
      </c>
      <c r="M88" s="121">
        <v>0</v>
      </c>
      <c r="N88" s="251">
        <v>0</v>
      </c>
      <c r="O88" s="251">
        <v>0</v>
      </c>
      <c r="P88" s="175">
        <v>0</v>
      </c>
      <c r="Q88" s="121">
        <v>0</v>
      </c>
      <c r="R88" s="251">
        <v>0</v>
      </c>
      <c r="S88" s="251">
        <v>0</v>
      </c>
      <c r="T88" s="251">
        <v>0</v>
      </c>
      <c r="U88" s="121">
        <v>3</v>
      </c>
      <c r="V88" s="393">
        <v>0</v>
      </c>
      <c r="W88" s="393">
        <v>0</v>
      </c>
      <c r="X88" s="119">
        <v>0</v>
      </c>
      <c r="Y88" s="121">
        <v>0</v>
      </c>
      <c r="Z88" s="394">
        <v>0</v>
      </c>
      <c r="AA88" s="393">
        <v>0</v>
      </c>
      <c r="AB88" s="119">
        <v>0</v>
      </c>
      <c r="AC88" s="121">
        <v>0</v>
      </c>
      <c r="AD88" s="393">
        <v>0</v>
      </c>
      <c r="AE88" s="393">
        <v>0</v>
      </c>
      <c r="AF88" s="119">
        <v>0</v>
      </c>
      <c r="AG88" s="121">
        <v>0</v>
      </c>
      <c r="AH88" s="394">
        <v>0</v>
      </c>
      <c r="AI88" s="393">
        <v>0</v>
      </c>
      <c r="AJ88" s="393">
        <v>0</v>
      </c>
      <c r="AK88" s="121">
        <v>0</v>
      </c>
      <c r="AL88" s="393">
        <v>0</v>
      </c>
      <c r="AM88" s="393">
        <v>0</v>
      </c>
      <c r="AN88" s="393">
        <v>0</v>
      </c>
      <c r="AO88" s="121">
        <v>0</v>
      </c>
      <c r="AP88" s="394">
        <v>0</v>
      </c>
      <c r="AQ88" s="393">
        <v>0</v>
      </c>
      <c r="AR88" s="120">
        <v>0</v>
      </c>
      <c r="AS88" s="438">
        <v>0</v>
      </c>
      <c r="AT88" s="439">
        <v>0</v>
      </c>
      <c r="AU88" s="439">
        <v>0</v>
      </c>
      <c r="AV88" s="122">
        <v>0</v>
      </c>
      <c r="AW88" s="357">
        <v>0</v>
      </c>
      <c r="AX88" s="439">
        <v>0</v>
      </c>
      <c r="AY88" s="439">
        <v>0</v>
      </c>
      <c r="AZ88" s="414">
        <v>0</v>
      </c>
      <c r="BA88" s="438">
        <v>0</v>
      </c>
      <c r="BB88" s="439">
        <v>0</v>
      </c>
      <c r="BC88" s="122">
        <v>0</v>
      </c>
      <c r="BD88" s="119">
        <v>0</v>
      </c>
      <c r="BE88" s="357">
        <v>0</v>
      </c>
      <c r="BF88" s="400">
        <f t="shared" ref="BF88:BF93" si="31">SUM(M88+Q88+U88+Y88+AC88+AG88+AK88+AO88+AS88+AW88+BA88+BE88)</f>
        <v>3</v>
      </c>
      <c r="BG88" s="451">
        <f>BF88/F88</f>
        <v>3</v>
      </c>
    </row>
    <row r="89" spans="1:59" ht="15" customHeight="1" x14ac:dyDescent="0.25">
      <c r="A89" s="596"/>
      <c r="B89" s="596"/>
      <c r="C89" s="662"/>
      <c r="D89" s="597"/>
      <c r="E89" s="550"/>
      <c r="F89" s="549">
        <v>2</v>
      </c>
      <c r="G89" s="561" t="s">
        <v>43</v>
      </c>
      <c r="H89" s="100" t="s">
        <v>44</v>
      </c>
      <c r="I89" s="561" t="s">
        <v>212</v>
      </c>
      <c r="J89" s="23">
        <v>0</v>
      </c>
      <c r="K89" s="113">
        <v>0</v>
      </c>
      <c r="L89" s="173">
        <v>0</v>
      </c>
      <c r="M89" s="60">
        <f>SUM(J89:L89)</f>
        <v>0</v>
      </c>
      <c r="N89" s="113">
        <v>0</v>
      </c>
      <c r="O89" s="113">
        <v>0</v>
      </c>
      <c r="P89" s="26">
        <v>0</v>
      </c>
      <c r="Q89" s="60">
        <f>SUM(N89:P89)</f>
        <v>0</v>
      </c>
      <c r="R89" s="113">
        <v>0</v>
      </c>
      <c r="S89" s="113">
        <v>0</v>
      </c>
      <c r="T89" s="113">
        <v>0</v>
      </c>
      <c r="U89" s="60">
        <f>SUM(R89:T89)</f>
        <v>0</v>
      </c>
      <c r="V89" s="380">
        <v>0</v>
      </c>
      <c r="W89" s="380">
        <v>0</v>
      </c>
      <c r="X89" s="82">
        <v>0</v>
      </c>
      <c r="Y89" s="60">
        <f>SUM(V89:X89)</f>
        <v>0</v>
      </c>
      <c r="Z89" s="381">
        <v>0</v>
      </c>
      <c r="AA89" s="380">
        <v>0</v>
      </c>
      <c r="AB89" s="82">
        <v>0</v>
      </c>
      <c r="AC89" s="60">
        <v>0</v>
      </c>
      <c r="AD89" s="380">
        <v>0</v>
      </c>
      <c r="AE89" s="380">
        <v>0</v>
      </c>
      <c r="AF89" s="82">
        <v>0</v>
      </c>
      <c r="AG89" s="108">
        <f>SUM(AD89:AF89)</f>
        <v>0</v>
      </c>
      <c r="AH89" s="381">
        <v>0</v>
      </c>
      <c r="AI89" s="380">
        <v>0</v>
      </c>
      <c r="AJ89" s="380">
        <v>0</v>
      </c>
      <c r="AK89" s="60">
        <v>0</v>
      </c>
      <c r="AL89" s="380">
        <v>1</v>
      </c>
      <c r="AM89" s="380">
        <v>0</v>
      </c>
      <c r="AN89" s="380">
        <v>0</v>
      </c>
      <c r="AO89" s="60">
        <v>1</v>
      </c>
      <c r="AP89" s="381">
        <v>0</v>
      </c>
      <c r="AQ89" s="380">
        <v>0</v>
      </c>
      <c r="AR89" s="96">
        <v>0</v>
      </c>
      <c r="AS89" s="436">
        <f>SUM(AP89:AR89)</f>
        <v>0</v>
      </c>
      <c r="AT89" s="437">
        <v>0</v>
      </c>
      <c r="AU89" s="437">
        <v>0</v>
      </c>
      <c r="AV89" s="95">
        <v>0</v>
      </c>
      <c r="AW89" s="264">
        <f>SUM(AT89:AV89)</f>
        <v>0</v>
      </c>
      <c r="AX89" s="437">
        <v>0</v>
      </c>
      <c r="AY89" s="437">
        <v>0</v>
      </c>
      <c r="AZ89" s="411">
        <v>0</v>
      </c>
      <c r="BA89" s="436">
        <f>SUM(AX89:AZ89)</f>
        <v>0</v>
      </c>
      <c r="BB89" s="437">
        <v>0</v>
      </c>
      <c r="BC89" s="95">
        <v>0</v>
      </c>
      <c r="BD89" s="82">
        <v>0</v>
      </c>
      <c r="BE89" s="264">
        <f>SUM(BB89:BD89)</f>
        <v>0</v>
      </c>
      <c r="BF89" s="401">
        <f t="shared" si="31"/>
        <v>1</v>
      </c>
      <c r="BG89" s="680">
        <f>BF94/F89</f>
        <v>7.5</v>
      </c>
    </row>
    <row r="90" spans="1:59" ht="18" customHeight="1" x14ac:dyDescent="0.25">
      <c r="A90" s="596"/>
      <c r="B90" s="596"/>
      <c r="C90" s="662"/>
      <c r="D90" s="597"/>
      <c r="E90" s="550"/>
      <c r="F90" s="550"/>
      <c r="G90" s="558"/>
      <c r="H90" s="47" t="s">
        <v>45</v>
      </c>
      <c r="I90" s="558"/>
      <c r="J90" s="17">
        <v>0</v>
      </c>
      <c r="K90" s="111">
        <v>0</v>
      </c>
      <c r="L90" s="112">
        <v>0</v>
      </c>
      <c r="M90" s="51">
        <f>SUM(J90:L90)</f>
        <v>0</v>
      </c>
      <c r="N90" s="111">
        <v>0</v>
      </c>
      <c r="O90" s="111">
        <v>0</v>
      </c>
      <c r="P90" s="7">
        <v>0</v>
      </c>
      <c r="Q90" s="51">
        <f>SUM(N90:P90)</f>
        <v>0</v>
      </c>
      <c r="R90" s="111">
        <v>0</v>
      </c>
      <c r="S90" s="111">
        <v>0</v>
      </c>
      <c r="T90" s="111">
        <v>0</v>
      </c>
      <c r="U90" s="51">
        <f>SUM(R90:T90)</f>
        <v>0</v>
      </c>
      <c r="V90" s="378">
        <v>0</v>
      </c>
      <c r="W90" s="378">
        <v>0</v>
      </c>
      <c r="X90" s="78">
        <v>0</v>
      </c>
      <c r="Y90" s="51">
        <f>SUM(V90:X90)</f>
        <v>0</v>
      </c>
      <c r="Z90" s="379">
        <v>0</v>
      </c>
      <c r="AA90" s="378">
        <v>0</v>
      </c>
      <c r="AB90" s="78">
        <v>0</v>
      </c>
      <c r="AC90" s="51">
        <v>0</v>
      </c>
      <c r="AD90" s="378">
        <v>0</v>
      </c>
      <c r="AE90" s="378">
        <v>0</v>
      </c>
      <c r="AF90" s="78">
        <v>0</v>
      </c>
      <c r="AG90" s="51">
        <v>0</v>
      </c>
      <c r="AH90" s="379">
        <v>0</v>
      </c>
      <c r="AI90" s="378">
        <v>0</v>
      </c>
      <c r="AJ90" s="378">
        <v>0</v>
      </c>
      <c r="AK90" s="51">
        <v>0</v>
      </c>
      <c r="AL90" s="378">
        <v>12</v>
      </c>
      <c r="AM90" s="378">
        <v>0</v>
      </c>
      <c r="AN90" s="378">
        <v>0</v>
      </c>
      <c r="AO90" s="51">
        <v>12</v>
      </c>
      <c r="AP90" s="379">
        <v>0</v>
      </c>
      <c r="AQ90" s="378">
        <v>0</v>
      </c>
      <c r="AR90" s="92">
        <v>0</v>
      </c>
      <c r="AS90" s="420">
        <f>SUM(AP90:AR90)</f>
        <v>0</v>
      </c>
      <c r="AT90" s="428">
        <v>0</v>
      </c>
      <c r="AU90" s="428">
        <v>0</v>
      </c>
      <c r="AV90" s="79">
        <v>0</v>
      </c>
      <c r="AW90" s="109">
        <f>SUM(AT90:AV90)</f>
        <v>0</v>
      </c>
      <c r="AX90" s="428">
        <v>0</v>
      </c>
      <c r="AY90" s="428">
        <v>0</v>
      </c>
      <c r="AZ90" s="409">
        <v>0</v>
      </c>
      <c r="BA90" s="420">
        <f>SUM(AX90:AZ90)</f>
        <v>0</v>
      </c>
      <c r="BB90" s="428">
        <v>0</v>
      </c>
      <c r="BC90" s="79">
        <v>0</v>
      </c>
      <c r="BD90" s="78">
        <v>0</v>
      </c>
      <c r="BE90" s="109">
        <f>SUM(BB90:BD90)</f>
        <v>0</v>
      </c>
      <c r="BF90" s="402">
        <f t="shared" si="31"/>
        <v>12</v>
      </c>
      <c r="BG90" s="629"/>
    </row>
    <row r="91" spans="1:59" ht="15" customHeight="1" x14ac:dyDescent="0.25">
      <c r="A91" s="596"/>
      <c r="B91" s="596"/>
      <c r="C91" s="662"/>
      <c r="D91" s="597"/>
      <c r="E91" s="550"/>
      <c r="F91" s="550"/>
      <c r="G91" s="558"/>
      <c r="H91" s="123" t="s">
        <v>46</v>
      </c>
      <c r="I91" s="558"/>
      <c r="J91" s="17">
        <v>0</v>
      </c>
      <c r="K91" s="111">
        <v>0</v>
      </c>
      <c r="L91" s="112">
        <v>0</v>
      </c>
      <c r="M91" s="51">
        <f>SUM(J91:L91)</f>
        <v>0</v>
      </c>
      <c r="N91" s="111">
        <v>0</v>
      </c>
      <c r="O91" s="111">
        <v>0</v>
      </c>
      <c r="P91" s="7">
        <v>0</v>
      </c>
      <c r="Q91" s="51">
        <f>SUM(N91:P91)</f>
        <v>0</v>
      </c>
      <c r="R91" s="111">
        <v>1</v>
      </c>
      <c r="S91" s="111">
        <v>0</v>
      </c>
      <c r="T91" s="111">
        <v>0</v>
      </c>
      <c r="U91" s="51">
        <f>SUM(R91:T91)</f>
        <v>1</v>
      </c>
      <c r="V91" s="378">
        <v>0</v>
      </c>
      <c r="W91" s="378">
        <v>0</v>
      </c>
      <c r="X91" s="78">
        <v>0</v>
      </c>
      <c r="Y91" s="51">
        <f>SUM(V91:X91)</f>
        <v>0</v>
      </c>
      <c r="Z91" s="379">
        <v>0</v>
      </c>
      <c r="AA91" s="378">
        <v>0</v>
      </c>
      <c r="AB91" s="78">
        <v>0</v>
      </c>
      <c r="AC91" s="51">
        <v>0</v>
      </c>
      <c r="AD91" s="378">
        <v>0</v>
      </c>
      <c r="AE91" s="378">
        <v>0</v>
      </c>
      <c r="AF91" s="78">
        <v>0</v>
      </c>
      <c r="AG91" s="51">
        <v>0</v>
      </c>
      <c r="AH91" s="379">
        <v>0</v>
      </c>
      <c r="AI91" s="378">
        <v>0</v>
      </c>
      <c r="AJ91" s="378">
        <v>0</v>
      </c>
      <c r="AK91" s="51">
        <v>0</v>
      </c>
      <c r="AL91" s="378">
        <v>0</v>
      </c>
      <c r="AM91" s="378">
        <v>0</v>
      </c>
      <c r="AN91" s="378">
        <v>0</v>
      </c>
      <c r="AO91" s="51">
        <f>SUM(AL91:AN91)</f>
        <v>0</v>
      </c>
      <c r="AP91" s="379">
        <v>0</v>
      </c>
      <c r="AQ91" s="378">
        <v>0</v>
      </c>
      <c r="AR91" s="92">
        <v>0</v>
      </c>
      <c r="AS91" s="420">
        <f>SUM(AP91:AR91)</f>
        <v>0</v>
      </c>
      <c r="AT91" s="428">
        <v>0</v>
      </c>
      <c r="AU91" s="428">
        <v>0</v>
      </c>
      <c r="AV91" s="79">
        <v>0</v>
      </c>
      <c r="AW91" s="109">
        <f>SUM(AT91:AV91)</f>
        <v>0</v>
      </c>
      <c r="AX91" s="428">
        <v>0</v>
      </c>
      <c r="AY91" s="428">
        <v>0</v>
      </c>
      <c r="AZ91" s="409">
        <v>0</v>
      </c>
      <c r="BA91" s="420">
        <f>SUM(AX91:AZ91)</f>
        <v>0</v>
      </c>
      <c r="BB91" s="428">
        <v>0</v>
      </c>
      <c r="BC91" s="79">
        <v>0</v>
      </c>
      <c r="BD91" s="78">
        <v>0</v>
      </c>
      <c r="BE91" s="109">
        <f>SUM(BB91:BD91)</f>
        <v>0</v>
      </c>
      <c r="BF91" s="402">
        <f t="shared" si="31"/>
        <v>1</v>
      </c>
      <c r="BG91" s="629"/>
    </row>
    <row r="92" spans="1:59" ht="15" customHeight="1" x14ac:dyDescent="0.25">
      <c r="A92" s="596"/>
      <c r="B92" s="596"/>
      <c r="C92" s="662"/>
      <c r="D92" s="597"/>
      <c r="E92" s="550"/>
      <c r="F92" s="550"/>
      <c r="G92" s="558"/>
      <c r="H92" s="123" t="s">
        <v>47</v>
      </c>
      <c r="I92" s="558"/>
      <c r="J92" s="17">
        <v>0</v>
      </c>
      <c r="K92" s="111">
        <v>0</v>
      </c>
      <c r="L92" s="112">
        <v>0</v>
      </c>
      <c r="M92" s="51">
        <f>SUM(J92:L92)</f>
        <v>0</v>
      </c>
      <c r="N92" s="111">
        <v>0</v>
      </c>
      <c r="O92" s="111">
        <v>0</v>
      </c>
      <c r="P92" s="7">
        <v>0</v>
      </c>
      <c r="Q92" s="51">
        <f>SUM(N92:P92)</f>
        <v>0</v>
      </c>
      <c r="R92" s="111">
        <v>1</v>
      </c>
      <c r="S92" s="111">
        <v>0</v>
      </c>
      <c r="T92" s="111">
        <v>0</v>
      </c>
      <c r="U92" s="51">
        <f>SUM(R92:T92)</f>
        <v>1</v>
      </c>
      <c r="V92" s="378">
        <v>0</v>
      </c>
      <c r="W92" s="378">
        <v>0</v>
      </c>
      <c r="X92" s="78">
        <v>0</v>
      </c>
      <c r="Y92" s="51">
        <f>SUM(V92:X92)</f>
        <v>0</v>
      </c>
      <c r="Z92" s="379">
        <v>0</v>
      </c>
      <c r="AA92" s="378">
        <v>0</v>
      </c>
      <c r="AB92" s="78">
        <v>0</v>
      </c>
      <c r="AC92" s="51">
        <v>0</v>
      </c>
      <c r="AD92" s="378">
        <v>0</v>
      </c>
      <c r="AE92" s="378">
        <v>0</v>
      </c>
      <c r="AF92" s="78">
        <v>0</v>
      </c>
      <c r="AG92" s="51">
        <v>0</v>
      </c>
      <c r="AH92" s="379">
        <v>0</v>
      </c>
      <c r="AI92" s="378">
        <v>0</v>
      </c>
      <c r="AJ92" s="378">
        <v>0</v>
      </c>
      <c r="AK92" s="51">
        <v>0</v>
      </c>
      <c r="AL92" s="378">
        <v>0</v>
      </c>
      <c r="AM92" s="378">
        <v>0</v>
      </c>
      <c r="AN92" s="378">
        <v>0</v>
      </c>
      <c r="AO92" s="51">
        <v>0</v>
      </c>
      <c r="AP92" s="379">
        <v>0</v>
      </c>
      <c r="AQ92" s="378">
        <v>0</v>
      </c>
      <c r="AR92" s="92">
        <v>0</v>
      </c>
      <c r="AS92" s="420">
        <f>SUM(AP92:AR92)</f>
        <v>0</v>
      </c>
      <c r="AT92" s="428">
        <v>0</v>
      </c>
      <c r="AU92" s="428">
        <v>0</v>
      </c>
      <c r="AV92" s="79">
        <v>0</v>
      </c>
      <c r="AW92" s="109">
        <f>SUM(AT92:AV92)</f>
        <v>0</v>
      </c>
      <c r="AX92" s="428">
        <v>0</v>
      </c>
      <c r="AY92" s="428">
        <v>0</v>
      </c>
      <c r="AZ92" s="409">
        <v>0</v>
      </c>
      <c r="BA92" s="420">
        <f>SUM(AX92:AZ92)</f>
        <v>0</v>
      </c>
      <c r="BB92" s="428">
        <v>0</v>
      </c>
      <c r="BC92" s="79">
        <v>0</v>
      </c>
      <c r="BD92" s="78">
        <v>0</v>
      </c>
      <c r="BE92" s="109">
        <f>SUM(BB92:BD92)</f>
        <v>0</v>
      </c>
      <c r="BF92" s="402">
        <f t="shared" si="31"/>
        <v>1</v>
      </c>
      <c r="BG92" s="629"/>
    </row>
    <row r="93" spans="1:59" ht="15.75" customHeight="1" thickBot="1" x14ac:dyDescent="0.3">
      <c r="A93" s="596"/>
      <c r="B93" s="596"/>
      <c r="C93" s="662"/>
      <c r="D93" s="597"/>
      <c r="E93" s="550"/>
      <c r="F93" s="550"/>
      <c r="G93" s="558"/>
      <c r="H93" s="203" t="s">
        <v>48</v>
      </c>
      <c r="I93" s="558"/>
      <c r="J93" s="32">
        <v>0</v>
      </c>
      <c r="K93" s="33">
        <v>0</v>
      </c>
      <c r="L93" s="149">
        <v>0</v>
      </c>
      <c r="M93" s="56">
        <f>SUM(J93:L93)</f>
        <v>0</v>
      </c>
      <c r="N93" s="33">
        <v>0</v>
      </c>
      <c r="O93" s="33">
        <v>0</v>
      </c>
      <c r="P93" s="35">
        <v>0</v>
      </c>
      <c r="Q93" s="56">
        <f>SUM(N93:P93)</f>
        <v>0</v>
      </c>
      <c r="R93" s="33">
        <v>0</v>
      </c>
      <c r="S93" s="33">
        <v>0</v>
      </c>
      <c r="T93" s="33">
        <v>0</v>
      </c>
      <c r="U93" s="56">
        <f>SUM(R93:T93)</f>
        <v>0</v>
      </c>
      <c r="V93" s="382">
        <v>0</v>
      </c>
      <c r="W93" s="382">
        <v>0</v>
      </c>
      <c r="X93" s="80">
        <v>0</v>
      </c>
      <c r="Y93" s="56">
        <f>SUM(V93:X93)</f>
        <v>0</v>
      </c>
      <c r="Z93" s="383">
        <v>0</v>
      </c>
      <c r="AA93" s="382">
        <v>0</v>
      </c>
      <c r="AB93" s="80">
        <v>0</v>
      </c>
      <c r="AC93" s="56">
        <v>0</v>
      </c>
      <c r="AD93" s="382">
        <v>0</v>
      </c>
      <c r="AE93" s="382">
        <v>0</v>
      </c>
      <c r="AF93" s="80">
        <v>0</v>
      </c>
      <c r="AG93" s="56">
        <v>0</v>
      </c>
      <c r="AH93" s="383">
        <v>0</v>
      </c>
      <c r="AI93" s="382">
        <v>0</v>
      </c>
      <c r="AJ93" s="382">
        <v>0</v>
      </c>
      <c r="AK93" s="56">
        <v>0</v>
      </c>
      <c r="AL93" s="382">
        <v>0</v>
      </c>
      <c r="AM93" s="382">
        <v>0</v>
      </c>
      <c r="AN93" s="382">
        <v>0</v>
      </c>
      <c r="AO93" s="56">
        <f>SUM(AL93:AN93)</f>
        <v>0</v>
      </c>
      <c r="AP93" s="383">
        <v>0</v>
      </c>
      <c r="AQ93" s="382">
        <v>0</v>
      </c>
      <c r="AR93" s="93">
        <v>0</v>
      </c>
      <c r="AS93" s="433">
        <f>SUM(AP93:AR93)</f>
        <v>0</v>
      </c>
      <c r="AT93" s="435">
        <v>0</v>
      </c>
      <c r="AU93" s="435">
        <v>0</v>
      </c>
      <c r="AV93" s="94">
        <v>0</v>
      </c>
      <c r="AW93" s="262">
        <f>SUM(AT93:AV93)</f>
        <v>0</v>
      </c>
      <c r="AX93" s="435">
        <v>0</v>
      </c>
      <c r="AY93" s="435">
        <v>0</v>
      </c>
      <c r="AZ93" s="410">
        <v>0</v>
      </c>
      <c r="BA93" s="433">
        <f>SUM(AX93:AZ93)</f>
        <v>0</v>
      </c>
      <c r="BB93" s="435">
        <v>0</v>
      </c>
      <c r="BC93" s="94">
        <v>0</v>
      </c>
      <c r="BD93" s="80">
        <v>0</v>
      </c>
      <c r="BE93" s="262">
        <f>SUM(BB93:BD93)</f>
        <v>0</v>
      </c>
      <c r="BF93" s="403">
        <f t="shared" si="31"/>
        <v>0</v>
      </c>
      <c r="BG93" s="629"/>
    </row>
    <row r="94" spans="1:59" ht="15.75" customHeight="1" thickBot="1" x14ac:dyDescent="0.3">
      <c r="A94" s="596"/>
      <c r="B94" s="596"/>
      <c r="C94" s="662"/>
      <c r="D94" s="597"/>
      <c r="E94" s="551"/>
      <c r="F94" s="553"/>
      <c r="G94" s="556" t="s">
        <v>49</v>
      </c>
      <c r="H94" s="557"/>
      <c r="I94" s="562"/>
      <c r="J94" s="396">
        <f>SUM(J89:J93)</f>
        <v>0</v>
      </c>
      <c r="K94" s="251">
        <f>SUM(K89:K93)</f>
        <v>0</v>
      </c>
      <c r="L94" s="355">
        <f>SUM(L89:L93)</f>
        <v>0</v>
      </c>
      <c r="M94" s="178">
        <f>SUM(M89:M93)</f>
        <v>0</v>
      </c>
      <c r="N94" s="251">
        <f>SUM(N89:N93)</f>
        <v>0</v>
      </c>
      <c r="O94" s="251">
        <v>0</v>
      </c>
      <c r="P94" s="175">
        <f t="shared" ref="P94:Y94" si="32">SUM(P89:P93)</f>
        <v>0</v>
      </c>
      <c r="Q94" s="178">
        <f t="shared" si="32"/>
        <v>0</v>
      </c>
      <c r="R94" s="115">
        <f t="shared" si="32"/>
        <v>2</v>
      </c>
      <c r="S94" s="115">
        <f t="shared" si="32"/>
        <v>0</v>
      </c>
      <c r="T94" s="115">
        <f t="shared" si="32"/>
        <v>0</v>
      </c>
      <c r="U94" s="178">
        <f t="shared" si="32"/>
        <v>2</v>
      </c>
      <c r="V94" s="115">
        <f t="shared" si="32"/>
        <v>0</v>
      </c>
      <c r="W94" s="115">
        <f t="shared" si="32"/>
        <v>0</v>
      </c>
      <c r="X94" s="115">
        <f t="shared" si="32"/>
        <v>0</v>
      </c>
      <c r="Y94" s="178">
        <f t="shared" si="32"/>
        <v>0</v>
      </c>
      <c r="Z94" s="394">
        <v>0</v>
      </c>
      <c r="AA94" s="393">
        <v>0</v>
      </c>
      <c r="AB94" s="119">
        <v>0</v>
      </c>
      <c r="AC94" s="178">
        <v>0</v>
      </c>
      <c r="AD94" s="393">
        <v>0</v>
      </c>
      <c r="AE94" s="393">
        <v>0</v>
      </c>
      <c r="AF94" s="119">
        <v>0</v>
      </c>
      <c r="AG94" s="178">
        <v>0</v>
      </c>
      <c r="AH94" s="394">
        <v>0</v>
      </c>
      <c r="AI94" s="393">
        <v>0</v>
      </c>
      <c r="AJ94" s="393">
        <v>0</v>
      </c>
      <c r="AK94" s="178">
        <v>0</v>
      </c>
      <c r="AL94" s="115">
        <f t="shared" ref="AL94:AW94" si="33">SUM(AL89:AL93)</f>
        <v>13</v>
      </c>
      <c r="AM94" s="115">
        <f t="shared" si="33"/>
        <v>0</v>
      </c>
      <c r="AN94" s="115">
        <f t="shared" si="33"/>
        <v>0</v>
      </c>
      <c r="AO94" s="178">
        <f t="shared" si="33"/>
        <v>13</v>
      </c>
      <c r="AP94" s="115">
        <f t="shared" si="33"/>
        <v>0</v>
      </c>
      <c r="AQ94" s="115">
        <f t="shared" si="33"/>
        <v>0</v>
      </c>
      <c r="AR94" s="116">
        <f t="shared" si="33"/>
        <v>0</v>
      </c>
      <c r="AS94" s="440">
        <f t="shared" si="33"/>
        <v>0</v>
      </c>
      <c r="AT94" s="441">
        <f t="shared" si="33"/>
        <v>0</v>
      </c>
      <c r="AU94" s="441">
        <f t="shared" si="33"/>
        <v>0</v>
      </c>
      <c r="AV94" s="118">
        <f t="shared" si="33"/>
        <v>0</v>
      </c>
      <c r="AW94" s="266">
        <f t="shared" si="33"/>
        <v>0</v>
      </c>
      <c r="AX94" s="439">
        <v>0</v>
      </c>
      <c r="AY94" s="439">
        <v>0</v>
      </c>
      <c r="AZ94" s="424">
        <f>SUM(AZ89:AZ93)</f>
        <v>0</v>
      </c>
      <c r="BA94" s="440">
        <f>SUM(BA89:BA93)</f>
        <v>0</v>
      </c>
      <c r="BB94" s="439">
        <v>0</v>
      </c>
      <c r="BC94" s="118">
        <f>SUM(BC89:BC93)</f>
        <v>0</v>
      </c>
      <c r="BD94" s="115">
        <f>SUM(BD89:BD93)</f>
        <v>0</v>
      </c>
      <c r="BE94" s="266">
        <f>SUM(BE89:BE93)</f>
        <v>0</v>
      </c>
      <c r="BF94" s="400">
        <f>SUM(BF89:BF93)</f>
        <v>15</v>
      </c>
      <c r="BG94" s="681"/>
    </row>
    <row r="95" spans="1:59" ht="15.75" customHeight="1" thickBot="1" x14ac:dyDescent="0.3">
      <c r="A95" s="596"/>
      <c r="B95" s="596"/>
      <c r="C95" s="662"/>
      <c r="D95" s="596"/>
      <c r="E95" s="705" t="s">
        <v>210</v>
      </c>
      <c r="F95" s="134">
        <v>2</v>
      </c>
      <c r="G95" s="384" t="s">
        <v>41</v>
      </c>
      <c r="H95" s="134" t="s">
        <v>41</v>
      </c>
      <c r="I95" s="322" t="s">
        <v>184</v>
      </c>
      <c r="J95" s="396">
        <v>0</v>
      </c>
      <c r="K95" s="251">
        <v>0</v>
      </c>
      <c r="L95" s="355">
        <v>0</v>
      </c>
      <c r="M95" s="121">
        <v>0</v>
      </c>
      <c r="N95" s="251">
        <v>0</v>
      </c>
      <c r="O95" s="251">
        <v>0</v>
      </c>
      <c r="P95" s="175">
        <v>0</v>
      </c>
      <c r="Q95" s="121">
        <v>0</v>
      </c>
      <c r="R95" s="251">
        <v>0</v>
      </c>
      <c r="S95" s="251">
        <v>0</v>
      </c>
      <c r="T95" s="251">
        <v>0</v>
      </c>
      <c r="U95" s="121">
        <v>0</v>
      </c>
      <c r="V95" s="393">
        <v>0</v>
      </c>
      <c r="W95" s="393">
        <v>0</v>
      </c>
      <c r="X95" s="119">
        <v>0</v>
      </c>
      <c r="Y95" s="121">
        <v>0</v>
      </c>
      <c r="Z95" s="394">
        <v>0</v>
      </c>
      <c r="AA95" s="393">
        <v>0</v>
      </c>
      <c r="AB95" s="119">
        <v>0</v>
      </c>
      <c r="AC95" s="121">
        <v>0</v>
      </c>
      <c r="AD95" s="393">
        <v>0</v>
      </c>
      <c r="AE95" s="393">
        <v>0</v>
      </c>
      <c r="AF95" s="119">
        <v>0</v>
      </c>
      <c r="AG95" s="121">
        <v>0</v>
      </c>
      <c r="AH95" s="394">
        <v>0</v>
      </c>
      <c r="AI95" s="393">
        <v>0</v>
      </c>
      <c r="AJ95" s="393">
        <v>0</v>
      </c>
      <c r="AK95" s="121">
        <v>0</v>
      </c>
      <c r="AL95" s="393">
        <v>0</v>
      </c>
      <c r="AM95" s="393">
        <v>0</v>
      </c>
      <c r="AN95" s="393">
        <v>0</v>
      </c>
      <c r="AO95" s="121">
        <v>0</v>
      </c>
      <c r="AP95" s="394">
        <v>0</v>
      </c>
      <c r="AQ95" s="393">
        <v>0</v>
      </c>
      <c r="AR95" s="120">
        <v>0</v>
      </c>
      <c r="AS95" s="438">
        <v>0</v>
      </c>
      <c r="AT95" s="439">
        <v>0</v>
      </c>
      <c r="AU95" s="439">
        <v>0</v>
      </c>
      <c r="AV95" s="122">
        <v>0</v>
      </c>
      <c r="AW95" s="357">
        <v>0</v>
      </c>
      <c r="AX95" s="439">
        <v>0</v>
      </c>
      <c r="AY95" s="439">
        <v>0</v>
      </c>
      <c r="AZ95" s="414">
        <v>0</v>
      </c>
      <c r="BA95" s="438">
        <v>0</v>
      </c>
      <c r="BB95" s="439">
        <v>0</v>
      </c>
      <c r="BC95" s="122">
        <v>0</v>
      </c>
      <c r="BD95" s="119">
        <v>0</v>
      </c>
      <c r="BE95" s="357">
        <v>0</v>
      </c>
      <c r="BF95" s="400">
        <f t="shared" ref="BF95:BF100" si="34">SUM(M95+Q95+U95+Y95+AC95+AG95+AK95+AO95+AS95+AW95+BA95+BE95)</f>
        <v>0</v>
      </c>
      <c r="BG95" s="451">
        <f>BF95/F95</f>
        <v>0</v>
      </c>
    </row>
    <row r="96" spans="1:59" ht="15" customHeight="1" x14ac:dyDescent="0.25">
      <c r="A96" s="596"/>
      <c r="B96" s="596"/>
      <c r="C96" s="662"/>
      <c r="D96" s="596"/>
      <c r="E96" s="560"/>
      <c r="F96" s="549">
        <v>1</v>
      </c>
      <c r="G96" s="558" t="s">
        <v>43</v>
      </c>
      <c r="H96" s="100" t="s">
        <v>44</v>
      </c>
      <c r="I96" s="558" t="s">
        <v>214</v>
      </c>
      <c r="J96" s="23">
        <v>0</v>
      </c>
      <c r="K96" s="26">
        <v>0</v>
      </c>
      <c r="L96" s="59">
        <v>0</v>
      </c>
      <c r="M96" s="60">
        <f>SUM(J96:L96)</f>
        <v>0</v>
      </c>
      <c r="N96" s="113">
        <v>0</v>
      </c>
      <c r="O96" s="113">
        <v>0</v>
      </c>
      <c r="P96" s="26">
        <v>0</v>
      </c>
      <c r="Q96" s="60">
        <f>SUM(N96:P96)</f>
        <v>0</v>
      </c>
      <c r="R96" s="113">
        <v>0</v>
      </c>
      <c r="S96" s="113">
        <v>0</v>
      </c>
      <c r="T96" s="113">
        <v>0</v>
      </c>
      <c r="U96" s="60">
        <f>SUM(R96:T96)</f>
        <v>0</v>
      </c>
      <c r="V96" s="380">
        <v>0</v>
      </c>
      <c r="W96" s="380">
        <v>0</v>
      </c>
      <c r="X96" s="82">
        <v>0</v>
      </c>
      <c r="Y96" s="60">
        <f>SUM(V96:X96)</f>
        <v>0</v>
      </c>
      <c r="Z96" s="381">
        <v>0</v>
      </c>
      <c r="AA96" s="380">
        <v>0</v>
      </c>
      <c r="AB96" s="82">
        <v>0</v>
      </c>
      <c r="AC96" s="60">
        <f>SUM(Z96:AB96)</f>
        <v>0</v>
      </c>
      <c r="AD96" s="380">
        <v>0</v>
      </c>
      <c r="AE96" s="380">
        <v>0</v>
      </c>
      <c r="AF96" s="82">
        <v>0</v>
      </c>
      <c r="AG96" s="60">
        <f>SUM(AD96:AF96)</f>
        <v>0</v>
      </c>
      <c r="AH96" s="381">
        <v>0</v>
      </c>
      <c r="AI96" s="380">
        <v>0</v>
      </c>
      <c r="AJ96" s="380">
        <v>0</v>
      </c>
      <c r="AK96" s="60">
        <f>SUM(AH96:AJ96)</f>
        <v>0</v>
      </c>
      <c r="AL96" s="380">
        <v>0</v>
      </c>
      <c r="AM96" s="380">
        <v>0</v>
      </c>
      <c r="AN96" s="380">
        <v>0</v>
      </c>
      <c r="AO96" s="60">
        <v>0</v>
      </c>
      <c r="AP96" s="381">
        <v>0</v>
      </c>
      <c r="AQ96" s="380">
        <v>0</v>
      </c>
      <c r="AR96" s="96">
        <v>0</v>
      </c>
      <c r="AS96" s="436">
        <f>SUM(AP96:AR96)</f>
        <v>0</v>
      </c>
      <c r="AT96" s="437">
        <v>0</v>
      </c>
      <c r="AU96" s="437">
        <v>0</v>
      </c>
      <c r="AV96" s="95">
        <v>0</v>
      </c>
      <c r="AW96" s="264">
        <f>SUM(AT96:AV96)</f>
        <v>0</v>
      </c>
      <c r="AX96" s="437">
        <v>0</v>
      </c>
      <c r="AY96" s="437">
        <v>0</v>
      </c>
      <c r="AZ96" s="411">
        <v>0</v>
      </c>
      <c r="BA96" s="436">
        <f>SUM(AX96:AZ96)</f>
        <v>0</v>
      </c>
      <c r="BB96" s="437">
        <v>0</v>
      </c>
      <c r="BC96" s="95">
        <v>0</v>
      </c>
      <c r="BD96" s="82">
        <v>0</v>
      </c>
      <c r="BE96" s="264">
        <f>SUM(BB96:BD96)</f>
        <v>0</v>
      </c>
      <c r="BF96" s="401">
        <f t="shared" si="34"/>
        <v>0</v>
      </c>
      <c r="BG96" s="680">
        <f>BF101/F96</f>
        <v>0</v>
      </c>
    </row>
    <row r="97" spans="1:59" ht="18" customHeight="1" x14ac:dyDescent="0.25">
      <c r="A97" s="596"/>
      <c r="B97" s="596"/>
      <c r="C97" s="662"/>
      <c r="D97" s="596"/>
      <c r="E97" s="560"/>
      <c r="F97" s="550"/>
      <c r="G97" s="558"/>
      <c r="H97" s="47" t="s">
        <v>45</v>
      </c>
      <c r="I97" s="558"/>
      <c r="J97" s="17">
        <v>0</v>
      </c>
      <c r="K97" s="7">
        <v>0</v>
      </c>
      <c r="L97" s="50">
        <v>0</v>
      </c>
      <c r="M97" s="51">
        <f>SUM(J97:L97)</f>
        <v>0</v>
      </c>
      <c r="N97" s="111">
        <v>0</v>
      </c>
      <c r="O97" s="111">
        <v>0</v>
      </c>
      <c r="P97" s="7">
        <v>0</v>
      </c>
      <c r="Q97" s="51">
        <f>SUM(N97:P97)</f>
        <v>0</v>
      </c>
      <c r="R97" s="111">
        <v>0</v>
      </c>
      <c r="S97" s="111">
        <v>0</v>
      </c>
      <c r="T97" s="111">
        <v>0</v>
      </c>
      <c r="U97" s="51">
        <f>SUM(R97:T97)</f>
        <v>0</v>
      </c>
      <c r="V97" s="378">
        <v>0</v>
      </c>
      <c r="W97" s="378">
        <v>0</v>
      </c>
      <c r="X97" s="78">
        <v>0</v>
      </c>
      <c r="Y97" s="51">
        <f>SUM(V97:X97)</f>
        <v>0</v>
      </c>
      <c r="Z97" s="379">
        <v>0</v>
      </c>
      <c r="AA97" s="378">
        <v>0</v>
      </c>
      <c r="AB97" s="78">
        <v>0</v>
      </c>
      <c r="AC97" s="51">
        <f>SUM(Z97:AB97)</f>
        <v>0</v>
      </c>
      <c r="AD97" s="378">
        <v>0</v>
      </c>
      <c r="AE97" s="378">
        <v>0</v>
      </c>
      <c r="AF97" s="78">
        <v>0</v>
      </c>
      <c r="AG97" s="51">
        <f>SUM(AD97:AF97)</f>
        <v>0</v>
      </c>
      <c r="AH97" s="379">
        <v>0</v>
      </c>
      <c r="AI97" s="378">
        <v>0</v>
      </c>
      <c r="AJ97" s="378">
        <v>0</v>
      </c>
      <c r="AK97" s="51">
        <f>SUM(AH97:AJ97)</f>
        <v>0</v>
      </c>
      <c r="AL97" s="378">
        <v>0</v>
      </c>
      <c r="AM97" s="378">
        <v>0</v>
      </c>
      <c r="AN97" s="378">
        <v>0</v>
      </c>
      <c r="AO97" s="51">
        <v>0</v>
      </c>
      <c r="AP97" s="379">
        <v>0</v>
      </c>
      <c r="AQ97" s="378">
        <v>0</v>
      </c>
      <c r="AR97" s="92">
        <v>0</v>
      </c>
      <c r="AS97" s="420">
        <f>SUM(AP97:AR97)</f>
        <v>0</v>
      </c>
      <c r="AT97" s="95">
        <v>0</v>
      </c>
      <c r="AU97" s="82">
        <v>0</v>
      </c>
      <c r="AV97" s="78">
        <v>0</v>
      </c>
      <c r="AW97" s="109">
        <f>SUM(AT97:AV97)</f>
        <v>0</v>
      </c>
      <c r="AX97" s="428">
        <v>0</v>
      </c>
      <c r="AY97" s="428">
        <v>0</v>
      </c>
      <c r="AZ97" s="409">
        <v>0</v>
      </c>
      <c r="BA97" s="420">
        <f>SUM(AX97:AZ97)</f>
        <v>0</v>
      </c>
      <c r="BB97" s="104">
        <v>0</v>
      </c>
      <c r="BC97" s="80">
        <v>0</v>
      </c>
      <c r="BD97" s="78">
        <v>0</v>
      </c>
      <c r="BE97" s="109">
        <f>SUM(BB97:BD97)</f>
        <v>0</v>
      </c>
      <c r="BF97" s="402">
        <f t="shared" si="34"/>
        <v>0</v>
      </c>
      <c r="BG97" s="629"/>
    </row>
    <row r="98" spans="1:59" ht="15" customHeight="1" x14ac:dyDescent="0.25">
      <c r="A98" s="596"/>
      <c r="B98" s="596"/>
      <c r="C98" s="662"/>
      <c r="D98" s="596"/>
      <c r="E98" s="560"/>
      <c r="F98" s="550"/>
      <c r="G98" s="558"/>
      <c r="H98" s="123" t="s">
        <v>46</v>
      </c>
      <c r="I98" s="558"/>
      <c r="J98" s="17">
        <v>0</v>
      </c>
      <c r="K98" s="7">
        <v>0</v>
      </c>
      <c r="L98" s="50">
        <v>0</v>
      </c>
      <c r="M98" s="51">
        <f>SUM(J98:L98)</f>
        <v>0</v>
      </c>
      <c r="N98" s="111">
        <v>0</v>
      </c>
      <c r="O98" s="111">
        <v>0</v>
      </c>
      <c r="P98" s="7">
        <v>0</v>
      </c>
      <c r="Q98" s="51">
        <f>SUM(N98:P98)</f>
        <v>0</v>
      </c>
      <c r="R98" s="111">
        <v>0</v>
      </c>
      <c r="S98" s="111">
        <v>0</v>
      </c>
      <c r="T98" s="111">
        <v>0</v>
      </c>
      <c r="U98" s="51">
        <f>SUM(R98:T98)</f>
        <v>0</v>
      </c>
      <c r="V98" s="378">
        <v>0</v>
      </c>
      <c r="W98" s="378">
        <v>0</v>
      </c>
      <c r="X98" s="78">
        <v>0</v>
      </c>
      <c r="Y98" s="51">
        <f>SUM(V98:X98)</f>
        <v>0</v>
      </c>
      <c r="Z98" s="379">
        <v>0</v>
      </c>
      <c r="AA98" s="378">
        <v>0</v>
      </c>
      <c r="AB98" s="78">
        <v>0</v>
      </c>
      <c r="AC98" s="51">
        <f>SUM(Z98:AB98)</f>
        <v>0</v>
      </c>
      <c r="AD98" s="378">
        <v>0</v>
      </c>
      <c r="AE98" s="378">
        <v>0</v>
      </c>
      <c r="AF98" s="78">
        <v>0</v>
      </c>
      <c r="AG98" s="51">
        <f>SUM(AD98:AF98)</f>
        <v>0</v>
      </c>
      <c r="AH98" s="379">
        <v>0</v>
      </c>
      <c r="AI98" s="378">
        <v>0</v>
      </c>
      <c r="AJ98" s="378">
        <v>0</v>
      </c>
      <c r="AK98" s="51">
        <f>SUM(AH98:AJ98)</f>
        <v>0</v>
      </c>
      <c r="AL98" s="378">
        <v>0</v>
      </c>
      <c r="AM98" s="378">
        <v>0</v>
      </c>
      <c r="AN98" s="378">
        <v>0</v>
      </c>
      <c r="AO98" s="51">
        <f>SUM(AL98:AN98)</f>
        <v>0</v>
      </c>
      <c r="AP98" s="379">
        <v>0</v>
      </c>
      <c r="AQ98" s="378">
        <v>0</v>
      </c>
      <c r="AR98" s="92">
        <v>0</v>
      </c>
      <c r="AS98" s="420">
        <f>SUM(AP98:AR98)</f>
        <v>0</v>
      </c>
      <c r="AT98" s="94">
        <v>0</v>
      </c>
      <c r="AU98" s="80">
        <v>0</v>
      </c>
      <c r="AV98" s="80">
        <v>0</v>
      </c>
      <c r="AW98" s="109">
        <f>SUM(AT98:AV98)</f>
        <v>0</v>
      </c>
      <c r="AX98" s="428">
        <v>0</v>
      </c>
      <c r="AY98" s="428">
        <v>0</v>
      </c>
      <c r="AZ98" s="409">
        <v>0</v>
      </c>
      <c r="BA98" s="420">
        <f>SUM(AX98:AZ98)</f>
        <v>0</v>
      </c>
      <c r="BB98" s="428">
        <v>0</v>
      </c>
      <c r="BC98" s="428">
        <v>0</v>
      </c>
      <c r="BD98" s="79">
        <v>0</v>
      </c>
      <c r="BE98" s="109">
        <f>SUM(BB98:BD98)</f>
        <v>0</v>
      </c>
      <c r="BF98" s="402">
        <f t="shared" si="34"/>
        <v>0</v>
      </c>
      <c r="BG98" s="629"/>
    </row>
    <row r="99" spans="1:59" ht="15" customHeight="1" x14ac:dyDescent="0.25">
      <c r="A99" s="596"/>
      <c r="B99" s="596"/>
      <c r="C99" s="662"/>
      <c r="D99" s="596"/>
      <c r="E99" s="560"/>
      <c r="F99" s="550"/>
      <c r="G99" s="558"/>
      <c r="H99" s="123" t="s">
        <v>47</v>
      </c>
      <c r="I99" s="558"/>
      <c r="J99" s="17">
        <v>0</v>
      </c>
      <c r="K99" s="7">
        <v>0</v>
      </c>
      <c r="L99" s="50">
        <v>0</v>
      </c>
      <c r="M99" s="51">
        <f>SUM(J99:L99)</f>
        <v>0</v>
      </c>
      <c r="N99" s="111">
        <v>0</v>
      </c>
      <c r="O99" s="111">
        <v>0</v>
      </c>
      <c r="P99" s="7">
        <v>0</v>
      </c>
      <c r="Q99" s="51">
        <f>SUM(N99:P99)</f>
        <v>0</v>
      </c>
      <c r="R99" s="111">
        <v>0</v>
      </c>
      <c r="S99" s="111">
        <v>0</v>
      </c>
      <c r="T99" s="111">
        <v>0</v>
      </c>
      <c r="U99" s="51">
        <f>SUM(R99:T99)</f>
        <v>0</v>
      </c>
      <c r="V99" s="378">
        <v>0</v>
      </c>
      <c r="W99" s="378">
        <v>0</v>
      </c>
      <c r="X99" s="78">
        <v>0</v>
      </c>
      <c r="Y99" s="51">
        <f>SUM(V99:X99)</f>
        <v>0</v>
      </c>
      <c r="Z99" s="379">
        <v>0</v>
      </c>
      <c r="AA99" s="378">
        <v>0</v>
      </c>
      <c r="AB99" s="78">
        <v>0</v>
      </c>
      <c r="AC99" s="51">
        <f>SUM(Z99:AB99)</f>
        <v>0</v>
      </c>
      <c r="AD99" s="378">
        <v>0</v>
      </c>
      <c r="AE99" s="378">
        <v>0</v>
      </c>
      <c r="AF99" s="78">
        <v>0</v>
      </c>
      <c r="AG99" s="51">
        <f>SUM(AD99:AF99)</f>
        <v>0</v>
      </c>
      <c r="AH99" s="379">
        <v>0</v>
      </c>
      <c r="AI99" s="378">
        <v>0</v>
      </c>
      <c r="AJ99" s="378">
        <v>0</v>
      </c>
      <c r="AK99" s="51">
        <f>SUM(AH99:AJ99)</f>
        <v>0</v>
      </c>
      <c r="AL99" s="378">
        <v>0</v>
      </c>
      <c r="AM99" s="378">
        <v>0</v>
      </c>
      <c r="AN99" s="378">
        <v>0</v>
      </c>
      <c r="AO99" s="51">
        <v>0</v>
      </c>
      <c r="AP99" s="379">
        <v>0</v>
      </c>
      <c r="AQ99" s="378">
        <v>0</v>
      </c>
      <c r="AR99" s="92">
        <v>0</v>
      </c>
      <c r="AS99" s="420">
        <f>SUM(AP99:AR99)</f>
        <v>0</v>
      </c>
      <c r="AT99" s="428">
        <v>0</v>
      </c>
      <c r="AU99" s="428">
        <v>0</v>
      </c>
      <c r="AV99" s="428">
        <v>0</v>
      </c>
      <c r="AW99" s="408">
        <f>SUM(AT99:AV99)</f>
        <v>0</v>
      </c>
      <c r="AX99" s="428">
        <v>0</v>
      </c>
      <c r="AY99" s="428">
        <v>0</v>
      </c>
      <c r="AZ99" s="409">
        <v>0</v>
      </c>
      <c r="BA99" s="420">
        <f>SUM(AX99:AZ99)</f>
        <v>0</v>
      </c>
      <c r="BB99" s="428">
        <v>0</v>
      </c>
      <c r="BC99" s="428">
        <v>0</v>
      </c>
      <c r="BD99" s="79">
        <v>0</v>
      </c>
      <c r="BE99" s="109">
        <f>SUM(BB99:BD99)</f>
        <v>0</v>
      </c>
      <c r="BF99" s="402">
        <f t="shared" si="34"/>
        <v>0</v>
      </c>
      <c r="BG99" s="629"/>
    </row>
    <row r="100" spans="1:59" ht="15.75" customHeight="1" thickBot="1" x14ac:dyDescent="0.3">
      <c r="A100" s="596"/>
      <c r="B100" s="596"/>
      <c r="C100" s="662"/>
      <c r="D100" s="596"/>
      <c r="E100" s="560"/>
      <c r="F100" s="550"/>
      <c r="G100" s="562"/>
      <c r="H100" s="203" t="s">
        <v>48</v>
      </c>
      <c r="I100" s="558"/>
      <c r="J100" s="32">
        <v>0</v>
      </c>
      <c r="K100" s="35">
        <v>0</v>
      </c>
      <c r="L100" s="55">
        <v>0</v>
      </c>
      <c r="M100" s="56">
        <f>SUM(J100:L100)</f>
        <v>0</v>
      </c>
      <c r="N100" s="33">
        <v>0</v>
      </c>
      <c r="O100" s="33">
        <v>0</v>
      </c>
      <c r="P100" s="35">
        <v>0</v>
      </c>
      <c r="Q100" s="56">
        <f>SUM(N100:P100)</f>
        <v>0</v>
      </c>
      <c r="R100" s="33">
        <v>0</v>
      </c>
      <c r="S100" s="33">
        <v>0</v>
      </c>
      <c r="T100" s="33">
        <v>0</v>
      </c>
      <c r="U100" s="56">
        <f>SUM(R100:T100)</f>
        <v>0</v>
      </c>
      <c r="V100" s="382">
        <v>0</v>
      </c>
      <c r="W100" s="382">
        <v>0</v>
      </c>
      <c r="X100" s="80">
        <v>0</v>
      </c>
      <c r="Y100" s="56">
        <f>SUM(V100:X100)</f>
        <v>0</v>
      </c>
      <c r="Z100" s="383">
        <v>0</v>
      </c>
      <c r="AA100" s="382">
        <v>0</v>
      </c>
      <c r="AB100" s="80">
        <v>0</v>
      </c>
      <c r="AC100" s="56">
        <f>SUM(Z100:AB100)</f>
        <v>0</v>
      </c>
      <c r="AD100" s="382">
        <v>0</v>
      </c>
      <c r="AE100" s="382">
        <v>0</v>
      </c>
      <c r="AF100" s="80">
        <v>0</v>
      </c>
      <c r="AG100" s="56">
        <f>SUM(AD100:AF100)</f>
        <v>0</v>
      </c>
      <c r="AH100" s="383">
        <v>0</v>
      </c>
      <c r="AI100" s="382">
        <v>0</v>
      </c>
      <c r="AJ100" s="382">
        <v>0</v>
      </c>
      <c r="AK100" s="56">
        <f>SUM(AH100:AJ100)</f>
        <v>0</v>
      </c>
      <c r="AL100" s="382">
        <v>0</v>
      </c>
      <c r="AM100" s="382">
        <v>0</v>
      </c>
      <c r="AN100" s="382">
        <v>0</v>
      </c>
      <c r="AO100" s="56">
        <f>SUM(AL100:AN100)</f>
        <v>0</v>
      </c>
      <c r="AP100" s="383">
        <v>0</v>
      </c>
      <c r="AQ100" s="382">
        <v>0</v>
      </c>
      <c r="AR100" s="93">
        <v>0</v>
      </c>
      <c r="AS100" s="433">
        <f>SUM(AP100:AR100)</f>
        <v>0</v>
      </c>
      <c r="AT100" s="435">
        <v>0</v>
      </c>
      <c r="AU100" s="435">
        <v>0</v>
      </c>
      <c r="AV100" s="435">
        <v>0</v>
      </c>
      <c r="AW100" s="430">
        <f>SUM(AT100:AV100)</f>
        <v>0</v>
      </c>
      <c r="AX100" s="435">
        <v>0</v>
      </c>
      <c r="AY100" s="435">
        <v>0</v>
      </c>
      <c r="AZ100" s="410">
        <v>0</v>
      </c>
      <c r="BA100" s="433">
        <f>SUM(AX100:AZ100)</f>
        <v>0</v>
      </c>
      <c r="BB100" s="435">
        <v>0</v>
      </c>
      <c r="BC100" s="435">
        <v>0</v>
      </c>
      <c r="BD100" s="94">
        <v>0</v>
      </c>
      <c r="BE100" s="262">
        <f>SUM(BB100:BD100)</f>
        <v>0</v>
      </c>
      <c r="BF100" s="403">
        <f t="shared" si="34"/>
        <v>0</v>
      </c>
      <c r="BG100" s="629"/>
    </row>
    <row r="101" spans="1:59" ht="15.75" customHeight="1" thickBot="1" x14ac:dyDescent="0.3">
      <c r="A101" s="596"/>
      <c r="B101" s="596"/>
      <c r="C101" s="662"/>
      <c r="D101" s="596"/>
      <c r="E101" s="560"/>
      <c r="F101" s="553"/>
      <c r="G101" s="556" t="s">
        <v>49</v>
      </c>
      <c r="H101" s="557"/>
      <c r="I101" s="562"/>
      <c r="J101" s="396">
        <f>SUM(J96:J100)</f>
        <v>0</v>
      </c>
      <c r="K101" s="251">
        <f>SUM(K96:K100)</f>
        <v>0</v>
      </c>
      <c r="L101" s="355">
        <f>SUM(L96:L100)</f>
        <v>0</v>
      </c>
      <c r="M101" s="178">
        <f>SUM(M96:M100)</f>
        <v>0</v>
      </c>
      <c r="N101" s="251">
        <f>SUM(N96:N100)</f>
        <v>0</v>
      </c>
      <c r="O101" s="251">
        <v>0</v>
      </c>
      <c r="P101" s="175">
        <f t="shared" ref="P101:Y101" si="35">SUM(P96:P100)</f>
        <v>0</v>
      </c>
      <c r="Q101" s="178">
        <f t="shared" si="35"/>
        <v>0</v>
      </c>
      <c r="R101" s="115">
        <f t="shared" si="35"/>
        <v>0</v>
      </c>
      <c r="S101" s="115">
        <f t="shared" si="35"/>
        <v>0</v>
      </c>
      <c r="T101" s="115">
        <f t="shared" si="35"/>
        <v>0</v>
      </c>
      <c r="U101" s="178">
        <f t="shared" si="35"/>
        <v>0</v>
      </c>
      <c r="V101" s="115">
        <f t="shared" si="35"/>
        <v>0</v>
      </c>
      <c r="W101" s="115">
        <f t="shared" si="35"/>
        <v>0</v>
      </c>
      <c r="X101" s="115">
        <f t="shared" si="35"/>
        <v>0</v>
      </c>
      <c r="Y101" s="178">
        <f t="shared" si="35"/>
        <v>0</v>
      </c>
      <c r="Z101" s="394">
        <v>0</v>
      </c>
      <c r="AA101" s="393">
        <v>0</v>
      </c>
      <c r="AB101" s="119">
        <v>0</v>
      </c>
      <c r="AC101" s="178">
        <f>SUM(AC96:AC100)</f>
        <v>0</v>
      </c>
      <c r="AD101" s="393">
        <v>0</v>
      </c>
      <c r="AE101" s="393">
        <v>0</v>
      </c>
      <c r="AF101" s="119">
        <v>0</v>
      </c>
      <c r="AG101" s="178">
        <f>SUM(AG96:AG100)</f>
        <v>0</v>
      </c>
      <c r="AH101" s="394">
        <v>0</v>
      </c>
      <c r="AI101" s="393">
        <v>0</v>
      </c>
      <c r="AJ101" s="393">
        <v>0</v>
      </c>
      <c r="AK101" s="178">
        <f t="shared" ref="AK101:AW101" si="36">SUM(AK96:AK100)</f>
        <v>0</v>
      </c>
      <c r="AL101" s="115">
        <f t="shared" si="36"/>
        <v>0</v>
      </c>
      <c r="AM101" s="115">
        <f t="shared" si="36"/>
        <v>0</v>
      </c>
      <c r="AN101" s="115">
        <f t="shared" si="36"/>
        <v>0</v>
      </c>
      <c r="AO101" s="178">
        <f t="shared" si="36"/>
        <v>0</v>
      </c>
      <c r="AP101" s="115">
        <f t="shared" si="36"/>
        <v>0</v>
      </c>
      <c r="AQ101" s="115">
        <f t="shared" si="36"/>
        <v>0</v>
      </c>
      <c r="AR101" s="116">
        <f t="shared" si="36"/>
        <v>0</v>
      </c>
      <c r="AS101" s="440">
        <f t="shared" si="36"/>
        <v>0</v>
      </c>
      <c r="AT101" s="441">
        <f t="shared" si="36"/>
        <v>0</v>
      </c>
      <c r="AU101" s="441">
        <f t="shared" si="36"/>
        <v>0</v>
      </c>
      <c r="AV101" s="444">
        <f t="shared" si="36"/>
        <v>0</v>
      </c>
      <c r="AW101" s="445">
        <f t="shared" si="36"/>
        <v>0</v>
      </c>
      <c r="AX101" s="439">
        <v>0</v>
      </c>
      <c r="AY101" s="439">
        <v>0</v>
      </c>
      <c r="AZ101" s="424">
        <f>SUM(AZ96:AZ100)</f>
        <v>0</v>
      </c>
      <c r="BA101" s="440">
        <f>SUM(BA96:BA100)</f>
        <v>0</v>
      </c>
      <c r="BB101" s="439">
        <v>0</v>
      </c>
      <c r="BC101" s="444">
        <f>SUM(BC96:BC100)</f>
        <v>0</v>
      </c>
      <c r="BD101" s="118">
        <f>SUM(BD96:BD100)</f>
        <v>0</v>
      </c>
      <c r="BE101" s="266">
        <f>SUM(BE96:BE100)</f>
        <v>0</v>
      </c>
      <c r="BF101" s="400">
        <f>SUM(BF96:BF100)</f>
        <v>0</v>
      </c>
      <c r="BG101" s="681"/>
    </row>
    <row r="102" spans="1:59" ht="15.75" customHeight="1" thickBot="1" x14ac:dyDescent="0.3">
      <c r="A102" s="596"/>
      <c r="B102" s="596"/>
      <c r="C102" s="662"/>
      <c r="D102" s="596"/>
      <c r="E102" s="560"/>
      <c r="F102" s="134">
        <v>2</v>
      </c>
      <c r="G102" s="384" t="s">
        <v>41</v>
      </c>
      <c r="H102" s="134" t="s">
        <v>41</v>
      </c>
      <c r="I102" s="322" t="s">
        <v>184</v>
      </c>
      <c r="J102" s="396">
        <v>0</v>
      </c>
      <c r="K102" s="251">
        <v>0</v>
      </c>
      <c r="L102" s="355">
        <v>0</v>
      </c>
      <c r="M102" s="121">
        <v>0</v>
      </c>
      <c r="N102" s="251">
        <v>0</v>
      </c>
      <c r="O102" s="251">
        <v>0</v>
      </c>
      <c r="P102" s="175">
        <v>0</v>
      </c>
      <c r="Q102" s="121">
        <v>0</v>
      </c>
      <c r="R102" s="251">
        <v>0</v>
      </c>
      <c r="S102" s="251">
        <v>0</v>
      </c>
      <c r="T102" s="251">
        <v>0</v>
      </c>
      <c r="U102" s="121">
        <v>0</v>
      </c>
      <c r="V102" s="393">
        <v>0</v>
      </c>
      <c r="W102" s="393">
        <v>0</v>
      </c>
      <c r="X102" s="119">
        <v>0</v>
      </c>
      <c r="Y102" s="121">
        <v>0</v>
      </c>
      <c r="Z102" s="394">
        <v>0</v>
      </c>
      <c r="AA102" s="393">
        <v>0</v>
      </c>
      <c r="AB102" s="119">
        <v>0</v>
      </c>
      <c r="AC102" s="121">
        <v>0</v>
      </c>
      <c r="AD102" s="393">
        <v>0</v>
      </c>
      <c r="AE102" s="393">
        <v>0</v>
      </c>
      <c r="AF102" s="119">
        <v>0</v>
      </c>
      <c r="AG102" s="121">
        <v>0</v>
      </c>
      <c r="AH102" s="394">
        <v>0</v>
      </c>
      <c r="AI102" s="393">
        <v>0</v>
      </c>
      <c r="AJ102" s="393">
        <v>0</v>
      </c>
      <c r="AK102" s="121">
        <v>0</v>
      </c>
      <c r="AL102" s="393">
        <v>0</v>
      </c>
      <c r="AM102" s="393">
        <v>0</v>
      </c>
      <c r="AN102" s="393">
        <v>0</v>
      </c>
      <c r="AO102" s="121">
        <v>0</v>
      </c>
      <c r="AP102" s="394">
        <v>0</v>
      </c>
      <c r="AQ102" s="393">
        <v>0</v>
      </c>
      <c r="AR102" s="120">
        <v>0</v>
      </c>
      <c r="AS102" s="438">
        <v>0</v>
      </c>
      <c r="AT102" s="439">
        <v>0</v>
      </c>
      <c r="AU102" s="439">
        <v>0</v>
      </c>
      <c r="AV102" s="439">
        <v>0</v>
      </c>
      <c r="AW102" s="431">
        <v>0</v>
      </c>
      <c r="AX102" s="439">
        <v>0</v>
      </c>
      <c r="AY102" s="439">
        <v>0</v>
      </c>
      <c r="AZ102" s="414">
        <v>0</v>
      </c>
      <c r="BA102" s="438">
        <v>1</v>
      </c>
      <c r="BB102" s="439">
        <v>0</v>
      </c>
      <c r="BC102" s="439">
        <v>0</v>
      </c>
      <c r="BD102" s="122">
        <v>0</v>
      </c>
      <c r="BE102" s="357">
        <v>1</v>
      </c>
      <c r="BF102" s="400">
        <f t="shared" ref="BF102:BF107" si="37">SUM(M102+Q102+U102+Y102+AC102+AG102+AK102+AO102+AS102+AW102+BA102+BE102)</f>
        <v>2</v>
      </c>
      <c r="BG102" s="451">
        <f>BF102/F102</f>
        <v>1</v>
      </c>
    </row>
    <row r="103" spans="1:59" ht="15" customHeight="1" x14ac:dyDescent="0.25">
      <c r="A103" s="596"/>
      <c r="B103" s="596"/>
      <c r="C103" s="662"/>
      <c r="D103" s="596"/>
      <c r="E103" s="560"/>
      <c r="F103" s="549">
        <v>1</v>
      </c>
      <c r="G103" s="561" t="s">
        <v>43</v>
      </c>
      <c r="H103" s="100" t="s">
        <v>44</v>
      </c>
      <c r="I103" s="558" t="s">
        <v>209</v>
      </c>
      <c r="J103" s="23">
        <v>0</v>
      </c>
      <c r="K103" s="113">
        <v>0</v>
      </c>
      <c r="L103" s="173">
        <v>0</v>
      </c>
      <c r="M103" s="60">
        <f>SUM(J103:L103)</f>
        <v>0</v>
      </c>
      <c r="N103" s="113">
        <v>0</v>
      </c>
      <c r="O103" s="113">
        <v>0</v>
      </c>
      <c r="P103" s="26">
        <v>0</v>
      </c>
      <c r="Q103" s="60">
        <f>SUM(N103:P103)</f>
        <v>0</v>
      </c>
      <c r="R103" s="113">
        <v>0</v>
      </c>
      <c r="S103" s="113">
        <v>0</v>
      </c>
      <c r="T103" s="113">
        <v>0</v>
      </c>
      <c r="U103" s="60">
        <f>SUM(R103:T103)</f>
        <v>0</v>
      </c>
      <c r="V103" s="380">
        <v>0</v>
      </c>
      <c r="W103" s="380">
        <v>0</v>
      </c>
      <c r="X103" s="82">
        <v>0</v>
      </c>
      <c r="Y103" s="60">
        <f>SUM(V103:X103)</f>
        <v>0</v>
      </c>
      <c r="Z103" s="381">
        <v>0</v>
      </c>
      <c r="AA103" s="380">
        <v>0</v>
      </c>
      <c r="AB103" s="82">
        <v>0</v>
      </c>
      <c r="AC103" s="60">
        <f>SUM(Z103:AB103)</f>
        <v>0</v>
      </c>
      <c r="AD103" s="380">
        <v>0</v>
      </c>
      <c r="AE103" s="380">
        <v>0</v>
      </c>
      <c r="AF103" s="82">
        <v>0</v>
      </c>
      <c r="AG103" s="60">
        <f>SUM(AD103:AF103)</f>
        <v>0</v>
      </c>
      <c r="AH103" s="381">
        <v>0</v>
      </c>
      <c r="AI103" s="380">
        <v>0</v>
      </c>
      <c r="AJ103" s="380">
        <v>0</v>
      </c>
      <c r="AK103" s="60">
        <f>SUM(AH103:AJ103)</f>
        <v>0</v>
      </c>
      <c r="AL103" s="380">
        <v>0</v>
      </c>
      <c r="AM103" s="380">
        <v>0</v>
      </c>
      <c r="AN103" s="380">
        <v>0</v>
      </c>
      <c r="AO103" s="60">
        <f>SUM(AL103:AN103)</f>
        <v>0</v>
      </c>
      <c r="AP103" s="381">
        <v>0</v>
      </c>
      <c r="AQ103" s="380">
        <v>0</v>
      </c>
      <c r="AR103" s="96">
        <v>0</v>
      </c>
      <c r="AS103" s="436">
        <f>SUM(AP103:AR103)</f>
        <v>0</v>
      </c>
      <c r="AT103" s="437">
        <v>0</v>
      </c>
      <c r="AU103" s="437">
        <v>0</v>
      </c>
      <c r="AV103" s="437">
        <v>0</v>
      </c>
      <c r="AW103" s="432">
        <f>SUM(AT103:AV103)</f>
        <v>0</v>
      </c>
      <c r="AX103" s="437">
        <v>0</v>
      </c>
      <c r="AY103" s="437">
        <v>0</v>
      </c>
      <c r="AZ103" s="411">
        <v>0</v>
      </c>
      <c r="BA103" s="436">
        <f>SUM(AX103:AZ103)</f>
        <v>0</v>
      </c>
      <c r="BB103" s="437">
        <v>0</v>
      </c>
      <c r="BC103" s="437">
        <v>0</v>
      </c>
      <c r="BD103" s="95">
        <v>0</v>
      </c>
      <c r="BE103" s="264">
        <f>SUM(BB103:BD103)</f>
        <v>0</v>
      </c>
      <c r="BF103" s="401">
        <f t="shared" si="37"/>
        <v>0</v>
      </c>
      <c r="BG103" s="680">
        <f>BF108/F103</f>
        <v>2</v>
      </c>
    </row>
    <row r="104" spans="1:59" ht="15" customHeight="1" x14ac:dyDescent="0.25">
      <c r="A104" s="596"/>
      <c r="B104" s="596"/>
      <c r="C104" s="662"/>
      <c r="D104" s="596"/>
      <c r="E104" s="560"/>
      <c r="F104" s="550"/>
      <c r="G104" s="558"/>
      <c r="H104" s="47" t="s">
        <v>45</v>
      </c>
      <c r="I104" s="558"/>
      <c r="J104" s="17">
        <v>0</v>
      </c>
      <c r="K104" s="111">
        <v>0</v>
      </c>
      <c r="L104" s="112">
        <v>0</v>
      </c>
      <c r="M104" s="51">
        <f>SUM(J104:L104)</f>
        <v>0</v>
      </c>
      <c r="N104" s="111">
        <v>0</v>
      </c>
      <c r="O104" s="111">
        <v>0</v>
      </c>
      <c r="P104" s="7">
        <v>0</v>
      </c>
      <c r="Q104" s="51">
        <f>SUM(N104:P104)</f>
        <v>0</v>
      </c>
      <c r="R104" s="111">
        <v>0</v>
      </c>
      <c r="S104" s="111">
        <v>0</v>
      </c>
      <c r="T104" s="111">
        <v>0</v>
      </c>
      <c r="U104" s="51">
        <f>SUM(R104:T104)</f>
        <v>0</v>
      </c>
      <c r="V104" s="378">
        <v>0</v>
      </c>
      <c r="W104" s="378">
        <v>0</v>
      </c>
      <c r="X104" s="78">
        <v>0</v>
      </c>
      <c r="Y104" s="51">
        <f>SUM(V104:X104)</f>
        <v>0</v>
      </c>
      <c r="Z104" s="379">
        <v>0</v>
      </c>
      <c r="AA104" s="378">
        <v>0</v>
      </c>
      <c r="AB104" s="78">
        <v>0</v>
      </c>
      <c r="AC104" s="51">
        <f>SUM(Z104:AB104)</f>
        <v>0</v>
      </c>
      <c r="AD104" s="378">
        <v>0</v>
      </c>
      <c r="AE104" s="378">
        <v>0</v>
      </c>
      <c r="AF104" s="78">
        <v>0</v>
      </c>
      <c r="AG104" s="51">
        <f>SUM(AD104:AF104)</f>
        <v>0</v>
      </c>
      <c r="AH104" s="379">
        <v>0</v>
      </c>
      <c r="AI104" s="378">
        <v>0</v>
      </c>
      <c r="AJ104" s="378">
        <v>0</v>
      </c>
      <c r="AK104" s="51">
        <f>SUM(AH104:AJ104)</f>
        <v>0</v>
      </c>
      <c r="AL104" s="378">
        <v>0</v>
      </c>
      <c r="AM104" s="378">
        <v>0</v>
      </c>
      <c r="AN104" s="378">
        <v>0</v>
      </c>
      <c r="AO104" s="51">
        <f>SUM(AL104:AN104)</f>
        <v>0</v>
      </c>
      <c r="AP104" s="379">
        <v>0</v>
      </c>
      <c r="AQ104" s="378">
        <v>0</v>
      </c>
      <c r="AR104" s="92">
        <v>0</v>
      </c>
      <c r="AS104" s="420">
        <f>SUM(AP104:AR104)</f>
        <v>0</v>
      </c>
      <c r="AT104" s="428">
        <v>0</v>
      </c>
      <c r="AU104" s="428">
        <v>0</v>
      </c>
      <c r="AV104" s="428">
        <v>0</v>
      </c>
      <c r="AW104" s="408">
        <f>SUM(AT104:AV104)</f>
        <v>0</v>
      </c>
      <c r="AX104" s="428">
        <v>0</v>
      </c>
      <c r="AY104" s="428">
        <v>0</v>
      </c>
      <c r="AZ104" s="409">
        <v>0</v>
      </c>
      <c r="BA104" s="420">
        <f>SUM(AX104:AZ104)</f>
        <v>0</v>
      </c>
      <c r="BB104" s="428">
        <v>0</v>
      </c>
      <c r="BC104" s="428">
        <v>0</v>
      </c>
      <c r="BD104" s="79">
        <v>0</v>
      </c>
      <c r="BE104" s="109">
        <f>SUM(BB104:BD104)</f>
        <v>0</v>
      </c>
      <c r="BF104" s="402">
        <f t="shared" si="37"/>
        <v>0</v>
      </c>
      <c r="BG104" s="629"/>
    </row>
    <row r="105" spans="1:59" ht="15" customHeight="1" x14ac:dyDescent="0.25">
      <c r="A105" s="596"/>
      <c r="B105" s="596"/>
      <c r="C105" s="662"/>
      <c r="D105" s="596"/>
      <c r="E105" s="560"/>
      <c r="F105" s="550"/>
      <c r="G105" s="558"/>
      <c r="H105" s="123" t="s">
        <v>46</v>
      </c>
      <c r="I105" s="558"/>
      <c r="J105" s="17">
        <v>0</v>
      </c>
      <c r="K105" s="111">
        <v>0</v>
      </c>
      <c r="L105" s="112">
        <v>0</v>
      </c>
      <c r="M105" s="51">
        <f>SUM(J105:L105)</f>
        <v>0</v>
      </c>
      <c r="N105" s="111">
        <v>0</v>
      </c>
      <c r="O105" s="111">
        <v>0</v>
      </c>
      <c r="P105" s="7">
        <v>0</v>
      </c>
      <c r="Q105" s="51">
        <f>SUM(N105:P105)</f>
        <v>0</v>
      </c>
      <c r="R105" s="111">
        <v>0</v>
      </c>
      <c r="S105" s="111">
        <v>0</v>
      </c>
      <c r="T105" s="111">
        <v>0</v>
      </c>
      <c r="U105" s="51">
        <f>SUM(R105:T105)</f>
        <v>0</v>
      </c>
      <c r="V105" s="378">
        <v>0</v>
      </c>
      <c r="W105" s="378">
        <v>0</v>
      </c>
      <c r="X105" s="78">
        <v>0</v>
      </c>
      <c r="Y105" s="51">
        <f>SUM(V105:X105)</f>
        <v>0</v>
      </c>
      <c r="Z105" s="379">
        <v>0</v>
      </c>
      <c r="AA105" s="378">
        <v>0</v>
      </c>
      <c r="AB105" s="78">
        <v>0</v>
      </c>
      <c r="AC105" s="51">
        <f>SUM(Z105:AB105)</f>
        <v>0</v>
      </c>
      <c r="AD105" s="378">
        <v>0</v>
      </c>
      <c r="AE105" s="378">
        <v>0</v>
      </c>
      <c r="AF105" s="78">
        <v>0</v>
      </c>
      <c r="AG105" s="51">
        <f>SUM(AD105:AF105)</f>
        <v>0</v>
      </c>
      <c r="AH105" s="379">
        <v>0</v>
      </c>
      <c r="AI105" s="378">
        <v>0</v>
      </c>
      <c r="AJ105" s="378">
        <v>0</v>
      </c>
      <c r="AK105" s="51">
        <f>SUM(AH105:AJ105)</f>
        <v>0</v>
      </c>
      <c r="AL105" s="378">
        <v>0</v>
      </c>
      <c r="AM105" s="378">
        <v>0</v>
      </c>
      <c r="AN105" s="378">
        <v>0</v>
      </c>
      <c r="AO105" s="51">
        <f>SUM(AL105:AN105)</f>
        <v>0</v>
      </c>
      <c r="AP105" s="379">
        <v>0</v>
      </c>
      <c r="AQ105" s="378">
        <v>0</v>
      </c>
      <c r="AR105" s="92">
        <v>0</v>
      </c>
      <c r="AS105" s="420">
        <f>SUM(AP105:AR105)</f>
        <v>0</v>
      </c>
      <c r="AT105" s="428">
        <v>0</v>
      </c>
      <c r="AU105" s="428">
        <v>0</v>
      </c>
      <c r="AV105" s="428">
        <v>0</v>
      </c>
      <c r="AW105" s="408">
        <f>SUM(AT105:AV105)</f>
        <v>0</v>
      </c>
      <c r="AX105" s="428">
        <v>0</v>
      </c>
      <c r="AY105" s="428">
        <v>0</v>
      </c>
      <c r="AZ105" s="409">
        <v>0</v>
      </c>
      <c r="BA105" s="420">
        <f>SUM(AX105:AZ105)</f>
        <v>0</v>
      </c>
      <c r="BB105" s="428">
        <v>0</v>
      </c>
      <c r="BC105" s="428">
        <v>0</v>
      </c>
      <c r="BD105" s="79">
        <v>0</v>
      </c>
      <c r="BE105" s="109">
        <f>SUM(BB105:BD105)</f>
        <v>0</v>
      </c>
      <c r="BF105" s="402">
        <f t="shared" si="37"/>
        <v>0</v>
      </c>
      <c r="BG105" s="629"/>
    </row>
    <row r="106" spans="1:59" ht="15" customHeight="1" x14ac:dyDescent="0.25">
      <c r="A106" s="596"/>
      <c r="B106" s="596"/>
      <c r="C106" s="662"/>
      <c r="D106" s="596"/>
      <c r="E106" s="560"/>
      <c r="F106" s="550"/>
      <c r="G106" s="558"/>
      <c r="H106" s="123" t="s">
        <v>47</v>
      </c>
      <c r="I106" s="558"/>
      <c r="J106" s="17">
        <v>0</v>
      </c>
      <c r="K106" s="111">
        <v>0</v>
      </c>
      <c r="L106" s="112">
        <v>0</v>
      </c>
      <c r="M106" s="51">
        <f>SUM(J106:L106)</f>
        <v>0</v>
      </c>
      <c r="N106" s="111">
        <v>0</v>
      </c>
      <c r="O106" s="111">
        <v>0</v>
      </c>
      <c r="P106" s="7">
        <v>0</v>
      </c>
      <c r="Q106" s="51">
        <f>SUM(N106:P106)</f>
        <v>0</v>
      </c>
      <c r="R106" s="111">
        <v>0</v>
      </c>
      <c r="S106" s="111">
        <v>0</v>
      </c>
      <c r="T106" s="111">
        <v>0</v>
      </c>
      <c r="U106" s="51">
        <f>SUM(R106:T106)</f>
        <v>0</v>
      </c>
      <c r="V106" s="378">
        <v>0</v>
      </c>
      <c r="W106" s="378">
        <v>0</v>
      </c>
      <c r="X106" s="78">
        <v>0</v>
      </c>
      <c r="Y106" s="51">
        <f>SUM(V106:X106)</f>
        <v>0</v>
      </c>
      <c r="Z106" s="379">
        <v>0</v>
      </c>
      <c r="AA106" s="378">
        <v>0</v>
      </c>
      <c r="AB106" s="78">
        <v>0</v>
      </c>
      <c r="AC106" s="51">
        <f>SUM(Z106:AB106)</f>
        <v>0</v>
      </c>
      <c r="AD106" s="378">
        <v>0</v>
      </c>
      <c r="AE106" s="378">
        <v>0</v>
      </c>
      <c r="AF106" s="78">
        <v>0</v>
      </c>
      <c r="AG106" s="51">
        <f>SUM(AD106:AF106)</f>
        <v>0</v>
      </c>
      <c r="AH106" s="379">
        <v>0</v>
      </c>
      <c r="AI106" s="378">
        <v>0</v>
      </c>
      <c r="AJ106" s="378">
        <v>0</v>
      </c>
      <c r="AK106" s="51">
        <f>SUM(AH106:AJ106)</f>
        <v>0</v>
      </c>
      <c r="AL106" s="378">
        <v>0</v>
      </c>
      <c r="AM106" s="378">
        <v>0</v>
      </c>
      <c r="AN106" s="378">
        <v>0</v>
      </c>
      <c r="AO106" s="51">
        <f>SUM(AL106:AN106)</f>
        <v>0</v>
      </c>
      <c r="AP106" s="379">
        <v>0</v>
      </c>
      <c r="AQ106" s="378">
        <v>0</v>
      </c>
      <c r="AR106" s="92">
        <v>0</v>
      </c>
      <c r="AS106" s="420">
        <f>SUM(AP106:AR106)</f>
        <v>0</v>
      </c>
      <c r="AT106" s="428">
        <v>0</v>
      </c>
      <c r="AU106" s="428">
        <v>0</v>
      </c>
      <c r="AV106" s="428">
        <v>0</v>
      </c>
      <c r="AW106" s="408">
        <f>SUM(AT106:AV106)</f>
        <v>0</v>
      </c>
      <c r="AX106" s="428">
        <v>1</v>
      </c>
      <c r="AY106" s="428">
        <v>0</v>
      </c>
      <c r="AZ106" s="409">
        <v>0</v>
      </c>
      <c r="BA106" s="420">
        <f>SUM(AX106:AZ106)</f>
        <v>1</v>
      </c>
      <c r="BB106" s="428">
        <v>1</v>
      </c>
      <c r="BC106" s="428">
        <v>0</v>
      </c>
      <c r="BD106" s="79">
        <v>0</v>
      </c>
      <c r="BE106" s="109">
        <f>SUM(BB106:BD106)</f>
        <v>1</v>
      </c>
      <c r="BF106" s="402">
        <f t="shared" si="37"/>
        <v>2</v>
      </c>
      <c r="BG106" s="629"/>
    </row>
    <row r="107" spans="1:59" ht="15.75" customHeight="1" thickBot="1" x14ac:dyDescent="0.3">
      <c r="A107" s="596"/>
      <c r="B107" s="596"/>
      <c r="C107" s="662"/>
      <c r="D107" s="596"/>
      <c r="E107" s="560"/>
      <c r="F107" s="550"/>
      <c r="G107" s="562"/>
      <c r="H107" s="203" t="s">
        <v>48</v>
      </c>
      <c r="I107" s="558"/>
      <c r="J107" s="32">
        <v>0</v>
      </c>
      <c r="K107" s="33">
        <v>0</v>
      </c>
      <c r="L107" s="149">
        <v>0</v>
      </c>
      <c r="M107" s="56">
        <f>SUM(J107:L107)</f>
        <v>0</v>
      </c>
      <c r="N107" s="33">
        <v>0</v>
      </c>
      <c r="O107" s="33">
        <v>0</v>
      </c>
      <c r="P107" s="35">
        <v>0</v>
      </c>
      <c r="Q107" s="56">
        <f>SUM(N107:P107)</f>
        <v>0</v>
      </c>
      <c r="R107" s="33">
        <v>0</v>
      </c>
      <c r="S107" s="33">
        <v>0</v>
      </c>
      <c r="T107" s="33">
        <v>0</v>
      </c>
      <c r="U107" s="56">
        <f>SUM(R107:T107)</f>
        <v>0</v>
      </c>
      <c r="V107" s="382">
        <v>0</v>
      </c>
      <c r="W107" s="382">
        <v>0</v>
      </c>
      <c r="X107" s="80">
        <v>0</v>
      </c>
      <c r="Y107" s="56">
        <f>SUM(V107:X107)</f>
        <v>0</v>
      </c>
      <c r="Z107" s="383">
        <v>0</v>
      </c>
      <c r="AA107" s="382">
        <v>0</v>
      </c>
      <c r="AB107" s="80">
        <v>0</v>
      </c>
      <c r="AC107" s="56">
        <f>SUM(Z107:AB107)</f>
        <v>0</v>
      </c>
      <c r="AD107" s="382">
        <v>0</v>
      </c>
      <c r="AE107" s="382">
        <v>0</v>
      </c>
      <c r="AF107" s="80">
        <v>0</v>
      </c>
      <c r="AG107" s="56">
        <f>SUM(AD107:AF107)</f>
        <v>0</v>
      </c>
      <c r="AH107" s="383">
        <v>0</v>
      </c>
      <c r="AI107" s="382">
        <v>0</v>
      </c>
      <c r="AJ107" s="382">
        <v>0</v>
      </c>
      <c r="AK107" s="56">
        <f>SUM(AH107:AJ107)</f>
        <v>0</v>
      </c>
      <c r="AL107" s="382">
        <v>0</v>
      </c>
      <c r="AM107" s="382">
        <v>0</v>
      </c>
      <c r="AN107" s="382">
        <v>0</v>
      </c>
      <c r="AO107" s="56">
        <f>SUM(AL107:AN107)</f>
        <v>0</v>
      </c>
      <c r="AP107" s="383">
        <v>0</v>
      </c>
      <c r="AQ107" s="382">
        <v>0</v>
      </c>
      <c r="AR107" s="93">
        <v>0</v>
      </c>
      <c r="AS107" s="433">
        <f>SUM(AP107:AR107)</f>
        <v>0</v>
      </c>
      <c r="AT107" s="435">
        <v>0</v>
      </c>
      <c r="AU107" s="435">
        <v>0</v>
      </c>
      <c r="AV107" s="435">
        <v>0</v>
      </c>
      <c r="AW107" s="430">
        <f>SUM(AT107:AV107)</f>
        <v>0</v>
      </c>
      <c r="AX107" s="435">
        <v>0</v>
      </c>
      <c r="AY107" s="435">
        <v>0</v>
      </c>
      <c r="AZ107" s="410">
        <v>0</v>
      </c>
      <c r="BA107" s="433">
        <f>SUM(AX107:AZ107)</f>
        <v>0</v>
      </c>
      <c r="BB107" s="435">
        <v>0</v>
      </c>
      <c r="BC107" s="435">
        <v>0</v>
      </c>
      <c r="BD107" s="94">
        <v>0</v>
      </c>
      <c r="BE107" s="262">
        <f>SUM(BB107:BD107)</f>
        <v>0</v>
      </c>
      <c r="BF107" s="403">
        <f t="shared" si="37"/>
        <v>0</v>
      </c>
      <c r="BG107" s="629"/>
    </row>
    <row r="108" spans="1:59" ht="15.75" customHeight="1" thickBot="1" x14ac:dyDescent="0.3">
      <c r="A108" s="596"/>
      <c r="B108" s="596"/>
      <c r="C108" s="662"/>
      <c r="D108" s="596"/>
      <c r="E108" s="560"/>
      <c r="F108" s="553"/>
      <c r="G108" s="556" t="s">
        <v>49</v>
      </c>
      <c r="H108" s="559"/>
      <c r="I108" s="562"/>
      <c r="J108" s="396">
        <f>SUM(J103:J107)</f>
        <v>0</v>
      </c>
      <c r="K108" s="251">
        <f>SUM(K103:K107)</f>
        <v>0</v>
      </c>
      <c r="L108" s="355">
        <f>SUM(L103:L107)</f>
        <v>0</v>
      </c>
      <c r="M108" s="178">
        <f>SUM(M103:M107)</f>
        <v>0</v>
      </c>
      <c r="N108" s="251">
        <f>SUM(N103:N107)</f>
        <v>0</v>
      </c>
      <c r="O108" s="251">
        <v>0</v>
      </c>
      <c r="P108" s="175">
        <f t="shared" ref="P108:Y108" si="38">SUM(P103:P107)</f>
        <v>0</v>
      </c>
      <c r="Q108" s="178">
        <f t="shared" si="38"/>
        <v>0</v>
      </c>
      <c r="R108" s="115">
        <f t="shared" si="38"/>
        <v>0</v>
      </c>
      <c r="S108" s="115">
        <f t="shared" si="38"/>
        <v>0</v>
      </c>
      <c r="T108" s="115">
        <f t="shared" si="38"/>
        <v>0</v>
      </c>
      <c r="U108" s="178">
        <f t="shared" si="38"/>
        <v>0</v>
      </c>
      <c r="V108" s="115">
        <f t="shared" si="38"/>
        <v>0</v>
      </c>
      <c r="W108" s="115">
        <f t="shared" si="38"/>
        <v>0</v>
      </c>
      <c r="X108" s="115">
        <f t="shared" si="38"/>
        <v>0</v>
      </c>
      <c r="Y108" s="178">
        <f t="shared" si="38"/>
        <v>0</v>
      </c>
      <c r="Z108" s="394">
        <v>0</v>
      </c>
      <c r="AA108" s="393">
        <v>0</v>
      </c>
      <c r="AB108" s="119">
        <v>0</v>
      </c>
      <c r="AC108" s="178">
        <f>SUM(AC103:AC107)</f>
        <v>0</v>
      </c>
      <c r="AD108" s="393">
        <v>0</v>
      </c>
      <c r="AE108" s="393">
        <v>0</v>
      </c>
      <c r="AF108" s="119">
        <v>0</v>
      </c>
      <c r="AG108" s="178">
        <f>SUM(AG103:AG107)</f>
        <v>0</v>
      </c>
      <c r="AH108" s="394">
        <v>0</v>
      </c>
      <c r="AI108" s="393">
        <v>0</v>
      </c>
      <c r="AJ108" s="393">
        <v>0</v>
      </c>
      <c r="AK108" s="178">
        <f t="shared" ref="AK108:AS108" si="39">SUM(AK103:AK107)</f>
        <v>0</v>
      </c>
      <c r="AL108" s="115">
        <f t="shared" si="39"/>
        <v>0</v>
      </c>
      <c r="AM108" s="115">
        <f t="shared" si="39"/>
        <v>0</v>
      </c>
      <c r="AN108" s="115">
        <f t="shared" si="39"/>
        <v>0</v>
      </c>
      <c r="AO108" s="178">
        <f t="shared" si="39"/>
        <v>0</v>
      </c>
      <c r="AP108" s="115">
        <f t="shared" si="39"/>
        <v>0</v>
      </c>
      <c r="AQ108" s="115">
        <f t="shared" si="39"/>
        <v>0</v>
      </c>
      <c r="AR108" s="116">
        <f t="shared" si="39"/>
        <v>0</v>
      </c>
      <c r="AS108" s="440">
        <f t="shared" si="39"/>
        <v>0</v>
      </c>
      <c r="AT108" s="439">
        <v>0</v>
      </c>
      <c r="AU108" s="439">
        <v>0</v>
      </c>
      <c r="AV108" s="444">
        <f>SUM(AV103:AV107)</f>
        <v>0</v>
      </c>
      <c r="AW108" s="445">
        <f>SUM(AW103:AW107)</f>
        <v>0</v>
      </c>
      <c r="AX108" s="439">
        <v>1</v>
      </c>
      <c r="AY108" s="439">
        <v>0</v>
      </c>
      <c r="AZ108" s="424">
        <f>SUM(AZ103:AZ107)</f>
        <v>0</v>
      </c>
      <c r="BA108" s="440">
        <f>SUM(BA103:BA107)</f>
        <v>1</v>
      </c>
      <c r="BB108" s="439">
        <v>1</v>
      </c>
      <c r="BC108" s="444">
        <f>SUM(BC103:BC107)</f>
        <v>0</v>
      </c>
      <c r="BD108" s="118">
        <f>SUM(BD103:BD107)</f>
        <v>0</v>
      </c>
      <c r="BE108" s="266">
        <f>SUM(BE103:BE107)</f>
        <v>1</v>
      </c>
      <c r="BF108" s="400">
        <f>SUM(BF103:BF107)</f>
        <v>2</v>
      </c>
      <c r="BG108" s="681"/>
    </row>
    <row r="109" spans="1:59" ht="15.75" customHeight="1" thickBot="1" x14ac:dyDescent="0.3">
      <c r="A109" s="596"/>
      <c r="B109" s="596"/>
      <c r="C109" s="662"/>
      <c r="D109" s="597"/>
      <c r="E109" s="560"/>
      <c r="F109" s="330">
        <v>1</v>
      </c>
      <c r="G109" s="392" t="s">
        <v>41</v>
      </c>
      <c r="H109" s="330" t="s">
        <v>41</v>
      </c>
      <c r="I109" s="322" t="s">
        <v>184</v>
      </c>
      <c r="J109" s="396">
        <v>0</v>
      </c>
      <c r="K109" s="251">
        <v>0</v>
      </c>
      <c r="L109" s="355">
        <v>0</v>
      </c>
      <c r="M109" s="121">
        <v>0</v>
      </c>
      <c r="N109" s="251">
        <v>0</v>
      </c>
      <c r="O109" s="251">
        <v>0</v>
      </c>
      <c r="P109" s="175">
        <v>0</v>
      </c>
      <c r="Q109" s="121">
        <v>0</v>
      </c>
      <c r="R109" s="251">
        <v>0</v>
      </c>
      <c r="S109" s="251">
        <v>0</v>
      </c>
      <c r="T109" s="251">
        <v>0</v>
      </c>
      <c r="U109" s="121">
        <v>0</v>
      </c>
      <c r="V109" s="393">
        <v>0</v>
      </c>
      <c r="W109" s="393">
        <v>0</v>
      </c>
      <c r="X109" s="119">
        <v>0</v>
      </c>
      <c r="Y109" s="121">
        <v>2</v>
      </c>
      <c r="Z109" s="394">
        <v>0</v>
      </c>
      <c r="AA109" s="393">
        <v>0</v>
      </c>
      <c r="AB109" s="119">
        <v>0</v>
      </c>
      <c r="AC109" s="121">
        <v>0</v>
      </c>
      <c r="AD109" s="393">
        <v>0</v>
      </c>
      <c r="AE109" s="393">
        <v>0</v>
      </c>
      <c r="AF109" s="119">
        <v>0</v>
      </c>
      <c r="AG109" s="121">
        <v>0</v>
      </c>
      <c r="AH109" s="394">
        <v>0</v>
      </c>
      <c r="AI109" s="393">
        <v>0</v>
      </c>
      <c r="AJ109" s="393">
        <v>0</v>
      </c>
      <c r="AK109" s="121">
        <v>0</v>
      </c>
      <c r="AL109" s="393">
        <v>0</v>
      </c>
      <c r="AM109" s="393">
        <v>0</v>
      </c>
      <c r="AN109" s="393">
        <v>0</v>
      </c>
      <c r="AO109" s="121">
        <v>0</v>
      </c>
      <c r="AP109" s="394">
        <v>0</v>
      </c>
      <c r="AQ109" s="393">
        <v>0</v>
      </c>
      <c r="AR109" s="120">
        <v>0</v>
      </c>
      <c r="AS109" s="438">
        <v>0</v>
      </c>
      <c r="AT109" s="439">
        <v>0</v>
      </c>
      <c r="AU109" s="439">
        <v>0</v>
      </c>
      <c r="AV109" s="439">
        <v>0</v>
      </c>
      <c r="AW109" s="431">
        <v>0</v>
      </c>
      <c r="AX109" s="439">
        <v>0</v>
      </c>
      <c r="AY109" s="439">
        <v>0</v>
      </c>
      <c r="AZ109" s="414">
        <v>0</v>
      </c>
      <c r="BA109" s="438">
        <v>0</v>
      </c>
      <c r="BB109" s="439">
        <v>0</v>
      </c>
      <c r="BC109" s="439">
        <v>0</v>
      </c>
      <c r="BD109" s="122">
        <v>0</v>
      </c>
      <c r="BE109" s="357">
        <v>0</v>
      </c>
      <c r="BF109" s="400">
        <f t="shared" ref="BF109:BF114" si="40">SUM(M109+Q109+U109+Y109+AC109+AG109+AK109+AO109+AS109+AW109+BA109+BE109)</f>
        <v>2</v>
      </c>
      <c r="BG109" s="406">
        <f>BF109/F109</f>
        <v>2</v>
      </c>
    </row>
    <row r="110" spans="1:59" ht="15" customHeight="1" x14ac:dyDescent="0.25">
      <c r="A110" s="596"/>
      <c r="B110" s="596"/>
      <c r="C110" s="662"/>
      <c r="D110" s="597"/>
      <c r="E110" s="560"/>
      <c r="F110" s="697">
        <v>1</v>
      </c>
      <c r="G110" s="561" t="s">
        <v>43</v>
      </c>
      <c r="H110" s="100" t="s">
        <v>44</v>
      </c>
      <c r="I110" s="561" t="s">
        <v>211</v>
      </c>
      <c r="J110" s="23">
        <v>0</v>
      </c>
      <c r="K110" s="113">
        <v>0</v>
      </c>
      <c r="L110" s="173">
        <v>0</v>
      </c>
      <c r="M110" s="60">
        <f>SUM(J110:L110)</f>
        <v>0</v>
      </c>
      <c r="N110" s="113">
        <v>0</v>
      </c>
      <c r="O110" s="113">
        <v>0</v>
      </c>
      <c r="P110" s="26">
        <v>0</v>
      </c>
      <c r="Q110" s="60">
        <f>SUM(N110:P110)</f>
        <v>0</v>
      </c>
      <c r="R110" s="113">
        <v>0</v>
      </c>
      <c r="S110" s="113">
        <v>0</v>
      </c>
      <c r="T110" s="113">
        <v>0</v>
      </c>
      <c r="U110" s="60">
        <f>SUM(R110:T110)</f>
        <v>0</v>
      </c>
      <c r="V110" s="380">
        <v>0</v>
      </c>
      <c r="W110" s="380">
        <v>0</v>
      </c>
      <c r="X110" s="82">
        <v>0</v>
      </c>
      <c r="Y110" s="60">
        <f>SUM(V110:X110)</f>
        <v>0</v>
      </c>
      <c r="Z110" s="381">
        <v>0</v>
      </c>
      <c r="AA110" s="380">
        <v>0</v>
      </c>
      <c r="AB110" s="82">
        <v>0</v>
      </c>
      <c r="AC110" s="60">
        <f>SUM(Z110:AB110)</f>
        <v>0</v>
      </c>
      <c r="AD110" s="380">
        <v>0</v>
      </c>
      <c r="AE110" s="380">
        <v>0</v>
      </c>
      <c r="AF110" s="82">
        <v>0</v>
      </c>
      <c r="AG110" s="60">
        <f>SUM(AD110:AF110)</f>
        <v>0</v>
      </c>
      <c r="AH110" s="381">
        <v>0</v>
      </c>
      <c r="AI110" s="380">
        <v>0</v>
      </c>
      <c r="AJ110" s="380">
        <v>0</v>
      </c>
      <c r="AK110" s="60">
        <f>SUM(AH110:AJ110)</f>
        <v>0</v>
      </c>
      <c r="AL110" s="380">
        <v>0</v>
      </c>
      <c r="AM110" s="380">
        <v>0</v>
      </c>
      <c r="AN110" s="380">
        <v>0</v>
      </c>
      <c r="AO110" s="60">
        <f>SUM(AL110:AN110)</f>
        <v>0</v>
      </c>
      <c r="AP110" s="381">
        <v>0</v>
      </c>
      <c r="AQ110" s="380">
        <v>0</v>
      </c>
      <c r="AR110" s="96">
        <v>0</v>
      </c>
      <c r="AS110" s="436">
        <f>SUM(AP110:AR110)</f>
        <v>0</v>
      </c>
      <c r="AT110" s="437">
        <v>0</v>
      </c>
      <c r="AU110" s="437">
        <v>0</v>
      </c>
      <c r="AV110" s="437">
        <v>0</v>
      </c>
      <c r="AW110" s="432">
        <f>SUM(AT110:AV110)</f>
        <v>0</v>
      </c>
      <c r="AX110" s="437">
        <v>0</v>
      </c>
      <c r="AY110" s="437">
        <v>0</v>
      </c>
      <c r="AZ110" s="411">
        <v>0</v>
      </c>
      <c r="BA110" s="436">
        <f>SUM(AX110:AZ110)</f>
        <v>0</v>
      </c>
      <c r="BB110" s="437">
        <v>0</v>
      </c>
      <c r="BC110" s="437">
        <v>0</v>
      </c>
      <c r="BD110" s="95">
        <v>0</v>
      </c>
      <c r="BE110" s="264">
        <f>SUM(BB110:BD110)</f>
        <v>0</v>
      </c>
      <c r="BF110" s="401">
        <f t="shared" si="40"/>
        <v>0</v>
      </c>
      <c r="BG110" s="629">
        <f>BF115/F110</f>
        <v>3</v>
      </c>
    </row>
    <row r="111" spans="1:59" ht="18" customHeight="1" x14ac:dyDescent="0.25">
      <c r="A111" s="596"/>
      <c r="B111" s="596"/>
      <c r="C111" s="662"/>
      <c r="D111" s="597"/>
      <c r="E111" s="560"/>
      <c r="F111" s="685"/>
      <c r="G111" s="558"/>
      <c r="H111" s="47" t="s">
        <v>45</v>
      </c>
      <c r="I111" s="558"/>
      <c r="J111" s="17">
        <v>0</v>
      </c>
      <c r="K111" s="111">
        <v>0</v>
      </c>
      <c r="L111" s="112">
        <v>0</v>
      </c>
      <c r="M111" s="51">
        <f>SUM(J111:L111)</f>
        <v>0</v>
      </c>
      <c r="N111" s="111">
        <v>0</v>
      </c>
      <c r="O111" s="111">
        <v>0</v>
      </c>
      <c r="P111" s="7">
        <v>0</v>
      </c>
      <c r="Q111" s="51">
        <f>SUM(N111:P111)</f>
        <v>0</v>
      </c>
      <c r="R111" s="111">
        <v>0</v>
      </c>
      <c r="S111" s="111">
        <v>0</v>
      </c>
      <c r="T111" s="111">
        <v>0</v>
      </c>
      <c r="U111" s="51">
        <f>SUM(R111:T111)</f>
        <v>0</v>
      </c>
      <c r="V111" s="111">
        <v>0</v>
      </c>
      <c r="W111" s="111">
        <v>0</v>
      </c>
      <c r="X111" s="7">
        <v>0</v>
      </c>
      <c r="Y111" s="51">
        <f>SUM(V111:X111)</f>
        <v>0</v>
      </c>
      <c r="Z111" s="17">
        <v>0</v>
      </c>
      <c r="AA111" s="111">
        <v>0</v>
      </c>
      <c r="AB111" s="7">
        <v>0</v>
      </c>
      <c r="AC111" s="51">
        <f>SUM(Z111:AB111)</f>
        <v>0</v>
      </c>
      <c r="AD111" s="111">
        <v>0</v>
      </c>
      <c r="AE111" s="111">
        <v>0</v>
      </c>
      <c r="AF111" s="7">
        <v>0</v>
      </c>
      <c r="AG111" s="51">
        <f>SUM(AD111:AF111)</f>
        <v>0</v>
      </c>
      <c r="AH111" s="17">
        <v>0</v>
      </c>
      <c r="AI111" s="111">
        <v>0</v>
      </c>
      <c r="AJ111" s="111">
        <v>0</v>
      </c>
      <c r="AK111" s="51">
        <f>SUM(AH111:AJ111)</f>
        <v>0</v>
      </c>
      <c r="AL111" s="111">
        <v>0</v>
      </c>
      <c r="AM111" s="111">
        <v>0</v>
      </c>
      <c r="AN111" s="111">
        <v>0</v>
      </c>
      <c r="AO111" s="51">
        <f>SUM(AL111:AN111)</f>
        <v>0</v>
      </c>
      <c r="AP111" s="17">
        <v>0</v>
      </c>
      <c r="AQ111" s="111">
        <v>0</v>
      </c>
      <c r="AR111" s="50">
        <v>0</v>
      </c>
      <c r="AS111" s="420">
        <f>SUM(AP111:AR111)</f>
        <v>0</v>
      </c>
      <c r="AT111" s="25">
        <v>0</v>
      </c>
      <c r="AU111" s="26">
        <v>0</v>
      </c>
      <c r="AV111" s="26">
        <v>0</v>
      </c>
      <c r="AW111" s="109">
        <f>SUM(AT111:AV111)</f>
        <v>0</v>
      </c>
      <c r="AX111" s="429">
        <v>0</v>
      </c>
      <c r="AY111" s="429">
        <v>0</v>
      </c>
      <c r="AZ111" s="47">
        <v>0</v>
      </c>
      <c r="BA111" s="420">
        <f>SUM(AX111:AZ111)</f>
        <v>0</v>
      </c>
      <c r="BB111" s="429">
        <v>0</v>
      </c>
      <c r="BC111" s="429">
        <v>0</v>
      </c>
      <c r="BD111" s="28">
        <v>0</v>
      </c>
      <c r="BE111" s="109">
        <f>SUM(BB111:BD111)</f>
        <v>0</v>
      </c>
      <c r="BF111" s="402">
        <f t="shared" si="40"/>
        <v>0</v>
      </c>
      <c r="BG111" s="629"/>
    </row>
    <row r="112" spans="1:59" ht="15" customHeight="1" x14ac:dyDescent="0.25">
      <c r="A112" s="596"/>
      <c r="B112" s="596"/>
      <c r="C112" s="662"/>
      <c r="D112" s="597"/>
      <c r="E112" s="560"/>
      <c r="F112" s="685"/>
      <c r="G112" s="558"/>
      <c r="H112" s="123" t="s">
        <v>46</v>
      </c>
      <c r="I112" s="558"/>
      <c r="J112" s="17">
        <v>0</v>
      </c>
      <c r="K112" s="111">
        <v>0</v>
      </c>
      <c r="L112" s="112">
        <v>0</v>
      </c>
      <c r="M112" s="51">
        <f>SUM(J112:L112)</f>
        <v>0</v>
      </c>
      <c r="N112" s="111">
        <v>0</v>
      </c>
      <c r="O112" s="111">
        <v>0</v>
      </c>
      <c r="P112" s="7">
        <v>0</v>
      </c>
      <c r="Q112" s="51">
        <f>SUM(N112:P112)</f>
        <v>0</v>
      </c>
      <c r="R112" s="111">
        <v>1</v>
      </c>
      <c r="S112" s="111">
        <v>0</v>
      </c>
      <c r="T112" s="111">
        <v>0</v>
      </c>
      <c r="U112" s="51">
        <f>SUM(R112:T112)</f>
        <v>1</v>
      </c>
      <c r="V112" s="111">
        <v>1</v>
      </c>
      <c r="W112" s="111">
        <v>0</v>
      </c>
      <c r="X112" s="7">
        <v>0</v>
      </c>
      <c r="Y112" s="51">
        <f>SUM(V112:X112)</f>
        <v>1</v>
      </c>
      <c r="Z112" s="17">
        <v>0</v>
      </c>
      <c r="AA112" s="111">
        <v>0</v>
      </c>
      <c r="AB112" s="7">
        <v>0</v>
      </c>
      <c r="AC112" s="51">
        <f>SUM(Z112:AB112)</f>
        <v>0</v>
      </c>
      <c r="AD112" s="111">
        <v>0</v>
      </c>
      <c r="AE112" s="111">
        <v>0</v>
      </c>
      <c r="AF112" s="7">
        <v>0</v>
      </c>
      <c r="AG112" s="51">
        <f>SUM(AD112:AF112)</f>
        <v>0</v>
      </c>
      <c r="AH112" s="17">
        <v>0</v>
      </c>
      <c r="AI112" s="111">
        <v>0</v>
      </c>
      <c r="AJ112" s="111">
        <v>0</v>
      </c>
      <c r="AK112" s="51">
        <f>SUM(AH112:AJ112)</f>
        <v>0</v>
      </c>
      <c r="AL112" s="111">
        <v>0</v>
      </c>
      <c r="AM112" s="111">
        <v>0</v>
      </c>
      <c r="AN112" s="111">
        <v>0</v>
      </c>
      <c r="AO112" s="51">
        <f>SUM(AL112:AN112)</f>
        <v>0</v>
      </c>
      <c r="AP112" s="17">
        <v>0</v>
      </c>
      <c r="AQ112" s="111">
        <v>0</v>
      </c>
      <c r="AR112" s="50">
        <v>0</v>
      </c>
      <c r="AS112" s="420">
        <f>SUM(AP112:AR112)</f>
        <v>0</v>
      </c>
      <c r="AT112" s="28">
        <v>0</v>
      </c>
      <c r="AU112" s="7">
        <v>0</v>
      </c>
      <c r="AV112" s="7">
        <v>0</v>
      </c>
      <c r="AW112" s="109">
        <f>SUM(AT112:AV112)</f>
        <v>0</v>
      </c>
      <c r="AX112" s="429">
        <v>0</v>
      </c>
      <c r="AY112" s="429">
        <v>0</v>
      </c>
      <c r="AZ112" s="47">
        <v>0</v>
      </c>
      <c r="BA112" s="420">
        <f>SUM(AX112:AZ112)</f>
        <v>0</v>
      </c>
      <c r="BB112" s="429">
        <v>0</v>
      </c>
      <c r="BC112" s="429">
        <v>0</v>
      </c>
      <c r="BD112" s="28">
        <v>0</v>
      </c>
      <c r="BE112" s="109">
        <f>SUM(BB112:BD112)</f>
        <v>0</v>
      </c>
      <c r="BF112" s="402">
        <f t="shared" si="40"/>
        <v>2</v>
      </c>
      <c r="BG112" s="629"/>
    </row>
    <row r="113" spans="1:59" ht="15" customHeight="1" x14ac:dyDescent="0.25">
      <c r="A113" s="596"/>
      <c r="B113" s="596"/>
      <c r="C113" s="662"/>
      <c r="D113" s="597"/>
      <c r="E113" s="560"/>
      <c r="F113" s="685"/>
      <c r="G113" s="558"/>
      <c r="H113" s="123" t="s">
        <v>47</v>
      </c>
      <c r="I113" s="558"/>
      <c r="J113" s="17">
        <v>0</v>
      </c>
      <c r="K113" s="111">
        <v>0</v>
      </c>
      <c r="L113" s="112">
        <v>0</v>
      </c>
      <c r="M113" s="51">
        <f>SUM(J113:L113)</f>
        <v>0</v>
      </c>
      <c r="N113" s="111">
        <v>0</v>
      </c>
      <c r="O113" s="111">
        <v>0</v>
      </c>
      <c r="P113" s="7">
        <v>0</v>
      </c>
      <c r="Q113" s="51">
        <f>SUM(N113:P113)</f>
        <v>0</v>
      </c>
      <c r="R113" s="111">
        <v>1</v>
      </c>
      <c r="S113" s="111">
        <v>0</v>
      </c>
      <c r="T113" s="111">
        <v>0</v>
      </c>
      <c r="U113" s="51">
        <f>SUM(R113:T113)</f>
        <v>1</v>
      </c>
      <c r="V113" s="111">
        <v>0</v>
      </c>
      <c r="W113" s="111">
        <v>0</v>
      </c>
      <c r="X113" s="7">
        <v>0</v>
      </c>
      <c r="Y113" s="51">
        <f>SUM(V113:X113)</f>
        <v>0</v>
      </c>
      <c r="Z113" s="17">
        <v>0</v>
      </c>
      <c r="AA113" s="111">
        <v>0</v>
      </c>
      <c r="AB113" s="7">
        <v>0</v>
      </c>
      <c r="AC113" s="51">
        <f>SUM(Z113:AB113)</f>
        <v>0</v>
      </c>
      <c r="AD113" s="111">
        <v>0</v>
      </c>
      <c r="AE113" s="111">
        <v>0</v>
      </c>
      <c r="AF113" s="7">
        <v>0</v>
      </c>
      <c r="AG113" s="51">
        <f>SUM(AD113:AF113)</f>
        <v>0</v>
      </c>
      <c r="AH113" s="17">
        <v>0</v>
      </c>
      <c r="AI113" s="111">
        <v>0</v>
      </c>
      <c r="AJ113" s="111">
        <v>0</v>
      </c>
      <c r="AK113" s="51">
        <f>SUM(AH113:AJ113)</f>
        <v>0</v>
      </c>
      <c r="AL113" s="111">
        <v>0</v>
      </c>
      <c r="AM113" s="111">
        <v>0</v>
      </c>
      <c r="AN113" s="111">
        <v>0</v>
      </c>
      <c r="AO113" s="51">
        <f>SUM(AL113:AN113)</f>
        <v>0</v>
      </c>
      <c r="AP113" s="17">
        <v>0</v>
      </c>
      <c r="AQ113" s="111">
        <v>0</v>
      </c>
      <c r="AR113" s="50">
        <v>0</v>
      </c>
      <c r="AS113" s="420">
        <f>SUM(AP113:AR113)</f>
        <v>0</v>
      </c>
      <c r="AT113" s="28">
        <v>0</v>
      </c>
      <c r="AU113" s="7">
        <v>0</v>
      </c>
      <c r="AV113" s="7">
        <v>0</v>
      </c>
      <c r="AW113" s="109">
        <f>SUM(AT113:AV113)</f>
        <v>0</v>
      </c>
      <c r="AX113" s="429">
        <v>0</v>
      </c>
      <c r="AY113" s="429">
        <v>0</v>
      </c>
      <c r="AZ113" s="47">
        <v>0</v>
      </c>
      <c r="BA113" s="420">
        <f>SUM(AX113:AZ113)</f>
        <v>0</v>
      </c>
      <c r="BB113" s="429">
        <v>0</v>
      </c>
      <c r="BC113" s="429">
        <v>0</v>
      </c>
      <c r="BD113" s="28">
        <v>0</v>
      </c>
      <c r="BE113" s="109">
        <f>SUM(BB113:BD113)</f>
        <v>0</v>
      </c>
      <c r="BF113" s="402">
        <f t="shared" si="40"/>
        <v>1</v>
      </c>
      <c r="BG113" s="629"/>
    </row>
    <row r="114" spans="1:59" ht="15.75" customHeight="1" thickBot="1" x14ac:dyDescent="0.3">
      <c r="A114" s="596"/>
      <c r="B114" s="596"/>
      <c r="C114" s="662"/>
      <c r="D114" s="597"/>
      <c r="E114" s="560"/>
      <c r="F114" s="685"/>
      <c r="G114" s="558"/>
      <c r="H114" s="203" t="s">
        <v>48</v>
      </c>
      <c r="I114" s="558"/>
      <c r="J114" s="32">
        <v>0</v>
      </c>
      <c r="K114" s="33">
        <v>0</v>
      </c>
      <c r="L114" s="149">
        <v>0</v>
      </c>
      <c r="M114" s="56">
        <f>SUM(J114:L114)</f>
        <v>0</v>
      </c>
      <c r="N114" s="33">
        <v>0</v>
      </c>
      <c r="O114" s="33">
        <v>0</v>
      </c>
      <c r="P114" s="35">
        <v>0</v>
      </c>
      <c r="Q114" s="56">
        <f>SUM(N114:P114)</f>
        <v>0</v>
      </c>
      <c r="R114" s="33">
        <v>0</v>
      </c>
      <c r="S114" s="33">
        <v>0</v>
      </c>
      <c r="T114" s="33">
        <v>0</v>
      </c>
      <c r="U114" s="56">
        <f>SUM(R114:T114)</f>
        <v>0</v>
      </c>
      <c r="V114" s="33">
        <v>0</v>
      </c>
      <c r="W114" s="33">
        <v>0</v>
      </c>
      <c r="X114" s="35">
        <v>0</v>
      </c>
      <c r="Y114" s="56">
        <f>SUM(V114:X114)</f>
        <v>0</v>
      </c>
      <c r="Z114" s="32">
        <v>0</v>
      </c>
      <c r="AA114" s="33">
        <v>0</v>
      </c>
      <c r="AB114" s="35">
        <v>0</v>
      </c>
      <c r="AC114" s="56">
        <f>SUM(Z114:AB114)</f>
        <v>0</v>
      </c>
      <c r="AD114" s="33">
        <v>0</v>
      </c>
      <c r="AE114" s="33">
        <v>0</v>
      </c>
      <c r="AF114" s="35">
        <v>0</v>
      </c>
      <c r="AG114" s="56">
        <f>SUM(AD114:AF114)</f>
        <v>0</v>
      </c>
      <c r="AH114" s="32">
        <v>0</v>
      </c>
      <c r="AI114" s="33">
        <v>0</v>
      </c>
      <c r="AJ114" s="33">
        <v>0</v>
      </c>
      <c r="AK114" s="56">
        <f>SUM(AH114:AJ114)</f>
        <v>0</v>
      </c>
      <c r="AL114" s="33">
        <v>0</v>
      </c>
      <c r="AM114" s="33">
        <v>0</v>
      </c>
      <c r="AN114" s="33">
        <v>0</v>
      </c>
      <c r="AO114" s="56">
        <f>SUM(AL114:AN114)</f>
        <v>0</v>
      </c>
      <c r="AP114" s="32">
        <v>0</v>
      </c>
      <c r="AQ114" s="33">
        <v>0</v>
      </c>
      <c r="AR114" s="55">
        <v>0</v>
      </c>
      <c r="AS114" s="433">
        <f>SUM(AP114:AR114)</f>
        <v>0</v>
      </c>
      <c r="AT114" s="34">
        <v>0</v>
      </c>
      <c r="AU114" s="35">
        <v>0</v>
      </c>
      <c r="AV114" s="35">
        <v>0</v>
      </c>
      <c r="AW114" s="262">
        <f>SUM(AT114:AV114)</f>
        <v>0</v>
      </c>
      <c r="AX114" s="434">
        <v>0</v>
      </c>
      <c r="AY114" s="434">
        <v>0</v>
      </c>
      <c r="AZ114" s="46">
        <v>0</v>
      </c>
      <c r="BA114" s="433">
        <f>SUM(AX114:AZ114)</f>
        <v>0</v>
      </c>
      <c r="BB114" s="434">
        <v>0</v>
      </c>
      <c r="BC114" s="434">
        <v>0</v>
      </c>
      <c r="BD114" s="34">
        <v>0</v>
      </c>
      <c r="BE114" s="262">
        <f>SUM(BB114:BD114)</f>
        <v>0</v>
      </c>
      <c r="BF114" s="403">
        <f t="shared" si="40"/>
        <v>0</v>
      </c>
      <c r="BG114" s="629"/>
    </row>
    <row r="115" spans="1:59" ht="15.75" customHeight="1" thickBot="1" x14ac:dyDescent="0.3">
      <c r="A115" s="596"/>
      <c r="B115" s="596"/>
      <c r="C115" s="662"/>
      <c r="D115" s="597"/>
      <c r="E115" s="706"/>
      <c r="F115" s="686"/>
      <c r="G115" s="556" t="s">
        <v>49</v>
      </c>
      <c r="H115" s="557"/>
      <c r="I115" s="562"/>
      <c r="J115" s="396">
        <f>SUM(J110:J114)</f>
        <v>0</v>
      </c>
      <c r="K115" s="251">
        <f>SUM(K110:K114)</f>
        <v>0</v>
      </c>
      <c r="L115" s="355">
        <f>SUM(L110:L114)</f>
        <v>0</v>
      </c>
      <c r="M115" s="178">
        <f>SUM(M110:M114)</f>
        <v>0</v>
      </c>
      <c r="N115" s="251">
        <f>SUM(N110:N114)</f>
        <v>0</v>
      </c>
      <c r="O115" s="251">
        <v>0</v>
      </c>
      <c r="P115" s="175">
        <f t="shared" ref="P115:Y115" si="41">SUM(P110:P114)</f>
        <v>0</v>
      </c>
      <c r="Q115" s="178">
        <f t="shared" si="41"/>
        <v>0</v>
      </c>
      <c r="R115" s="115">
        <f t="shared" si="41"/>
        <v>2</v>
      </c>
      <c r="S115" s="115">
        <f t="shared" si="41"/>
        <v>0</v>
      </c>
      <c r="T115" s="115">
        <f t="shared" si="41"/>
        <v>0</v>
      </c>
      <c r="U115" s="178">
        <f t="shared" si="41"/>
        <v>2</v>
      </c>
      <c r="V115" s="115">
        <f t="shared" si="41"/>
        <v>1</v>
      </c>
      <c r="W115" s="115">
        <f t="shared" si="41"/>
        <v>0</v>
      </c>
      <c r="X115" s="115">
        <f t="shared" si="41"/>
        <v>0</v>
      </c>
      <c r="Y115" s="178">
        <f t="shared" si="41"/>
        <v>1</v>
      </c>
      <c r="Z115" s="250">
        <v>0</v>
      </c>
      <c r="AA115" s="251">
        <v>0</v>
      </c>
      <c r="AB115" s="175">
        <v>0</v>
      </c>
      <c r="AC115" s="178">
        <f>SUM(AC110:AC114)</f>
        <v>0</v>
      </c>
      <c r="AD115" s="251">
        <v>0</v>
      </c>
      <c r="AE115" s="251">
        <v>0</v>
      </c>
      <c r="AF115" s="175">
        <v>0</v>
      </c>
      <c r="AG115" s="178">
        <f>SUM(AG110:AG114)</f>
        <v>0</v>
      </c>
      <c r="AH115" s="250">
        <v>0</v>
      </c>
      <c r="AI115" s="251">
        <v>0</v>
      </c>
      <c r="AJ115" s="251">
        <v>0</v>
      </c>
      <c r="AK115" s="178">
        <f>SUM(AK110:AK114)</f>
        <v>0</v>
      </c>
      <c r="AL115" s="115">
        <v>0</v>
      </c>
      <c r="AM115" s="115">
        <f t="shared" ref="AM115:AW115" si="42">SUM(AM110:AM114)</f>
        <v>0</v>
      </c>
      <c r="AN115" s="115">
        <f t="shared" si="42"/>
        <v>0</v>
      </c>
      <c r="AO115" s="178">
        <f t="shared" si="42"/>
        <v>0</v>
      </c>
      <c r="AP115" s="115">
        <f t="shared" si="42"/>
        <v>0</v>
      </c>
      <c r="AQ115" s="115">
        <f t="shared" si="42"/>
        <v>0</v>
      </c>
      <c r="AR115" s="116">
        <f t="shared" si="42"/>
        <v>0</v>
      </c>
      <c r="AS115" s="440">
        <f t="shared" si="42"/>
        <v>0</v>
      </c>
      <c r="AT115" s="174">
        <f t="shared" si="42"/>
        <v>0</v>
      </c>
      <c r="AU115" s="175">
        <f t="shared" si="42"/>
        <v>0</v>
      </c>
      <c r="AV115" s="115">
        <f t="shared" si="42"/>
        <v>0</v>
      </c>
      <c r="AW115" s="266">
        <f t="shared" si="42"/>
        <v>0</v>
      </c>
      <c r="AX115" s="441">
        <v>0</v>
      </c>
      <c r="AY115" s="441">
        <v>0</v>
      </c>
      <c r="AZ115" s="424">
        <f>SUM(AZ110:AZ114)</f>
        <v>0</v>
      </c>
      <c r="BA115" s="440">
        <f>SUM(BA110:BA114)</f>
        <v>0</v>
      </c>
      <c r="BB115" s="441">
        <v>0</v>
      </c>
      <c r="BC115" s="444">
        <f>SUM(BC110:BC114)</f>
        <v>0</v>
      </c>
      <c r="BD115" s="118">
        <f>SUM(BD110:BD114)</f>
        <v>0</v>
      </c>
      <c r="BE115" s="266">
        <f>SUM(BE110:BE114)</f>
        <v>0</v>
      </c>
      <c r="BF115" s="404">
        <f>SUM(BF110:BF114)</f>
        <v>3</v>
      </c>
      <c r="BG115" s="681"/>
    </row>
  </sheetData>
  <mergeCells count="122">
    <mergeCell ref="A1:BF1"/>
    <mergeCell ref="A2:BF2"/>
    <mergeCell ref="A3:BF3"/>
    <mergeCell ref="A6:D6"/>
    <mergeCell ref="B7:C7"/>
    <mergeCell ref="B8:C8"/>
    <mergeCell ref="A10:I10"/>
    <mergeCell ref="J10:BE10"/>
    <mergeCell ref="BF10:BF13"/>
    <mergeCell ref="N11:Q11"/>
    <mergeCell ref="R11:U11"/>
    <mergeCell ref="AL12:AO12"/>
    <mergeCell ref="AP12:AS12"/>
    <mergeCell ref="AT12:AW12"/>
    <mergeCell ref="AX12:BA12"/>
    <mergeCell ref="BB12:BE12"/>
    <mergeCell ref="BG10:BG13"/>
    <mergeCell ref="A11:A13"/>
    <mergeCell ref="B11:B13"/>
    <mergeCell ref="C11:C13"/>
    <mergeCell ref="D11:D13"/>
    <mergeCell ref="E11:E13"/>
    <mergeCell ref="F11:F13"/>
    <mergeCell ref="AT11:AW11"/>
    <mergeCell ref="AX11:BA11"/>
    <mergeCell ref="BB11:BE11"/>
    <mergeCell ref="J12:M12"/>
    <mergeCell ref="N12:Q12"/>
    <mergeCell ref="R12:U12"/>
    <mergeCell ref="V12:Y12"/>
    <mergeCell ref="Z12:AC12"/>
    <mergeCell ref="AD12:AG12"/>
    <mergeCell ref="AH12:AK12"/>
    <mergeCell ref="V11:Y11"/>
    <mergeCell ref="Z11:AC11"/>
    <mergeCell ref="AD11:AG11"/>
    <mergeCell ref="AH11:AK11"/>
    <mergeCell ref="AL11:AO11"/>
    <mergeCell ref="AP11:AS11"/>
    <mergeCell ref="J11:M11"/>
    <mergeCell ref="A14:A49"/>
    <mergeCell ref="B14:B115"/>
    <mergeCell ref="C14:C115"/>
    <mergeCell ref="D14:D115"/>
    <mergeCell ref="E14:E25"/>
    <mergeCell ref="G11:G13"/>
    <mergeCell ref="H11:H13"/>
    <mergeCell ref="I11:I13"/>
    <mergeCell ref="F15:F25"/>
    <mergeCell ref="G15:G19"/>
    <mergeCell ref="E38:E49"/>
    <mergeCell ref="F39:F49"/>
    <mergeCell ref="G39:G43"/>
    <mergeCell ref="A62:A73"/>
    <mergeCell ref="E62:E73"/>
    <mergeCell ref="F63:F73"/>
    <mergeCell ref="A50:A61"/>
    <mergeCell ref="E50:E61"/>
    <mergeCell ref="F51:F61"/>
    <mergeCell ref="A74:A115"/>
    <mergeCell ref="E74:E94"/>
    <mergeCell ref="F75:F80"/>
    <mergeCell ref="E95:E115"/>
    <mergeCell ref="BG15:BG25"/>
    <mergeCell ref="G20:H20"/>
    <mergeCell ref="G21:G23"/>
    <mergeCell ref="G24:G25"/>
    <mergeCell ref="E26:E37"/>
    <mergeCell ref="F27:F37"/>
    <mergeCell ref="G27:G31"/>
    <mergeCell ref="BG27:BG37"/>
    <mergeCell ref="G32:H32"/>
    <mergeCell ref="G33:G35"/>
    <mergeCell ref="G36:G37"/>
    <mergeCell ref="I15:I25"/>
    <mergeCell ref="I27:I37"/>
    <mergeCell ref="BG39:BG49"/>
    <mergeCell ref="G44:H44"/>
    <mergeCell ref="G45:G47"/>
    <mergeCell ref="G48:G49"/>
    <mergeCell ref="BG63:BG73"/>
    <mergeCell ref="G69:G71"/>
    <mergeCell ref="G72:G73"/>
    <mergeCell ref="G51:G55"/>
    <mergeCell ref="BG51:BG61"/>
    <mergeCell ref="G56:H56"/>
    <mergeCell ref="G57:G59"/>
    <mergeCell ref="G60:G61"/>
    <mergeCell ref="G63:G67"/>
    <mergeCell ref="I39:I49"/>
    <mergeCell ref="I51:I61"/>
    <mergeCell ref="G68:H68"/>
    <mergeCell ref="I63:I73"/>
    <mergeCell ref="BG75:BG80"/>
    <mergeCell ref="F82:F87"/>
    <mergeCell ref="F96:F101"/>
    <mergeCell ref="BG96:BG101"/>
    <mergeCell ref="BG82:BG87"/>
    <mergeCell ref="F89:F94"/>
    <mergeCell ref="BG89:BG94"/>
    <mergeCell ref="G101:H101"/>
    <mergeCell ref="G96:G100"/>
    <mergeCell ref="I96:I101"/>
    <mergeCell ref="G94:H94"/>
    <mergeCell ref="G89:G93"/>
    <mergeCell ref="I89:I94"/>
    <mergeCell ref="G87:H87"/>
    <mergeCell ref="G82:G86"/>
    <mergeCell ref="I82:I87"/>
    <mergeCell ref="G80:H80"/>
    <mergeCell ref="G75:G79"/>
    <mergeCell ref="I75:I80"/>
    <mergeCell ref="BG110:BG115"/>
    <mergeCell ref="F103:F108"/>
    <mergeCell ref="BG103:BG108"/>
    <mergeCell ref="G115:H115"/>
    <mergeCell ref="G110:G114"/>
    <mergeCell ref="I110:I115"/>
    <mergeCell ref="G108:H108"/>
    <mergeCell ref="G103:G107"/>
    <mergeCell ref="I103:I108"/>
    <mergeCell ref="F110:F115"/>
  </mergeCells>
  <printOptions horizontalCentered="1"/>
  <pageMargins left="0.39370078740157477" right="0.31535433070866142" top="0.64960629921259838" bottom="1.0433070866141732" header="0.3543307086614173" footer="0.74803149606299213"/>
  <pageSetup paperSize="0" scale="75" fitToWidth="0" fitToHeight="0" pageOrder="overThenDown" orientation="landscape" horizontalDpi="0" verticalDpi="0" copies="0"/>
  <headerFooter alignWithMargins="0"/>
  <ignoredErrors>
    <ignoredError sqref="BC68:BD68 J20:L20 J32:L32 J44:L44 N44:P44 J56:L56 J108:L108 J101:L101 J87:L87 J94:L94 J80:L80 N80:P80 N87:P87 BC20:BD20 BE25 AG89 J68:L68 N68:P68 R68:T68 V68:X68 R56:T56 N56:P56 V56:X56 U53:U54 R44:T44 AP44:AR44 AL44:AN44 AZ20 AT20:AV20" formulaRange="1"/>
    <ignoredError sqref="M20 Q20 M68 Q68 U68 Q56 U56 Q44 AO44" formula="1"/>
    <ignoredError sqref="N20:P20 M44"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W54"/>
  <sheetViews>
    <sheetView tabSelected="1" topLeftCell="O46" workbookViewId="0">
      <selection activeCell="N43" sqref="N43"/>
    </sheetView>
  </sheetViews>
  <sheetFormatPr baseColWidth="10" defaultRowHeight="15" customHeight="1" x14ac:dyDescent="0.25"/>
  <cols>
    <col min="1" max="1" width="29.28515625" style="1" hidden="1" customWidth="1"/>
    <col min="2" max="2" width="12.42578125" style="1" hidden="1" customWidth="1"/>
    <col min="3" max="3" width="22.42578125" style="1" hidden="1" customWidth="1"/>
    <col min="4" max="4" width="39.85546875" style="1" hidden="1" customWidth="1"/>
    <col min="5" max="5" width="32.5703125" style="1" hidden="1" customWidth="1"/>
    <col min="6" max="6" width="7.7109375" style="1" hidden="1" customWidth="1"/>
    <col min="7" max="7" width="17.42578125" style="1" customWidth="1"/>
    <col min="8" max="8" width="22.7109375" style="1" customWidth="1"/>
    <col min="9" max="9" width="35.5703125" style="1" customWidth="1"/>
    <col min="10" max="12" width="12.28515625" style="1" customWidth="1"/>
    <col min="13" max="13" width="12.7109375" style="1" customWidth="1"/>
    <col min="14" max="16" width="12.28515625" style="1" customWidth="1"/>
    <col min="17" max="17" width="12.7109375" style="1" customWidth="1"/>
    <col min="18" max="20" width="12.28515625" style="1" customWidth="1"/>
    <col min="21" max="21" width="12.7109375" style="1" customWidth="1"/>
    <col min="22" max="24" width="12.28515625" style="1" customWidth="1"/>
    <col min="25" max="25" width="12.7109375" style="1" customWidth="1"/>
    <col min="26" max="28" width="12.28515625" style="1" customWidth="1"/>
    <col min="29" max="29" width="12.7109375" style="1" customWidth="1"/>
    <col min="30" max="32" width="12.28515625" style="1" customWidth="1"/>
    <col min="33" max="33" width="12.7109375" style="1" customWidth="1"/>
    <col min="34" max="36" width="12.28515625" style="1" customWidth="1"/>
    <col min="37" max="37" width="12.7109375" style="1" customWidth="1"/>
    <col min="38" max="40" width="12.28515625" style="1" customWidth="1"/>
    <col min="41" max="41" width="12.7109375" style="1" customWidth="1"/>
    <col min="42" max="44" width="12.28515625" style="1" customWidth="1"/>
    <col min="45" max="45" width="12.7109375" style="1" customWidth="1"/>
    <col min="46" max="48" width="12.28515625" style="1" customWidth="1"/>
    <col min="49" max="49" width="12.7109375" style="1" customWidth="1"/>
    <col min="50" max="52" width="12.28515625" style="1" customWidth="1"/>
    <col min="53" max="53" width="12.7109375" style="1" customWidth="1"/>
    <col min="54" max="56" width="12.28515625" style="1" customWidth="1"/>
    <col min="57" max="57" width="12.7109375" style="1" customWidth="1"/>
    <col min="58" max="59" width="18.7109375" style="1" customWidth="1"/>
    <col min="60" max="66" width="22" style="1" customWidth="1"/>
    <col min="67" max="257" width="12" style="1" customWidth="1"/>
    <col min="258" max="1024" width="11.42578125" customWidth="1"/>
  </cols>
  <sheetData>
    <row r="1" spans="1:59" ht="26.25" customHeight="1" x14ac:dyDescent="0.25">
      <c r="A1" s="608" t="s">
        <v>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row>
    <row r="2" spans="1:59" ht="26.25" customHeight="1" x14ac:dyDescent="0.25">
      <c r="A2" s="608" t="s">
        <v>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2"/>
    </row>
    <row r="3" spans="1:59" ht="26.25" customHeight="1" x14ac:dyDescent="0.25">
      <c r="A3" s="608" t="s">
        <v>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2"/>
    </row>
    <row r="4" spans="1:59" ht="18.7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5.75" customHeight="1" x14ac:dyDescent="0.25"/>
    <row r="6" spans="1:59" ht="15" customHeight="1" x14ac:dyDescent="0.25">
      <c r="A6" s="602" t="s">
        <v>3</v>
      </c>
      <c r="B6" s="602"/>
      <c r="C6" s="602"/>
      <c r="D6" s="602"/>
      <c r="E6" s="5"/>
    </row>
    <row r="7" spans="1:59" ht="15" customHeight="1" x14ac:dyDescent="0.25">
      <c r="A7" s="6" t="s">
        <v>4</v>
      </c>
      <c r="B7" s="596" t="s">
        <v>5</v>
      </c>
      <c r="C7" s="596"/>
      <c r="D7" s="6" t="s">
        <v>6</v>
      </c>
      <c r="E7" s="5"/>
    </row>
    <row r="8" spans="1:59" ht="15.75" customHeight="1" x14ac:dyDescent="0.25">
      <c r="A8" s="37" t="s">
        <v>7</v>
      </c>
      <c r="B8" s="609" t="s">
        <v>8</v>
      </c>
      <c r="C8" s="609"/>
      <c r="D8" s="7" t="s">
        <v>185</v>
      </c>
    </row>
    <row r="9" spans="1:59" ht="15.75" customHeight="1" thickBot="1" x14ac:dyDescent="0.3">
      <c r="AP9" s="649"/>
      <c r="AQ9" s="649"/>
      <c r="AR9" s="649"/>
      <c r="AS9" s="649"/>
      <c r="AT9" s="649"/>
      <c r="AU9" s="649"/>
      <c r="AV9" s="649"/>
      <c r="AW9" s="649"/>
      <c r="AX9" s="649"/>
      <c r="AY9" s="649"/>
      <c r="AZ9" s="649"/>
      <c r="BA9" s="649"/>
      <c r="BB9" s="649"/>
    </row>
    <row r="10" spans="1:59" ht="31.5" customHeight="1" thickBot="1" x14ac:dyDescent="0.3">
      <c r="A10" s="618" t="s">
        <v>10</v>
      </c>
      <c r="B10" s="618"/>
      <c r="C10" s="618"/>
      <c r="D10" s="618"/>
      <c r="E10" s="618"/>
      <c r="F10" s="618"/>
      <c r="G10" s="619"/>
      <c r="H10" s="619"/>
      <c r="I10" s="619"/>
      <c r="J10" s="620">
        <v>2021</v>
      </c>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0"/>
      <c r="AY10" s="620"/>
      <c r="AZ10" s="620"/>
      <c r="BA10" s="620"/>
      <c r="BB10" s="620"/>
      <c r="BC10" s="620"/>
      <c r="BD10" s="620"/>
      <c r="BE10" s="676"/>
      <c r="BF10" s="677" t="s">
        <v>11</v>
      </c>
      <c r="BG10" s="725" t="s">
        <v>12</v>
      </c>
    </row>
    <row r="11" spans="1:59" ht="15.75" customHeight="1" x14ac:dyDescent="0.25">
      <c r="A11" s="563" t="s">
        <v>13</v>
      </c>
      <c r="B11" s="563" t="s">
        <v>14</v>
      </c>
      <c r="C11" s="563" t="s">
        <v>15</v>
      </c>
      <c r="D11" s="563" t="s">
        <v>16</v>
      </c>
      <c r="E11" s="563" t="s">
        <v>17</v>
      </c>
      <c r="F11" s="604" t="s">
        <v>83</v>
      </c>
      <c r="G11" s="728" t="s">
        <v>18</v>
      </c>
      <c r="H11" s="605" t="s">
        <v>19</v>
      </c>
      <c r="I11" s="613" t="s">
        <v>20</v>
      </c>
      <c r="J11" s="616" t="s">
        <v>21</v>
      </c>
      <c r="K11" s="563"/>
      <c r="L11" s="563"/>
      <c r="M11" s="563"/>
      <c r="N11" s="563" t="s">
        <v>22</v>
      </c>
      <c r="O11" s="563"/>
      <c r="P11" s="563"/>
      <c r="Q11" s="563"/>
      <c r="R11" s="563" t="s">
        <v>23</v>
      </c>
      <c r="S11" s="563"/>
      <c r="T11" s="563"/>
      <c r="U11" s="563"/>
      <c r="V11" s="563" t="s">
        <v>24</v>
      </c>
      <c r="W11" s="563"/>
      <c r="X11" s="563"/>
      <c r="Y11" s="563"/>
      <c r="Z11" s="563" t="s">
        <v>25</v>
      </c>
      <c r="AA11" s="563"/>
      <c r="AB11" s="563"/>
      <c r="AC11" s="563"/>
      <c r="AD11" s="563" t="s">
        <v>26</v>
      </c>
      <c r="AE11" s="563"/>
      <c r="AF11" s="563"/>
      <c r="AG11" s="563"/>
      <c r="AH11" s="563" t="s">
        <v>27</v>
      </c>
      <c r="AI11" s="563"/>
      <c r="AJ11" s="563"/>
      <c r="AK11" s="563"/>
      <c r="AL11" s="563" t="s">
        <v>28</v>
      </c>
      <c r="AM11" s="563"/>
      <c r="AN11" s="563"/>
      <c r="AO11" s="563"/>
      <c r="AP11" s="563" t="s">
        <v>29</v>
      </c>
      <c r="AQ11" s="563"/>
      <c r="AR11" s="563"/>
      <c r="AS11" s="563"/>
      <c r="AT11" s="563" t="s">
        <v>30</v>
      </c>
      <c r="AU11" s="563"/>
      <c r="AV11" s="563"/>
      <c r="AW11" s="563"/>
      <c r="AX11" s="563" t="s">
        <v>31</v>
      </c>
      <c r="AY11" s="563"/>
      <c r="AZ11" s="563"/>
      <c r="BA11" s="563"/>
      <c r="BB11" s="601" t="s">
        <v>32</v>
      </c>
      <c r="BC11" s="601"/>
      <c r="BD11" s="601"/>
      <c r="BE11" s="670"/>
      <c r="BF11" s="678"/>
      <c r="BG11" s="726"/>
    </row>
    <row r="12" spans="1:59" ht="15.75" customHeight="1" x14ac:dyDescent="0.25">
      <c r="A12" s="563"/>
      <c r="B12" s="563"/>
      <c r="C12" s="563"/>
      <c r="D12" s="563"/>
      <c r="E12" s="563"/>
      <c r="F12" s="604"/>
      <c r="G12" s="729"/>
      <c r="H12" s="606"/>
      <c r="I12" s="614"/>
      <c r="J12" s="723" t="s">
        <v>33</v>
      </c>
      <c r="K12" s="671"/>
      <c r="L12" s="671"/>
      <c r="M12" s="671"/>
      <c r="N12" s="723" t="s">
        <v>33</v>
      </c>
      <c r="O12" s="723"/>
      <c r="P12" s="723"/>
      <c r="Q12" s="723"/>
      <c r="R12" s="723" t="s">
        <v>33</v>
      </c>
      <c r="S12" s="723"/>
      <c r="T12" s="723"/>
      <c r="U12" s="723"/>
      <c r="V12" s="723" t="s">
        <v>33</v>
      </c>
      <c r="W12" s="723"/>
      <c r="X12" s="723"/>
      <c r="Y12" s="723"/>
      <c r="Z12" s="723" t="s">
        <v>33</v>
      </c>
      <c r="AA12" s="723"/>
      <c r="AB12" s="723"/>
      <c r="AC12" s="723"/>
      <c r="AD12" s="723" t="s">
        <v>33</v>
      </c>
      <c r="AE12" s="723"/>
      <c r="AF12" s="723"/>
      <c r="AG12" s="723"/>
      <c r="AH12" s="723" t="s">
        <v>33</v>
      </c>
      <c r="AI12" s="723"/>
      <c r="AJ12" s="723"/>
      <c r="AK12" s="723"/>
      <c r="AL12" s="723" t="s">
        <v>33</v>
      </c>
      <c r="AM12" s="723"/>
      <c r="AN12" s="723"/>
      <c r="AO12" s="723"/>
      <c r="AP12" s="723" t="s">
        <v>33</v>
      </c>
      <c r="AQ12" s="723"/>
      <c r="AR12" s="723"/>
      <c r="AS12" s="723"/>
      <c r="AT12" s="723" t="s">
        <v>33</v>
      </c>
      <c r="AU12" s="723"/>
      <c r="AV12" s="723"/>
      <c r="AW12" s="723"/>
      <c r="AX12" s="723" t="s">
        <v>33</v>
      </c>
      <c r="AY12" s="723"/>
      <c r="AZ12" s="723"/>
      <c r="BA12" s="723"/>
      <c r="BB12" s="621" t="s">
        <v>33</v>
      </c>
      <c r="BC12" s="621"/>
      <c r="BD12" s="621"/>
      <c r="BE12" s="723"/>
      <c r="BF12" s="678"/>
      <c r="BG12" s="726"/>
    </row>
    <row r="13" spans="1:59" ht="15.75" customHeight="1" thickBot="1" x14ac:dyDescent="0.3">
      <c r="A13" s="563"/>
      <c r="B13" s="563"/>
      <c r="C13" s="563"/>
      <c r="D13" s="563"/>
      <c r="E13" s="563"/>
      <c r="F13" s="604"/>
      <c r="G13" s="730"/>
      <c r="H13" s="607"/>
      <c r="I13" s="615"/>
      <c r="J13" s="91" t="s">
        <v>34</v>
      </c>
      <c r="K13" s="8" t="s">
        <v>35</v>
      </c>
      <c r="L13" s="76" t="s">
        <v>36</v>
      </c>
      <c r="M13" s="77" t="s">
        <v>37</v>
      </c>
      <c r="N13" s="75" t="s">
        <v>34</v>
      </c>
      <c r="O13" s="8" t="s">
        <v>35</v>
      </c>
      <c r="P13" s="76" t="s">
        <v>36</v>
      </c>
      <c r="Q13" s="9" t="s">
        <v>37</v>
      </c>
      <c r="R13" s="91" t="s">
        <v>34</v>
      </c>
      <c r="S13" s="8" t="s">
        <v>35</v>
      </c>
      <c r="T13" s="76" t="s">
        <v>36</v>
      </c>
      <c r="U13" s="9" t="s">
        <v>37</v>
      </c>
      <c r="V13" s="91" t="s">
        <v>34</v>
      </c>
      <c r="W13" s="8" t="s">
        <v>35</v>
      </c>
      <c r="X13" s="76" t="s">
        <v>36</v>
      </c>
      <c r="Y13" s="9" t="s">
        <v>37</v>
      </c>
      <c r="Z13" s="91" t="s">
        <v>34</v>
      </c>
      <c r="AA13" s="8" t="s">
        <v>35</v>
      </c>
      <c r="AB13" s="76" t="s">
        <v>36</v>
      </c>
      <c r="AC13" s="9" t="s">
        <v>37</v>
      </c>
      <c r="AD13" s="91" t="s">
        <v>34</v>
      </c>
      <c r="AE13" s="8" t="s">
        <v>35</v>
      </c>
      <c r="AF13" s="76" t="s">
        <v>36</v>
      </c>
      <c r="AG13" s="9" t="s">
        <v>37</v>
      </c>
      <c r="AH13" s="91" t="s">
        <v>34</v>
      </c>
      <c r="AI13" s="8" t="s">
        <v>35</v>
      </c>
      <c r="AJ13" s="76" t="s">
        <v>36</v>
      </c>
      <c r="AK13" s="9" t="s">
        <v>37</v>
      </c>
      <c r="AL13" s="91" t="s">
        <v>34</v>
      </c>
      <c r="AM13" s="8" t="s">
        <v>35</v>
      </c>
      <c r="AN13" s="76" t="s">
        <v>36</v>
      </c>
      <c r="AO13" s="9" t="s">
        <v>37</v>
      </c>
      <c r="AP13" s="91" t="s">
        <v>34</v>
      </c>
      <c r="AQ13" s="8" t="s">
        <v>35</v>
      </c>
      <c r="AR13" s="76" t="s">
        <v>36</v>
      </c>
      <c r="AS13" s="9" t="s">
        <v>37</v>
      </c>
      <c r="AT13" s="91" t="s">
        <v>34</v>
      </c>
      <c r="AU13" s="8" t="s">
        <v>35</v>
      </c>
      <c r="AV13" s="76" t="s">
        <v>36</v>
      </c>
      <c r="AW13" s="9" t="s">
        <v>37</v>
      </c>
      <c r="AX13" s="91" t="s">
        <v>34</v>
      </c>
      <c r="AY13" s="8" t="s">
        <v>35</v>
      </c>
      <c r="AZ13" s="76" t="s">
        <v>36</v>
      </c>
      <c r="BA13" s="9" t="s">
        <v>37</v>
      </c>
      <c r="BB13" s="91" t="s">
        <v>34</v>
      </c>
      <c r="BC13" s="8" t="s">
        <v>35</v>
      </c>
      <c r="BD13" s="76" t="s">
        <v>36</v>
      </c>
      <c r="BE13" s="77" t="s">
        <v>37</v>
      </c>
      <c r="BF13" s="724"/>
      <c r="BG13" s="727"/>
    </row>
    <row r="14" spans="1:59" ht="18" customHeight="1" x14ac:dyDescent="0.25">
      <c r="A14" s="596" t="s">
        <v>38</v>
      </c>
      <c r="B14" s="596">
        <v>13781</v>
      </c>
      <c r="C14" s="595" t="s">
        <v>201</v>
      </c>
      <c r="D14" s="563" t="s">
        <v>186</v>
      </c>
      <c r="E14" s="609" t="s">
        <v>187</v>
      </c>
      <c r="F14" s="699">
        <v>300</v>
      </c>
      <c r="G14" s="561" t="s">
        <v>43</v>
      </c>
      <c r="H14" s="132" t="s">
        <v>44</v>
      </c>
      <c r="I14" s="561" t="s">
        <v>188</v>
      </c>
      <c r="J14" s="248">
        <v>0</v>
      </c>
      <c r="K14" s="243">
        <v>0</v>
      </c>
      <c r="L14" s="244">
        <v>0</v>
      </c>
      <c r="M14" s="228">
        <f>SUM(J14:L14)</f>
        <v>0</v>
      </c>
      <c r="N14" s="243">
        <v>0</v>
      </c>
      <c r="O14" s="243">
        <v>0</v>
      </c>
      <c r="P14" s="244">
        <v>0</v>
      </c>
      <c r="Q14" s="228">
        <f>SUM(N14:P14)</f>
        <v>0</v>
      </c>
      <c r="R14" s="243">
        <v>0</v>
      </c>
      <c r="S14" s="243">
        <v>0</v>
      </c>
      <c r="T14" s="244">
        <v>0</v>
      </c>
      <c r="U14" s="228">
        <f>SUM(R14:T14)</f>
        <v>0</v>
      </c>
      <c r="V14" s="188">
        <v>0</v>
      </c>
      <c r="W14" s="188">
        <v>0</v>
      </c>
      <c r="X14" s="188">
        <v>0</v>
      </c>
      <c r="Y14" s="228">
        <f>SUM(V14:X14)</f>
        <v>0</v>
      </c>
      <c r="Z14" s="188">
        <v>0</v>
      </c>
      <c r="AA14" s="188">
        <v>0</v>
      </c>
      <c r="AB14" s="188">
        <v>0</v>
      </c>
      <c r="AC14" s="228">
        <f>SUM(Z14:AB14)</f>
        <v>0</v>
      </c>
      <c r="AD14" s="231">
        <v>0</v>
      </c>
      <c r="AE14" s="188">
        <v>0</v>
      </c>
      <c r="AF14" s="188">
        <v>0</v>
      </c>
      <c r="AG14" s="228">
        <f>SUM(AD14:AF14)</f>
        <v>0</v>
      </c>
      <c r="AH14" s="188">
        <v>0</v>
      </c>
      <c r="AI14" s="188">
        <v>0</v>
      </c>
      <c r="AJ14" s="188">
        <v>0</v>
      </c>
      <c r="AK14" s="228">
        <f>SUM(AH14:AJ14)</f>
        <v>0</v>
      </c>
      <c r="AL14" s="231">
        <v>0</v>
      </c>
      <c r="AM14" s="188">
        <v>0</v>
      </c>
      <c r="AN14" s="354">
        <v>0</v>
      </c>
      <c r="AO14" s="228">
        <f>SUM(AL14:AN14)</f>
        <v>0</v>
      </c>
      <c r="AP14" s="188">
        <v>0</v>
      </c>
      <c r="AQ14" s="188">
        <v>0</v>
      </c>
      <c r="AR14" s="354">
        <v>0</v>
      </c>
      <c r="AS14" s="245">
        <f>SUM(AP14:AR14)</f>
        <v>0</v>
      </c>
      <c r="AT14" s="231">
        <v>0</v>
      </c>
      <c r="AU14" s="188">
        <v>0</v>
      </c>
      <c r="AV14" s="188">
        <v>0</v>
      </c>
      <c r="AW14" s="245">
        <f t="shared" ref="AW14:AW23" si="0">SUM(AT14:AV14)</f>
        <v>0</v>
      </c>
      <c r="AX14" s="188">
        <v>0</v>
      </c>
      <c r="AY14" s="188">
        <v>0</v>
      </c>
      <c r="AZ14" s="188">
        <v>0</v>
      </c>
      <c r="BA14" s="245">
        <f t="shared" ref="BA14:BA23" si="1">SUM(AX14:AZ14)</f>
        <v>0</v>
      </c>
      <c r="BB14" s="231">
        <v>0</v>
      </c>
      <c r="BC14" s="188">
        <v>0</v>
      </c>
      <c r="BD14" s="188">
        <v>0</v>
      </c>
      <c r="BE14" s="259">
        <f>SUM(BB14:BD14)</f>
        <v>0</v>
      </c>
      <c r="BF14" s="363">
        <f t="shared" ref="BF14:BF19" si="2">SUM(M14+Q14+U14+Y14+AC14+AG14+AK14+AO14+AS14+AW14+BA14+BE14)</f>
        <v>0</v>
      </c>
      <c r="BG14" s="720">
        <f>(BF19/F14)</f>
        <v>2.1366666666666667</v>
      </c>
    </row>
    <row r="15" spans="1:59" ht="18" customHeight="1" x14ac:dyDescent="0.25">
      <c r="A15" s="596"/>
      <c r="B15" s="596"/>
      <c r="C15" s="595"/>
      <c r="D15" s="563"/>
      <c r="E15" s="609"/>
      <c r="F15" s="699"/>
      <c r="G15" s="558"/>
      <c r="H15" s="128" t="s">
        <v>45</v>
      </c>
      <c r="I15" s="558"/>
      <c r="J15" s="232">
        <v>0</v>
      </c>
      <c r="K15" s="16">
        <v>0</v>
      </c>
      <c r="L15" s="19">
        <v>0</v>
      </c>
      <c r="M15" s="20">
        <f>SUM(J15:L15)</f>
        <v>0</v>
      </c>
      <c r="N15" s="16">
        <v>0</v>
      </c>
      <c r="O15" s="16">
        <v>0</v>
      </c>
      <c r="P15" s="19">
        <v>0</v>
      </c>
      <c r="Q15" s="20">
        <f>SUM(N15:P15)</f>
        <v>0</v>
      </c>
      <c r="R15" s="16">
        <v>0</v>
      </c>
      <c r="S15" s="16">
        <v>0</v>
      </c>
      <c r="T15" s="19">
        <v>0</v>
      </c>
      <c r="U15" s="20">
        <f>SUM(R15:T15)</f>
        <v>0</v>
      </c>
      <c r="V15" s="16">
        <v>0</v>
      </c>
      <c r="W15" s="16">
        <v>0</v>
      </c>
      <c r="X15" s="16">
        <v>0</v>
      </c>
      <c r="Y15" s="20">
        <f>SUM(V15:X15)</f>
        <v>0</v>
      </c>
      <c r="Z15" s="16">
        <v>0</v>
      </c>
      <c r="AA15" s="16">
        <v>0</v>
      </c>
      <c r="AB15" s="16">
        <v>0</v>
      </c>
      <c r="AC15" s="20">
        <f>SUM(Z15:AB15)</f>
        <v>0</v>
      </c>
      <c r="AD15" s="15">
        <v>0</v>
      </c>
      <c r="AE15" s="16">
        <v>0</v>
      </c>
      <c r="AF15" s="16">
        <v>0</v>
      </c>
      <c r="AG15" s="20">
        <f>SUM(AD15:AF15)</f>
        <v>0</v>
      </c>
      <c r="AH15" s="16">
        <v>0</v>
      </c>
      <c r="AI15" s="16">
        <v>0</v>
      </c>
      <c r="AJ15" s="16">
        <v>0</v>
      </c>
      <c r="AK15" s="20">
        <f>SUM(AH15:AJ15)</f>
        <v>0</v>
      </c>
      <c r="AL15" s="15">
        <v>0</v>
      </c>
      <c r="AM15" s="16">
        <v>0</v>
      </c>
      <c r="AN15" s="19">
        <v>0</v>
      </c>
      <c r="AO15" s="20">
        <f>SUM(AL15:AN15)</f>
        <v>0</v>
      </c>
      <c r="AP15" s="16">
        <v>0</v>
      </c>
      <c r="AQ15" s="16">
        <v>0</v>
      </c>
      <c r="AR15" s="19">
        <v>0</v>
      </c>
      <c r="AS15" s="20">
        <f>SUM(AP15:AR15)</f>
        <v>0</v>
      </c>
      <c r="AT15" s="79">
        <v>0</v>
      </c>
      <c r="AU15" s="78">
        <v>0</v>
      </c>
      <c r="AV15" s="78">
        <v>0</v>
      </c>
      <c r="AW15" s="20">
        <f t="shared" si="0"/>
        <v>0</v>
      </c>
      <c r="AX15" s="78">
        <v>0</v>
      </c>
      <c r="AY15" s="78">
        <v>0</v>
      </c>
      <c r="AZ15" s="78">
        <v>0</v>
      </c>
      <c r="BA15" s="20">
        <f t="shared" si="1"/>
        <v>0</v>
      </c>
      <c r="BB15" s="79">
        <v>0</v>
      </c>
      <c r="BC15" s="78">
        <v>0</v>
      </c>
      <c r="BD15" s="78">
        <v>0</v>
      </c>
      <c r="BE15" s="255">
        <f>SUM(BB15:BD15)</f>
        <v>0</v>
      </c>
      <c r="BF15" s="364">
        <f t="shared" si="2"/>
        <v>0</v>
      </c>
      <c r="BG15" s="721"/>
    </row>
    <row r="16" spans="1:59" ht="15" customHeight="1" x14ac:dyDescent="0.25">
      <c r="A16" s="596"/>
      <c r="B16" s="596"/>
      <c r="C16" s="595"/>
      <c r="D16" s="563"/>
      <c r="E16" s="609"/>
      <c r="F16" s="699"/>
      <c r="G16" s="558"/>
      <c r="H16" s="129" t="s">
        <v>46</v>
      </c>
      <c r="I16" s="558"/>
      <c r="J16" s="232">
        <v>0</v>
      </c>
      <c r="K16" s="16">
        <v>0</v>
      </c>
      <c r="L16" s="19">
        <v>0</v>
      </c>
      <c r="M16" s="20">
        <f>SUM(J16:L16)</f>
        <v>0</v>
      </c>
      <c r="N16" s="16">
        <v>0</v>
      </c>
      <c r="O16" s="16">
        <v>0</v>
      </c>
      <c r="P16" s="19">
        <v>0</v>
      </c>
      <c r="Q16" s="20">
        <f>SUM(N16:P16)</f>
        <v>0</v>
      </c>
      <c r="R16" s="16">
        <v>35</v>
      </c>
      <c r="S16" s="16">
        <v>15</v>
      </c>
      <c r="T16" s="19">
        <v>0</v>
      </c>
      <c r="U16" s="20">
        <f>SUM(R16:T16)</f>
        <v>50</v>
      </c>
      <c r="V16" s="16">
        <v>6</v>
      </c>
      <c r="W16" s="16">
        <v>3</v>
      </c>
      <c r="X16" s="16">
        <v>0</v>
      </c>
      <c r="Y16" s="20">
        <f>SUM(V16:X16)</f>
        <v>9</v>
      </c>
      <c r="Z16" s="16">
        <v>73</v>
      </c>
      <c r="AA16" s="16">
        <v>2</v>
      </c>
      <c r="AB16" s="16">
        <v>0</v>
      </c>
      <c r="AC16" s="20">
        <f>SUM(Z16:AB16)</f>
        <v>75</v>
      </c>
      <c r="AD16" s="15">
        <v>12</v>
      </c>
      <c r="AE16" s="16">
        <v>16</v>
      </c>
      <c r="AF16" s="16">
        <v>0</v>
      </c>
      <c r="AG16" s="20">
        <f>SUM(AD16:AF16)</f>
        <v>28</v>
      </c>
      <c r="AH16" s="16">
        <v>0</v>
      </c>
      <c r="AI16" s="16">
        <v>0</v>
      </c>
      <c r="AJ16" s="16">
        <v>0</v>
      </c>
      <c r="AK16" s="20">
        <f>SUM(AH16:AJ16)</f>
        <v>0</v>
      </c>
      <c r="AL16" s="15">
        <v>0</v>
      </c>
      <c r="AM16" s="16">
        <v>0</v>
      </c>
      <c r="AN16" s="19">
        <v>0</v>
      </c>
      <c r="AO16" s="20">
        <f>SUM(AL16:AN16)</f>
        <v>0</v>
      </c>
      <c r="AP16" s="16">
        <v>21</v>
      </c>
      <c r="AQ16" s="16">
        <v>0</v>
      </c>
      <c r="AR16" s="19">
        <v>0</v>
      </c>
      <c r="AS16" s="20">
        <f>SUM(AP16:AR16)</f>
        <v>21</v>
      </c>
      <c r="AT16" s="79">
        <v>0</v>
      </c>
      <c r="AU16" s="78">
        <v>0</v>
      </c>
      <c r="AV16" s="78">
        <v>0</v>
      </c>
      <c r="AW16" s="20">
        <f t="shared" si="0"/>
        <v>0</v>
      </c>
      <c r="AX16" s="78">
        <v>0</v>
      </c>
      <c r="AY16" s="78">
        <v>0</v>
      </c>
      <c r="AZ16" s="78">
        <v>0</v>
      </c>
      <c r="BA16" s="20">
        <f t="shared" si="1"/>
        <v>0</v>
      </c>
      <c r="BB16" s="79">
        <v>100</v>
      </c>
      <c r="BC16" s="78">
        <v>0</v>
      </c>
      <c r="BD16" s="78">
        <v>0</v>
      </c>
      <c r="BE16" s="255">
        <v>100</v>
      </c>
      <c r="BF16" s="364">
        <f t="shared" si="2"/>
        <v>283</v>
      </c>
      <c r="BG16" s="721"/>
    </row>
    <row r="17" spans="1:60" ht="15" customHeight="1" x14ac:dyDescent="0.25">
      <c r="A17" s="596"/>
      <c r="B17" s="596"/>
      <c r="C17" s="595"/>
      <c r="D17" s="563"/>
      <c r="E17" s="609"/>
      <c r="F17" s="699"/>
      <c r="G17" s="558"/>
      <c r="H17" s="129" t="s">
        <v>47</v>
      </c>
      <c r="I17" s="558"/>
      <c r="J17" s="232">
        <v>0</v>
      </c>
      <c r="K17" s="16">
        <v>0</v>
      </c>
      <c r="L17" s="19">
        <v>0</v>
      </c>
      <c r="M17" s="20">
        <f>SUM(J17:L17)</f>
        <v>0</v>
      </c>
      <c r="N17" s="16">
        <v>0</v>
      </c>
      <c r="O17" s="16">
        <v>0</v>
      </c>
      <c r="P17" s="19">
        <v>0</v>
      </c>
      <c r="Q17" s="20">
        <f>SUM(N17:P17)</f>
        <v>0</v>
      </c>
      <c r="R17" s="16">
        <v>0</v>
      </c>
      <c r="S17" s="16">
        <v>0</v>
      </c>
      <c r="T17" s="19">
        <v>0</v>
      </c>
      <c r="U17" s="20">
        <f>SUM(R17:T17)</f>
        <v>0</v>
      </c>
      <c r="V17" s="16">
        <v>0</v>
      </c>
      <c r="W17" s="16">
        <v>0</v>
      </c>
      <c r="X17" s="16">
        <v>0</v>
      </c>
      <c r="Y17" s="20">
        <f>SUM(V17:X17)</f>
        <v>0</v>
      </c>
      <c r="Z17" s="16">
        <v>0</v>
      </c>
      <c r="AA17" s="16">
        <v>0</v>
      </c>
      <c r="AB17" s="16">
        <v>0</v>
      </c>
      <c r="AC17" s="20">
        <f>SUM(Z17:AB17)</f>
        <v>0</v>
      </c>
      <c r="AD17" s="15">
        <v>0</v>
      </c>
      <c r="AE17" s="16">
        <v>0</v>
      </c>
      <c r="AF17" s="16">
        <v>0</v>
      </c>
      <c r="AG17" s="20">
        <f>SUM(AD17:AF17)</f>
        <v>0</v>
      </c>
      <c r="AH17" s="16">
        <v>0</v>
      </c>
      <c r="AI17" s="16">
        <v>0</v>
      </c>
      <c r="AJ17" s="16">
        <v>0</v>
      </c>
      <c r="AK17" s="20">
        <f>SUM(AH17:AJ17)</f>
        <v>0</v>
      </c>
      <c r="AL17" s="15">
        <v>0</v>
      </c>
      <c r="AM17" s="16">
        <v>0</v>
      </c>
      <c r="AN17" s="19">
        <v>0</v>
      </c>
      <c r="AO17" s="20">
        <f>SUM(AL17:AN17)</f>
        <v>0</v>
      </c>
      <c r="AP17" s="16">
        <v>0</v>
      </c>
      <c r="AQ17" s="16">
        <v>0</v>
      </c>
      <c r="AR17" s="19">
        <v>0</v>
      </c>
      <c r="AS17" s="20">
        <f>SUM(AP17:AR17)</f>
        <v>0</v>
      </c>
      <c r="AT17" s="79">
        <v>5</v>
      </c>
      <c r="AU17" s="78">
        <v>0</v>
      </c>
      <c r="AV17" s="78">
        <v>0</v>
      </c>
      <c r="AW17" s="20">
        <f t="shared" si="0"/>
        <v>5</v>
      </c>
      <c r="AX17" s="78">
        <v>44</v>
      </c>
      <c r="AY17" s="78">
        <v>10</v>
      </c>
      <c r="AZ17" s="78">
        <v>0</v>
      </c>
      <c r="BA17" s="20">
        <f t="shared" si="1"/>
        <v>54</v>
      </c>
      <c r="BB17" s="79">
        <v>261</v>
      </c>
      <c r="BC17" s="78">
        <v>38</v>
      </c>
      <c r="BD17" s="78">
        <v>0</v>
      </c>
      <c r="BE17" s="255">
        <f t="shared" ref="BE17:BE23" si="3">SUM(BB17:BD17)</f>
        <v>299</v>
      </c>
      <c r="BF17" s="364">
        <f t="shared" si="2"/>
        <v>358</v>
      </c>
      <c r="BG17" s="721"/>
    </row>
    <row r="18" spans="1:60" ht="15.75" customHeight="1" thickBot="1" x14ac:dyDescent="0.3">
      <c r="A18" s="596"/>
      <c r="B18" s="596"/>
      <c r="C18" s="595"/>
      <c r="D18" s="563"/>
      <c r="E18" s="609"/>
      <c r="F18" s="699"/>
      <c r="G18" s="558"/>
      <c r="H18" s="130" t="s">
        <v>48</v>
      </c>
      <c r="I18" s="558"/>
      <c r="J18" s="235">
        <v>0</v>
      </c>
      <c r="K18" s="236">
        <v>0</v>
      </c>
      <c r="L18" s="237">
        <v>0</v>
      </c>
      <c r="M18" s="238">
        <f>SUM(J18:L18)</f>
        <v>0</v>
      </c>
      <c r="N18" s="236">
        <v>0</v>
      </c>
      <c r="O18" s="236">
        <v>0</v>
      </c>
      <c r="P18" s="237">
        <v>0</v>
      </c>
      <c r="Q18" s="238">
        <f>SUM(N18:P18)</f>
        <v>0</v>
      </c>
      <c r="R18" s="236">
        <v>0</v>
      </c>
      <c r="S18" s="236">
        <v>0</v>
      </c>
      <c r="T18" s="237">
        <v>0</v>
      </c>
      <c r="U18" s="238">
        <f>SUM(R18:T18)</f>
        <v>0</v>
      </c>
      <c r="V18" s="236">
        <v>0</v>
      </c>
      <c r="W18" s="236">
        <v>0</v>
      </c>
      <c r="X18" s="236">
        <v>0</v>
      </c>
      <c r="Y18" s="238">
        <f>SUM(V18:X18)</f>
        <v>0</v>
      </c>
      <c r="Z18" s="236">
        <v>0</v>
      </c>
      <c r="AA18" s="236">
        <v>0</v>
      </c>
      <c r="AB18" s="236">
        <v>0</v>
      </c>
      <c r="AC18" s="238">
        <f>SUM(Z18:AB18)</f>
        <v>0</v>
      </c>
      <c r="AD18" s="239">
        <v>0</v>
      </c>
      <c r="AE18" s="236">
        <v>0</v>
      </c>
      <c r="AF18" s="236">
        <v>0</v>
      </c>
      <c r="AG18" s="238">
        <f>SUM(AD18:AF18)</f>
        <v>0</v>
      </c>
      <c r="AH18" s="236">
        <v>0</v>
      </c>
      <c r="AI18" s="236">
        <v>0</v>
      </c>
      <c r="AJ18" s="236">
        <v>0</v>
      </c>
      <c r="AK18" s="238">
        <f>SUM(AH18:AJ18)</f>
        <v>0</v>
      </c>
      <c r="AL18" s="239">
        <v>0</v>
      </c>
      <c r="AM18" s="236">
        <v>0</v>
      </c>
      <c r="AN18" s="237">
        <v>0</v>
      </c>
      <c r="AO18" s="238">
        <f>SUM(AL18:AN18)</f>
        <v>0</v>
      </c>
      <c r="AP18" s="236">
        <v>0</v>
      </c>
      <c r="AQ18" s="236">
        <v>0</v>
      </c>
      <c r="AR18" s="237">
        <v>0</v>
      </c>
      <c r="AS18" s="238">
        <f>SUM(AP18:AR18)</f>
        <v>0</v>
      </c>
      <c r="AT18" s="240">
        <v>0</v>
      </c>
      <c r="AU18" s="241">
        <v>0</v>
      </c>
      <c r="AV18" s="241">
        <v>0</v>
      </c>
      <c r="AW18" s="238">
        <f t="shared" si="0"/>
        <v>0</v>
      </c>
      <c r="AX18" s="241">
        <v>0</v>
      </c>
      <c r="AY18" s="241">
        <v>0</v>
      </c>
      <c r="AZ18" s="241">
        <v>0</v>
      </c>
      <c r="BA18" s="238">
        <f t="shared" si="1"/>
        <v>0</v>
      </c>
      <c r="BB18" s="240">
        <v>0</v>
      </c>
      <c r="BC18" s="241">
        <v>0</v>
      </c>
      <c r="BD18" s="241">
        <v>0</v>
      </c>
      <c r="BE18" s="258">
        <f t="shared" si="3"/>
        <v>0</v>
      </c>
      <c r="BF18" s="365">
        <f t="shared" si="2"/>
        <v>0</v>
      </c>
      <c r="BG18" s="721"/>
      <c r="BH18" s="18"/>
    </row>
    <row r="19" spans="1:60" ht="15.75" customHeight="1" thickBot="1" x14ac:dyDescent="0.3">
      <c r="A19" s="596"/>
      <c r="B19" s="596"/>
      <c r="C19" s="595"/>
      <c r="D19" s="563"/>
      <c r="E19" s="609"/>
      <c r="F19" s="699"/>
      <c r="G19" s="556" t="s">
        <v>49</v>
      </c>
      <c r="H19" s="557"/>
      <c r="I19" s="562"/>
      <c r="J19" s="118">
        <f t="shared" ref="J19:AO19" si="4">SUM(J14:J18)</f>
        <v>0</v>
      </c>
      <c r="K19" s="115">
        <f t="shared" si="4"/>
        <v>0</v>
      </c>
      <c r="L19" s="116">
        <f t="shared" si="4"/>
        <v>0</v>
      </c>
      <c r="M19" s="117">
        <f t="shared" si="4"/>
        <v>0</v>
      </c>
      <c r="N19" s="115">
        <f t="shared" si="4"/>
        <v>0</v>
      </c>
      <c r="O19" s="115">
        <f t="shared" si="4"/>
        <v>0</v>
      </c>
      <c r="P19" s="116">
        <f t="shared" si="4"/>
        <v>0</v>
      </c>
      <c r="Q19" s="117">
        <f t="shared" si="4"/>
        <v>0</v>
      </c>
      <c r="R19" s="115">
        <f t="shared" si="4"/>
        <v>35</v>
      </c>
      <c r="S19" s="115">
        <f t="shared" si="4"/>
        <v>15</v>
      </c>
      <c r="T19" s="116">
        <f t="shared" si="4"/>
        <v>0</v>
      </c>
      <c r="U19" s="117">
        <f t="shared" si="4"/>
        <v>50</v>
      </c>
      <c r="V19" s="115">
        <f t="shared" si="4"/>
        <v>6</v>
      </c>
      <c r="W19" s="115">
        <f t="shared" si="4"/>
        <v>3</v>
      </c>
      <c r="X19" s="115">
        <f t="shared" si="4"/>
        <v>0</v>
      </c>
      <c r="Y19" s="117">
        <f t="shared" si="4"/>
        <v>9</v>
      </c>
      <c r="Z19" s="115">
        <f t="shared" si="4"/>
        <v>73</v>
      </c>
      <c r="AA19" s="115">
        <f t="shared" si="4"/>
        <v>2</v>
      </c>
      <c r="AB19" s="116">
        <f t="shared" si="4"/>
        <v>0</v>
      </c>
      <c r="AC19" s="117">
        <f t="shared" si="4"/>
        <v>75</v>
      </c>
      <c r="AD19" s="115">
        <f t="shared" si="4"/>
        <v>12</v>
      </c>
      <c r="AE19" s="115">
        <f t="shared" si="4"/>
        <v>16</v>
      </c>
      <c r="AF19" s="116">
        <f t="shared" si="4"/>
        <v>0</v>
      </c>
      <c r="AG19" s="117">
        <f t="shared" si="4"/>
        <v>28</v>
      </c>
      <c r="AH19" s="115">
        <f t="shared" si="4"/>
        <v>0</v>
      </c>
      <c r="AI19" s="115">
        <f t="shared" si="4"/>
        <v>0</v>
      </c>
      <c r="AJ19" s="116">
        <f t="shared" si="4"/>
        <v>0</v>
      </c>
      <c r="AK19" s="117">
        <f t="shared" si="4"/>
        <v>0</v>
      </c>
      <c r="AL19" s="115">
        <f t="shared" si="4"/>
        <v>0</v>
      </c>
      <c r="AM19" s="115">
        <f t="shared" si="4"/>
        <v>0</v>
      </c>
      <c r="AN19" s="116">
        <f t="shared" si="4"/>
        <v>0</v>
      </c>
      <c r="AO19" s="117">
        <f t="shared" si="4"/>
        <v>0</v>
      </c>
      <c r="AP19" s="115">
        <f t="shared" ref="AP19:BD19" si="5">SUM(AP14:AP18)</f>
        <v>21</v>
      </c>
      <c r="AQ19" s="115">
        <f t="shared" si="5"/>
        <v>0</v>
      </c>
      <c r="AR19" s="116">
        <f t="shared" si="5"/>
        <v>0</v>
      </c>
      <c r="AS19" s="117">
        <f t="shared" si="5"/>
        <v>21</v>
      </c>
      <c r="AT19" s="115">
        <f t="shared" si="5"/>
        <v>5</v>
      </c>
      <c r="AU19" s="115">
        <f t="shared" si="5"/>
        <v>0</v>
      </c>
      <c r="AV19" s="116">
        <f t="shared" si="5"/>
        <v>0</v>
      </c>
      <c r="AW19" s="117">
        <f t="shared" si="0"/>
        <v>5</v>
      </c>
      <c r="AX19" s="115">
        <f t="shared" si="5"/>
        <v>44</v>
      </c>
      <c r="AY19" s="115">
        <f t="shared" si="5"/>
        <v>10</v>
      </c>
      <c r="AZ19" s="116">
        <f t="shared" si="5"/>
        <v>0</v>
      </c>
      <c r="BA19" s="117">
        <f t="shared" si="1"/>
        <v>54</v>
      </c>
      <c r="BB19" s="115">
        <f t="shared" si="5"/>
        <v>361</v>
      </c>
      <c r="BC19" s="115">
        <f t="shared" si="5"/>
        <v>38</v>
      </c>
      <c r="BD19" s="116">
        <f t="shared" si="5"/>
        <v>0</v>
      </c>
      <c r="BE19" s="252">
        <f t="shared" si="3"/>
        <v>399</v>
      </c>
      <c r="BF19" s="366">
        <f t="shared" si="2"/>
        <v>641</v>
      </c>
      <c r="BG19" s="721"/>
      <c r="BH19" s="18"/>
    </row>
    <row r="20" spans="1:60" ht="15" customHeight="1" x14ac:dyDescent="0.25">
      <c r="A20" s="596"/>
      <c r="B20" s="596"/>
      <c r="C20" s="595"/>
      <c r="D20" s="563"/>
      <c r="E20" s="609"/>
      <c r="F20" s="699"/>
      <c r="G20" s="564" t="s">
        <v>50</v>
      </c>
      <c r="H20" s="131" t="s">
        <v>51</v>
      </c>
      <c r="I20" s="552" t="s">
        <v>66</v>
      </c>
      <c r="J20" s="21">
        <v>0</v>
      </c>
      <c r="K20" s="22">
        <v>0</v>
      </c>
      <c r="L20" s="39">
        <v>0</v>
      </c>
      <c r="M20" s="40">
        <f>SUM(J20:L20)</f>
        <v>0</v>
      </c>
      <c r="N20" s="22">
        <v>0</v>
      </c>
      <c r="O20" s="22">
        <v>0</v>
      </c>
      <c r="P20" s="39">
        <v>0</v>
      </c>
      <c r="Q20" s="40">
        <f>SUM(N20:P20)</f>
        <v>0</v>
      </c>
      <c r="R20" s="22">
        <v>0</v>
      </c>
      <c r="S20" s="22">
        <v>0</v>
      </c>
      <c r="T20" s="39">
        <v>0</v>
      </c>
      <c r="U20" s="40">
        <f>SUM(R20:T20)</f>
        <v>0</v>
      </c>
      <c r="V20" s="22">
        <v>0</v>
      </c>
      <c r="W20" s="22">
        <v>0</v>
      </c>
      <c r="X20" s="22">
        <v>0</v>
      </c>
      <c r="Y20" s="40">
        <v>0</v>
      </c>
      <c r="Z20" s="22">
        <v>0</v>
      </c>
      <c r="AA20" s="22">
        <v>0</v>
      </c>
      <c r="AB20" s="39">
        <v>0</v>
      </c>
      <c r="AC20" s="40">
        <v>0</v>
      </c>
      <c r="AD20" s="21">
        <v>0</v>
      </c>
      <c r="AE20" s="22">
        <v>0</v>
      </c>
      <c r="AF20" s="39">
        <v>0</v>
      </c>
      <c r="AG20" s="40">
        <v>0</v>
      </c>
      <c r="AH20" s="22">
        <v>0</v>
      </c>
      <c r="AI20" s="22">
        <v>0</v>
      </c>
      <c r="AJ20" s="39">
        <v>0</v>
      </c>
      <c r="AK20" s="40">
        <v>0</v>
      </c>
      <c r="AL20" s="21">
        <v>0</v>
      </c>
      <c r="AM20" s="22">
        <v>0</v>
      </c>
      <c r="AN20" s="39">
        <v>0</v>
      </c>
      <c r="AO20" s="40">
        <v>0</v>
      </c>
      <c r="AP20" s="22">
        <v>21</v>
      </c>
      <c r="AQ20" s="22">
        <v>0</v>
      </c>
      <c r="AR20" s="39">
        <v>0</v>
      </c>
      <c r="AS20" s="40">
        <f>SUM(AP20:AR20)</f>
        <v>21</v>
      </c>
      <c r="AT20" s="95">
        <v>5</v>
      </c>
      <c r="AU20" s="82">
        <v>0</v>
      </c>
      <c r="AV20" s="82">
        <v>0</v>
      </c>
      <c r="AW20" s="40">
        <f t="shared" si="0"/>
        <v>5</v>
      </c>
      <c r="AX20" s="82">
        <v>44</v>
      </c>
      <c r="AY20" s="82">
        <v>10</v>
      </c>
      <c r="AZ20" s="82">
        <v>0</v>
      </c>
      <c r="BA20" s="40">
        <f t="shared" si="1"/>
        <v>54</v>
      </c>
      <c r="BB20" s="95">
        <v>321</v>
      </c>
      <c r="BC20" s="82">
        <v>38</v>
      </c>
      <c r="BD20" s="82">
        <v>0</v>
      </c>
      <c r="BE20" s="257">
        <f t="shared" si="3"/>
        <v>359</v>
      </c>
      <c r="BF20" s="367">
        <f t="shared" ref="BF20:BF26" si="6">SUM(M20+Q20+U20+Y20+AC20+AG20+AK20+AO20+AS20+AW20+BA20+BE20)</f>
        <v>439</v>
      </c>
      <c r="BG20" s="721"/>
      <c r="BH20" s="18"/>
    </row>
    <row r="21" spans="1:60" ht="15.75" customHeight="1" thickBot="1" x14ac:dyDescent="0.3">
      <c r="A21" s="596"/>
      <c r="B21" s="596"/>
      <c r="C21" s="595"/>
      <c r="D21" s="563"/>
      <c r="E21" s="609"/>
      <c r="F21" s="699"/>
      <c r="G21" s="566"/>
      <c r="H21" s="130" t="s">
        <v>52</v>
      </c>
      <c r="I21" s="553"/>
      <c r="J21" s="31">
        <v>0</v>
      </c>
      <c r="K21" s="13">
        <v>0</v>
      </c>
      <c r="L21" s="12">
        <v>0</v>
      </c>
      <c r="M21" s="14">
        <f>SUM(J21:L21)</f>
        <v>0</v>
      </c>
      <c r="N21" s="13">
        <v>0</v>
      </c>
      <c r="O21" s="13">
        <v>0</v>
      </c>
      <c r="P21" s="12">
        <v>0</v>
      </c>
      <c r="Q21" s="14">
        <f>SUM(N21:P21)</f>
        <v>0</v>
      </c>
      <c r="R21" s="13">
        <v>0</v>
      </c>
      <c r="S21" s="13">
        <v>0</v>
      </c>
      <c r="T21" s="12">
        <v>0</v>
      </c>
      <c r="U21" s="14">
        <f>SUM(R21:T21)</f>
        <v>0</v>
      </c>
      <c r="V21" s="13">
        <v>0</v>
      </c>
      <c r="W21" s="13">
        <v>0</v>
      </c>
      <c r="X21" s="13">
        <v>0</v>
      </c>
      <c r="Y21" s="14">
        <v>0</v>
      </c>
      <c r="Z21" s="13">
        <v>0</v>
      </c>
      <c r="AA21" s="13">
        <v>0</v>
      </c>
      <c r="AB21" s="12">
        <v>0</v>
      </c>
      <c r="AC21" s="14">
        <v>0</v>
      </c>
      <c r="AD21" s="31">
        <v>0</v>
      </c>
      <c r="AE21" s="13">
        <v>0</v>
      </c>
      <c r="AF21" s="12">
        <v>0</v>
      </c>
      <c r="AG21" s="14">
        <v>0</v>
      </c>
      <c r="AH21" s="13">
        <v>0</v>
      </c>
      <c r="AI21" s="13">
        <v>0</v>
      </c>
      <c r="AJ21" s="12">
        <v>0</v>
      </c>
      <c r="AK21" s="14">
        <v>0</v>
      </c>
      <c r="AL21" s="31">
        <v>0</v>
      </c>
      <c r="AM21" s="13">
        <v>0</v>
      </c>
      <c r="AN21" s="12">
        <v>0</v>
      </c>
      <c r="AO21" s="14">
        <v>0</v>
      </c>
      <c r="AP21" s="13">
        <v>0</v>
      </c>
      <c r="AQ21" s="13">
        <v>0</v>
      </c>
      <c r="AR21" s="12">
        <v>0</v>
      </c>
      <c r="AS21" s="42">
        <f>SUM(AP21:AR21)</f>
        <v>0</v>
      </c>
      <c r="AT21" s="94">
        <v>0</v>
      </c>
      <c r="AU21" s="80">
        <v>0</v>
      </c>
      <c r="AV21" s="80">
        <v>0</v>
      </c>
      <c r="AW21" s="42">
        <f t="shared" si="0"/>
        <v>0</v>
      </c>
      <c r="AX21" s="80">
        <v>0</v>
      </c>
      <c r="AY21" s="80">
        <v>0</v>
      </c>
      <c r="AZ21" s="80">
        <v>0</v>
      </c>
      <c r="BA21" s="42">
        <f t="shared" si="1"/>
        <v>0</v>
      </c>
      <c r="BB21" s="94">
        <v>40</v>
      </c>
      <c r="BC21" s="80">
        <v>0</v>
      </c>
      <c r="BD21" s="80">
        <v>0</v>
      </c>
      <c r="BE21" s="260">
        <f t="shared" si="3"/>
        <v>40</v>
      </c>
      <c r="BF21" s="367">
        <f t="shared" si="6"/>
        <v>40</v>
      </c>
      <c r="BG21" s="721"/>
      <c r="BH21" s="18"/>
    </row>
    <row r="22" spans="1:60" ht="21.75" customHeight="1" x14ac:dyDescent="0.25">
      <c r="A22" s="596"/>
      <c r="B22" s="596"/>
      <c r="C22" s="595"/>
      <c r="D22" s="563"/>
      <c r="E22" s="609"/>
      <c r="F22" s="699"/>
      <c r="G22" s="549" t="s">
        <v>54</v>
      </c>
      <c r="H22" s="198" t="s">
        <v>55</v>
      </c>
      <c r="I22" s="552" t="s">
        <v>67</v>
      </c>
      <c r="J22" s="15">
        <v>0</v>
      </c>
      <c r="K22" s="16">
        <v>0</v>
      </c>
      <c r="L22" s="19">
        <v>0</v>
      </c>
      <c r="M22" s="20">
        <f>SUM(J22:L22)</f>
        <v>0</v>
      </c>
      <c r="N22" s="16">
        <v>0</v>
      </c>
      <c r="O22" s="16">
        <v>0</v>
      </c>
      <c r="P22" s="19">
        <v>0</v>
      </c>
      <c r="Q22" s="20">
        <f>SUM(N22:P22)</f>
        <v>0</v>
      </c>
      <c r="R22" s="16">
        <v>0</v>
      </c>
      <c r="S22" s="16">
        <v>0</v>
      </c>
      <c r="T22" s="19">
        <v>0</v>
      </c>
      <c r="U22" s="20">
        <f>SUM(R22:T22)</f>
        <v>0</v>
      </c>
      <c r="V22" s="16">
        <v>0</v>
      </c>
      <c r="W22" s="16">
        <v>0</v>
      </c>
      <c r="X22" s="16">
        <v>0</v>
      </c>
      <c r="Y22" s="20">
        <v>0</v>
      </c>
      <c r="Z22" s="16">
        <v>0</v>
      </c>
      <c r="AA22" s="16">
        <v>0</v>
      </c>
      <c r="AB22" s="19">
        <v>0</v>
      </c>
      <c r="AC22" s="20">
        <v>0</v>
      </c>
      <c r="AD22" s="15">
        <v>0</v>
      </c>
      <c r="AE22" s="16">
        <v>0</v>
      </c>
      <c r="AF22" s="19">
        <v>0</v>
      </c>
      <c r="AG22" s="20">
        <v>0</v>
      </c>
      <c r="AH22" s="16">
        <v>0</v>
      </c>
      <c r="AI22" s="16">
        <v>0</v>
      </c>
      <c r="AJ22" s="19">
        <v>0</v>
      </c>
      <c r="AK22" s="20">
        <v>0</v>
      </c>
      <c r="AL22" s="15">
        <v>0</v>
      </c>
      <c r="AM22" s="16">
        <v>0</v>
      </c>
      <c r="AN22" s="19">
        <v>0</v>
      </c>
      <c r="AO22" s="20">
        <v>0</v>
      </c>
      <c r="AP22" s="16">
        <v>0</v>
      </c>
      <c r="AQ22" s="16">
        <v>0</v>
      </c>
      <c r="AR22" s="19">
        <v>0</v>
      </c>
      <c r="AS22" s="20">
        <f>SUM(AP22:AR22)</f>
        <v>0</v>
      </c>
      <c r="AT22" s="79">
        <v>0</v>
      </c>
      <c r="AU22" s="78">
        <v>0</v>
      </c>
      <c r="AV22" s="78">
        <v>0</v>
      </c>
      <c r="AW22" s="20">
        <f t="shared" si="0"/>
        <v>0</v>
      </c>
      <c r="AX22" s="78">
        <v>0</v>
      </c>
      <c r="AY22" s="78">
        <v>0</v>
      </c>
      <c r="AZ22" s="78">
        <v>0</v>
      </c>
      <c r="BA22" s="20">
        <f t="shared" si="1"/>
        <v>0</v>
      </c>
      <c r="BB22" s="79">
        <v>0</v>
      </c>
      <c r="BC22" s="78">
        <v>0</v>
      </c>
      <c r="BD22" s="78">
        <v>0</v>
      </c>
      <c r="BE22" s="255">
        <f t="shared" si="3"/>
        <v>0</v>
      </c>
      <c r="BF22" s="367">
        <f t="shared" si="6"/>
        <v>0</v>
      </c>
      <c r="BG22" s="721"/>
      <c r="BH22" s="18"/>
    </row>
    <row r="23" spans="1:60" ht="21.75" customHeight="1" thickBot="1" x14ac:dyDescent="0.3">
      <c r="A23" s="596"/>
      <c r="B23" s="596"/>
      <c r="C23" s="595"/>
      <c r="D23" s="563"/>
      <c r="E23" s="609"/>
      <c r="F23" s="699"/>
      <c r="G23" s="551"/>
      <c r="H23" s="197" t="s">
        <v>57</v>
      </c>
      <c r="I23" s="551"/>
      <c r="J23" s="31">
        <v>0</v>
      </c>
      <c r="K23" s="13">
        <v>0</v>
      </c>
      <c r="L23" s="12">
        <v>0</v>
      </c>
      <c r="M23" s="14">
        <f>SUM(J23:L23)</f>
        <v>0</v>
      </c>
      <c r="N23" s="13">
        <v>0</v>
      </c>
      <c r="O23" s="13">
        <v>0</v>
      </c>
      <c r="P23" s="12">
        <v>0</v>
      </c>
      <c r="Q23" s="14">
        <f>SUM(N23:P23)</f>
        <v>0</v>
      </c>
      <c r="R23" s="13">
        <v>0</v>
      </c>
      <c r="S23" s="13">
        <v>0</v>
      </c>
      <c r="T23" s="12">
        <v>0</v>
      </c>
      <c r="U23" s="14">
        <f>SUM(R23:T23)</f>
        <v>0</v>
      </c>
      <c r="V23" s="13">
        <v>0</v>
      </c>
      <c r="W23" s="13">
        <v>0</v>
      </c>
      <c r="X23" s="13">
        <v>0</v>
      </c>
      <c r="Y23" s="14">
        <v>0</v>
      </c>
      <c r="Z23" s="13">
        <v>0</v>
      </c>
      <c r="AA23" s="13">
        <v>0</v>
      </c>
      <c r="AB23" s="12">
        <v>0</v>
      </c>
      <c r="AC23" s="14">
        <v>0</v>
      </c>
      <c r="AD23" s="31">
        <v>0</v>
      </c>
      <c r="AE23" s="13">
        <v>0</v>
      </c>
      <c r="AF23" s="12">
        <v>0</v>
      </c>
      <c r="AG23" s="14">
        <v>0</v>
      </c>
      <c r="AH23" s="13">
        <v>0</v>
      </c>
      <c r="AI23" s="13">
        <v>0</v>
      </c>
      <c r="AJ23" s="12">
        <v>0</v>
      </c>
      <c r="AK23" s="14">
        <v>0</v>
      </c>
      <c r="AL23" s="31">
        <v>0</v>
      </c>
      <c r="AM23" s="13">
        <v>0</v>
      </c>
      <c r="AN23" s="12">
        <v>0</v>
      </c>
      <c r="AO23" s="14">
        <v>0</v>
      </c>
      <c r="AP23" s="13">
        <v>0</v>
      </c>
      <c r="AQ23" s="13">
        <v>0</v>
      </c>
      <c r="AR23" s="12">
        <v>0</v>
      </c>
      <c r="AS23" s="42">
        <f>SUM(AP23:AR23)</f>
        <v>0</v>
      </c>
      <c r="AT23" s="94">
        <v>0</v>
      </c>
      <c r="AU23" s="80">
        <v>0</v>
      </c>
      <c r="AV23" s="80">
        <v>0</v>
      </c>
      <c r="AW23" s="42">
        <f t="shared" si="0"/>
        <v>0</v>
      </c>
      <c r="AX23" s="80">
        <v>0</v>
      </c>
      <c r="AY23" s="80">
        <v>0</v>
      </c>
      <c r="AZ23" s="80">
        <v>0</v>
      </c>
      <c r="BA23" s="42">
        <f t="shared" si="1"/>
        <v>0</v>
      </c>
      <c r="BB23" s="94">
        <v>0</v>
      </c>
      <c r="BC23" s="80">
        <v>0</v>
      </c>
      <c r="BD23" s="80">
        <v>0</v>
      </c>
      <c r="BE23" s="260">
        <f t="shared" si="3"/>
        <v>0</v>
      </c>
      <c r="BF23" s="368">
        <f t="shared" si="6"/>
        <v>0</v>
      </c>
      <c r="BG23" s="722"/>
      <c r="BH23" s="18"/>
    </row>
    <row r="24" spans="1:60" ht="32.25" customHeight="1" x14ac:dyDescent="0.25">
      <c r="A24" s="596"/>
      <c r="B24" s="596"/>
      <c r="C24" s="595"/>
      <c r="D24" s="563"/>
      <c r="E24" s="609"/>
      <c r="F24" s="50">
        <v>30</v>
      </c>
      <c r="G24" s="151" t="s">
        <v>41</v>
      </c>
      <c r="H24" s="151" t="s">
        <v>41</v>
      </c>
      <c r="I24" s="135" t="s">
        <v>189</v>
      </c>
      <c r="J24" s="137">
        <v>0</v>
      </c>
      <c r="K24" s="138">
        <v>0</v>
      </c>
      <c r="L24" s="139">
        <v>0</v>
      </c>
      <c r="M24" s="140">
        <v>0</v>
      </c>
      <c r="N24" s="138">
        <v>0</v>
      </c>
      <c r="O24" s="138">
        <v>0</v>
      </c>
      <c r="P24" s="139">
        <v>0</v>
      </c>
      <c r="Q24" s="140">
        <v>0</v>
      </c>
      <c r="R24" s="138">
        <v>0</v>
      </c>
      <c r="S24" s="138">
        <v>0</v>
      </c>
      <c r="T24" s="139">
        <v>0</v>
      </c>
      <c r="U24" s="140">
        <v>1</v>
      </c>
      <c r="V24" s="138">
        <v>0</v>
      </c>
      <c r="W24" s="138">
        <v>0</v>
      </c>
      <c r="X24" s="138">
        <v>0</v>
      </c>
      <c r="Y24" s="140">
        <v>2</v>
      </c>
      <c r="Z24" s="138">
        <v>0</v>
      </c>
      <c r="AA24" s="138">
        <v>0</v>
      </c>
      <c r="AB24" s="139">
        <v>0</v>
      </c>
      <c r="AC24" s="140">
        <v>1</v>
      </c>
      <c r="AD24" s="152">
        <v>0</v>
      </c>
      <c r="AE24" s="153">
        <v>0</v>
      </c>
      <c r="AF24" s="154">
        <v>0</v>
      </c>
      <c r="AG24" s="155">
        <v>1</v>
      </c>
      <c r="AH24" s="153">
        <v>0</v>
      </c>
      <c r="AI24" s="153">
        <v>0</v>
      </c>
      <c r="AJ24" s="154">
        <v>0</v>
      </c>
      <c r="AK24" s="155">
        <v>0</v>
      </c>
      <c r="AL24" s="152">
        <v>0</v>
      </c>
      <c r="AM24" s="153">
        <v>0</v>
      </c>
      <c r="AN24" s="154">
        <v>0</v>
      </c>
      <c r="AO24" s="155">
        <v>0</v>
      </c>
      <c r="AP24" s="153">
        <v>0</v>
      </c>
      <c r="AQ24" s="153">
        <v>0</v>
      </c>
      <c r="AR24" s="154">
        <v>0</v>
      </c>
      <c r="AS24" s="155">
        <v>2</v>
      </c>
      <c r="AT24" s="156">
        <v>0</v>
      </c>
      <c r="AU24" s="157">
        <v>0</v>
      </c>
      <c r="AV24" s="157">
        <v>0</v>
      </c>
      <c r="AW24" s="155">
        <v>2</v>
      </c>
      <c r="AX24" s="157">
        <v>0</v>
      </c>
      <c r="AY24" s="157">
        <v>0</v>
      </c>
      <c r="AZ24" s="157">
        <v>0</v>
      </c>
      <c r="BA24" s="155">
        <v>6</v>
      </c>
      <c r="BB24" s="156">
        <v>0</v>
      </c>
      <c r="BC24" s="157">
        <v>0</v>
      </c>
      <c r="BD24" s="157">
        <v>0</v>
      </c>
      <c r="BE24" s="261">
        <v>8</v>
      </c>
      <c r="BF24" s="369">
        <f t="shared" si="6"/>
        <v>23</v>
      </c>
      <c r="BG24" s="359">
        <f>(BF24/F24)</f>
        <v>0.76666666666666672</v>
      </c>
    </row>
    <row r="25" spans="1:60" ht="33" customHeight="1" x14ac:dyDescent="0.25">
      <c r="A25" s="596"/>
      <c r="B25" s="596"/>
      <c r="C25" s="595"/>
      <c r="D25" s="563"/>
      <c r="E25" s="609"/>
      <c r="F25" s="50">
        <v>200</v>
      </c>
      <c r="G25" s="128" t="s">
        <v>41</v>
      </c>
      <c r="H25" s="128" t="s">
        <v>41</v>
      </c>
      <c r="I25" s="133" t="s">
        <v>190</v>
      </c>
      <c r="J25" s="15">
        <v>0</v>
      </c>
      <c r="K25" s="16">
        <v>0</v>
      </c>
      <c r="L25" s="19">
        <v>0</v>
      </c>
      <c r="M25" s="20">
        <v>45</v>
      </c>
      <c r="N25" s="16">
        <v>0</v>
      </c>
      <c r="O25" s="16">
        <v>0</v>
      </c>
      <c r="P25" s="19">
        <v>0</v>
      </c>
      <c r="Q25" s="20">
        <v>31</v>
      </c>
      <c r="R25" s="16">
        <v>0</v>
      </c>
      <c r="S25" s="16">
        <v>0</v>
      </c>
      <c r="T25" s="19">
        <v>0</v>
      </c>
      <c r="U25" s="20">
        <v>75</v>
      </c>
      <c r="V25" s="16">
        <v>0</v>
      </c>
      <c r="W25" s="16">
        <v>0</v>
      </c>
      <c r="X25" s="16">
        <v>0</v>
      </c>
      <c r="Y25" s="20">
        <v>60</v>
      </c>
      <c r="Z25" s="16">
        <v>0</v>
      </c>
      <c r="AA25" s="16">
        <v>0</v>
      </c>
      <c r="AB25" s="19">
        <v>0</v>
      </c>
      <c r="AC25" s="20">
        <v>50</v>
      </c>
      <c r="AD25" s="28">
        <v>0</v>
      </c>
      <c r="AE25" s="7">
        <v>0</v>
      </c>
      <c r="AF25" s="50">
        <v>0</v>
      </c>
      <c r="AG25" s="51">
        <v>57</v>
      </c>
      <c r="AH25" s="78">
        <v>0</v>
      </c>
      <c r="AI25" s="78">
        <v>0</v>
      </c>
      <c r="AJ25" s="92">
        <v>0</v>
      </c>
      <c r="AK25" s="98">
        <v>44</v>
      </c>
      <c r="AL25" s="79">
        <v>0</v>
      </c>
      <c r="AM25" s="78">
        <v>0</v>
      </c>
      <c r="AN25" s="92">
        <v>0</v>
      </c>
      <c r="AO25" s="98">
        <v>64</v>
      </c>
      <c r="AP25" s="78">
        <v>0</v>
      </c>
      <c r="AQ25" s="78">
        <v>0</v>
      </c>
      <c r="AR25" s="92">
        <v>0</v>
      </c>
      <c r="AS25" s="98">
        <v>44</v>
      </c>
      <c r="AT25" s="79">
        <v>0</v>
      </c>
      <c r="AU25" s="78">
        <v>0</v>
      </c>
      <c r="AV25" s="78">
        <v>0</v>
      </c>
      <c r="AW25" s="98">
        <v>51</v>
      </c>
      <c r="AX25" s="78">
        <v>0</v>
      </c>
      <c r="AY25" s="78">
        <v>0</v>
      </c>
      <c r="AZ25" s="78">
        <v>0</v>
      </c>
      <c r="BA25" s="98">
        <v>50</v>
      </c>
      <c r="BB25" s="79">
        <v>0</v>
      </c>
      <c r="BC25" s="78">
        <v>0</v>
      </c>
      <c r="BD25" s="78">
        <v>0</v>
      </c>
      <c r="BE25" s="265">
        <v>116</v>
      </c>
      <c r="BF25" s="364">
        <f t="shared" si="6"/>
        <v>687</v>
      </c>
      <c r="BG25" s="360">
        <f>(BF25/F25)</f>
        <v>3.4350000000000001</v>
      </c>
    </row>
    <row r="26" spans="1:60" ht="33" customHeight="1" thickBot="1" x14ac:dyDescent="0.3">
      <c r="A26" s="596"/>
      <c r="B26" s="596"/>
      <c r="C26" s="595"/>
      <c r="D26" s="563"/>
      <c r="E26" s="609"/>
      <c r="F26" s="50">
        <v>50</v>
      </c>
      <c r="G26" s="159" t="s">
        <v>41</v>
      </c>
      <c r="H26" s="159" t="s">
        <v>41</v>
      </c>
      <c r="I26" s="160" t="s">
        <v>191</v>
      </c>
      <c r="J26" s="161">
        <v>0</v>
      </c>
      <c r="K26" s="162">
        <v>0</v>
      </c>
      <c r="L26" s="163">
        <v>0</v>
      </c>
      <c r="M26" s="164">
        <v>8</v>
      </c>
      <c r="N26" s="162">
        <v>0</v>
      </c>
      <c r="O26" s="162">
        <v>0</v>
      </c>
      <c r="P26" s="163">
        <v>0</v>
      </c>
      <c r="Q26" s="164">
        <v>10</v>
      </c>
      <c r="R26" s="162">
        <v>0</v>
      </c>
      <c r="S26" s="162">
        <v>0</v>
      </c>
      <c r="T26" s="163">
        <v>0</v>
      </c>
      <c r="U26" s="164">
        <v>4</v>
      </c>
      <c r="V26" s="162">
        <v>0</v>
      </c>
      <c r="W26" s="162">
        <v>0</v>
      </c>
      <c r="X26" s="162">
        <v>0</v>
      </c>
      <c r="Y26" s="164">
        <v>9</v>
      </c>
      <c r="Z26" s="162">
        <v>0</v>
      </c>
      <c r="AA26" s="162">
        <v>0</v>
      </c>
      <c r="AB26" s="163">
        <v>0</v>
      </c>
      <c r="AC26" s="164">
        <v>10</v>
      </c>
      <c r="AD26" s="165">
        <v>0</v>
      </c>
      <c r="AE26" s="166">
        <v>0</v>
      </c>
      <c r="AF26" s="167">
        <v>0</v>
      </c>
      <c r="AG26" s="168">
        <v>4</v>
      </c>
      <c r="AH26" s="169">
        <v>0</v>
      </c>
      <c r="AI26" s="169">
        <v>0</v>
      </c>
      <c r="AJ26" s="170">
        <v>0</v>
      </c>
      <c r="AK26" s="171">
        <v>2</v>
      </c>
      <c r="AL26" s="172">
        <v>0</v>
      </c>
      <c r="AM26" s="169">
        <v>0</v>
      </c>
      <c r="AN26" s="170">
        <v>0</v>
      </c>
      <c r="AO26" s="171">
        <v>7</v>
      </c>
      <c r="AP26" s="169">
        <v>0</v>
      </c>
      <c r="AQ26" s="169">
        <v>0</v>
      </c>
      <c r="AR26" s="170">
        <v>0</v>
      </c>
      <c r="AS26" s="171">
        <v>8</v>
      </c>
      <c r="AT26" s="172">
        <v>0</v>
      </c>
      <c r="AU26" s="169">
        <v>0</v>
      </c>
      <c r="AV26" s="169">
        <v>0</v>
      </c>
      <c r="AW26" s="171">
        <v>6</v>
      </c>
      <c r="AX26" s="169">
        <v>0</v>
      </c>
      <c r="AY26" s="169">
        <v>0</v>
      </c>
      <c r="AZ26" s="169">
        <v>0</v>
      </c>
      <c r="BA26" s="171">
        <v>6</v>
      </c>
      <c r="BB26" s="172">
        <v>0</v>
      </c>
      <c r="BC26" s="169">
        <v>0</v>
      </c>
      <c r="BD26" s="169">
        <v>0</v>
      </c>
      <c r="BE26" s="356">
        <v>6</v>
      </c>
      <c r="BF26" s="370">
        <f t="shared" si="6"/>
        <v>80</v>
      </c>
      <c r="BG26" s="361">
        <f>(BF26/F26)</f>
        <v>1.6</v>
      </c>
    </row>
    <row r="27" spans="1:60" ht="41.25" customHeight="1" thickBot="1" x14ac:dyDescent="0.3">
      <c r="A27" s="596"/>
      <c r="B27" s="596"/>
      <c r="C27" s="595"/>
      <c r="D27" s="563"/>
      <c r="E27" s="731"/>
      <c r="F27" s="50">
        <v>2</v>
      </c>
      <c r="G27" s="144" t="s">
        <v>41</v>
      </c>
      <c r="H27" s="144" t="s">
        <v>41</v>
      </c>
      <c r="I27" s="134" t="s">
        <v>194</v>
      </c>
      <c r="J27" s="118">
        <v>0</v>
      </c>
      <c r="K27" s="115">
        <v>0</v>
      </c>
      <c r="L27" s="116">
        <v>0</v>
      </c>
      <c r="M27" s="117">
        <v>0</v>
      </c>
      <c r="N27" s="115">
        <v>0</v>
      </c>
      <c r="O27" s="115">
        <v>0</v>
      </c>
      <c r="P27" s="116">
        <v>0</v>
      </c>
      <c r="Q27" s="117">
        <v>0</v>
      </c>
      <c r="R27" s="115">
        <v>0</v>
      </c>
      <c r="S27" s="115">
        <v>0</v>
      </c>
      <c r="T27" s="116">
        <v>0</v>
      </c>
      <c r="U27" s="117">
        <v>0</v>
      </c>
      <c r="V27" s="115">
        <v>0</v>
      </c>
      <c r="W27" s="115">
        <v>0</v>
      </c>
      <c r="X27" s="115">
        <v>0</v>
      </c>
      <c r="Y27" s="117">
        <v>0</v>
      </c>
      <c r="Z27" s="115">
        <v>0</v>
      </c>
      <c r="AA27" s="115">
        <v>0</v>
      </c>
      <c r="AB27" s="116">
        <v>0</v>
      </c>
      <c r="AC27" s="117">
        <v>0</v>
      </c>
      <c r="AD27" s="174">
        <v>0</v>
      </c>
      <c r="AE27" s="175">
        <v>0</v>
      </c>
      <c r="AF27" s="176">
        <v>0</v>
      </c>
      <c r="AG27" s="177">
        <v>0</v>
      </c>
      <c r="AH27" s="119">
        <v>0</v>
      </c>
      <c r="AI27" s="119">
        <v>0</v>
      </c>
      <c r="AJ27" s="120">
        <v>0</v>
      </c>
      <c r="AK27" s="121">
        <v>0</v>
      </c>
      <c r="AL27" s="122">
        <v>0</v>
      </c>
      <c r="AM27" s="119">
        <v>0</v>
      </c>
      <c r="AN27" s="120">
        <v>0</v>
      </c>
      <c r="AO27" s="121">
        <v>0</v>
      </c>
      <c r="AP27" s="119">
        <v>0</v>
      </c>
      <c r="AQ27" s="119">
        <v>0</v>
      </c>
      <c r="AR27" s="120">
        <v>0</v>
      </c>
      <c r="AS27" s="121">
        <v>0</v>
      </c>
      <c r="AT27" s="122">
        <v>0</v>
      </c>
      <c r="AU27" s="119">
        <v>0</v>
      </c>
      <c r="AV27" s="119">
        <v>0</v>
      </c>
      <c r="AW27" s="121">
        <v>0</v>
      </c>
      <c r="AX27" s="119">
        <v>0</v>
      </c>
      <c r="AY27" s="119">
        <v>0</v>
      </c>
      <c r="AZ27" s="119">
        <v>0</v>
      </c>
      <c r="BA27" s="121">
        <v>0</v>
      </c>
      <c r="BB27" s="122">
        <v>0</v>
      </c>
      <c r="BC27" s="119">
        <v>0</v>
      </c>
      <c r="BD27" s="119">
        <v>0</v>
      </c>
      <c r="BE27" s="357">
        <v>0</v>
      </c>
      <c r="BF27" s="366">
        <f t="shared" ref="BF27:BF32" si="7">SUM(M27+Q27+U27+Y27+AC27+AG27+AK27+AO27+AS27+AW27+BA27+BE27)</f>
        <v>0</v>
      </c>
      <c r="BG27" s="362">
        <f>(BF27/F27)</f>
        <v>0</v>
      </c>
    </row>
    <row r="28" spans="1:60" ht="15" customHeight="1" x14ac:dyDescent="0.25">
      <c r="A28" s="596"/>
      <c r="B28" s="596"/>
      <c r="C28" s="595"/>
      <c r="D28" s="563"/>
      <c r="E28" s="731"/>
      <c r="F28" s="609">
        <v>1</v>
      </c>
      <c r="G28" s="716" t="s">
        <v>43</v>
      </c>
      <c r="H28" s="132" t="s">
        <v>44</v>
      </c>
      <c r="I28" s="561" t="s">
        <v>195</v>
      </c>
      <c r="J28" s="21">
        <v>0</v>
      </c>
      <c r="K28" s="22">
        <v>0</v>
      </c>
      <c r="L28" s="39">
        <v>0</v>
      </c>
      <c r="M28" s="40">
        <f>SUM(J28:L28)</f>
        <v>0</v>
      </c>
      <c r="N28" s="22">
        <v>0</v>
      </c>
      <c r="O28" s="22">
        <v>0</v>
      </c>
      <c r="P28" s="39">
        <v>0</v>
      </c>
      <c r="Q28" s="40">
        <f>SUM(N28:P28)</f>
        <v>0</v>
      </c>
      <c r="R28" s="22">
        <v>0</v>
      </c>
      <c r="S28" s="22">
        <v>0</v>
      </c>
      <c r="T28" s="39">
        <v>0</v>
      </c>
      <c r="U28" s="40">
        <f>SUM(R28:T28)</f>
        <v>0</v>
      </c>
      <c r="V28" s="22">
        <v>0</v>
      </c>
      <c r="W28" s="22">
        <v>0</v>
      </c>
      <c r="X28" s="22">
        <v>0</v>
      </c>
      <c r="Y28" s="40">
        <v>0</v>
      </c>
      <c r="Z28" s="141">
        <v>0</v>
      </c>
      <c r="AA28" s="141">
        <v>0</v>
      </c>
      <c r="AB28" s="142">
        <v>0</v>
      </c>
      <c r="AC28" s="143">
        <f>SUM(Z28:AB28)</f>
        <v>0</v>
      </c>
      <c r="AD28" s="141">
        <v>0</v>
      </c>
      <c r="AE28" s="141">
        <v>0</v>
      </c>
      <c r="AF28" s="142">
        <v>0</v>
      </c>
      <c r="AG28" s="143">
        <f>SUM(AD28:AF28)</f>
        <v>0</v>
      </c>
      <c r="AH28" s="82">
        <v>0</v>
      </c>
      <c r="AI28" s="82">
        <v>0</v>
      </c>
      <c r="AJ28" s="96">
        <v>0</v>
      </c>
      <c r="AK28" s="108">
        <v>0</v>
      </c>
      <c r="AL28" s="95">
        <v>0</v>
      </c>
      <c r="AM28" s="82">
        <v>0</v>
      </c>
      <c r="AN28" s="96">
        <v>0</v>
      </c>
      <c r="AO28" s="108">
        <v>0</v>
      </c>
      <c r="AP28" s="82">
        <v>0</v>
      </c>
      <c r="AQ28" s="82">
        <v>0</v>
      </c>
      <c r="AR28" s="96">
        <v>0</v>
      </c>
      <c r="AS28" s="40">
        <f>SUM(AP28:AR28)</f>
        <v>0</v>
      </c>
      <c r="AT28" s="95">
        <v>0</v>
      </c>
      <c r="AU28" s="82">
        <v>0</v>
      </c>
      <c r="AV28" s="82">
        <v>0</v>
      </c>
      <c r="AW28" s="40">
        <f>SUM(AT28:AV28)</f>
        <v>0</v>
      </c>
      <c r="AX28" s="82">
        <v>0</v>
      </c>
      <c r="AY28" s="82">
        <v>0</v>
      </c>
      <c r="AZ28" s="82">
        <v>0</v>
      </c>
      <c r="BA28" s="40">
        <v>0</v>
      </c>
      <c r="BB28" s="95">
        <v>0</v>
      </c>
      <c r="BC28" s="82">
        <v>0</v>
      </c>
      <c r="BD28" s="82">
        <v>0</v>
      </c>
      <c r="BE28" s="257">
        <f t="shared" ref="BE28:BE33" si="8">SUM(BB28:BD28)</f>
        <v>0</v>
      </c>
      <c r="BF28" s="367">
        <f t="shared" si="7"/>
        <v>0</v>
      </c>
      <c r="BG28" s="712">
        <f>(BF29/F28)</f>
        <v>0</v>
      </c>
    </row>
    <row r="29" spans="1:60" ht="15" customHeight="1" x14ac:dyDescent="0.25">
      <c r="A29" s="596"/>
      <c r="B29" s="596"/>
      <c r="C29" s="595"/>
      <c r="D29" s="563"/>
      <c r="E29" s="731"/>
      <c r="F29" s="609"/>
      <c r="G29" s="717"/>
      <c r="H29" s="128" t="s">
        <v>45</v>
      </c>
      <c r="I29" s="558"/>
      <c r="J29" s="15">
        <v>0</v>
      </c>
      <c r="K29" s="16">
        <v>0</v>
      </c>
      <c r="L29" s="19">
        <v>0</v>
      </c>
      <c r="M29" s="20">
        <f>SUM(J29:L29)</f>
        <v>0</v>
      </c>
      <c r="N29" s="16">
        <v>0</v>
      </c>
      <c r="O29" s="16">
        <v>0</v>
      </c>
      <c r="P29" s="19">
        <v>0</v>
      </c>
      <c r="Q29" s="20">
        <f>SUM(N29:P29)</f>
        <v>0</v>
      </c>
      <c r="R29" s="16">
        <v>0</v>
      </c>
      <c r="S29" s="16">
        <v>0</v>
      </c>
      <c r="T29" s="19">
        <v>0</v>
      </c>
      <c r="U29" s="20">
        <f>SUM(R29:T29)</f>
        <v>0</v>
      </c>
      <c r="V29" s="16">
        <v>0</v>
      </c>
      <c r="W29" s="16">
        <v>0</v>
      </c>
      <c r="X29" s="16">
        <v>0</v>
      </c>
      <c r="Y29" s="20">
        <v>0</v>
      </c>
      <c r="Z29" s="16">
        <v>0</v>
      </c>
      <c r="AA29" s="16">
        <v>0</v>
      </c>
      <c r="AB29" s="19">
        <v>0</v>
      </c>
      <c r="AC29" s="20">
        <f>SUM(Z29:AB29)</f>
        <v>0</v>
      </c>
      <c r="AD29" s="16">
        <v>0</v>
      </c>
      <c r="AE29" s="16">
        <v>0</v>
      </c>
      <c r="AF29" s="19">
        <v>0</v>
      </c>
      <c r="AG29" s="20">
        <f>SUM(AD29:AF29)</f>
        <v>0</v>
      </c>
      <c r="AH29" s="78">
        <v>0</v>
      </c>
      <c r="AI29" s="78">
        <v>0</v>
      </c>
      <c r="AJ29" s="92">
        <v>0</v>
      </c>
      <c r="AK29" s="98">
        <v>0</v>
      </c>
      <c r="AL29" s="79">
        <v>0</v>
      </c>
      <c r="AM29" s="78">
        <v>0</v>
      </c>
      <c r="AN29" s="92">
        <v>0</v>
      </c>
      <c r="AO29" s="98">
        <v>0</v>
      </c>
      <c r="AP29" s="78">
        <v>0</v>
      </c>
      <c r="AQ29" s="78">
        <v>0</v>
      </c>
      <c r="AR29" s="92">
        <v>0</v>
      </c>
      <c r="AS29" s="20">
        <f>SUM(AP29:AR29)</f>
        <v>0</v>
      </c>
      <c r="AT29" s="79">
        <v>0</v>
      </c>
      <c r="AU29" s="78">
        <v>0</v>
      </c>
      <c r="AV29" s="78">
        <v>0</v>
      </c>
      <c r="AW29" s="20">
        <f>SUM(AT29:AV29)</f>
        <v>0</v>
      </c>
      <c r="AX29" s="78">
        <v>0</v>
      </c>
      <c r="AY29" s="78">
        <v>0</v>
      </c>
      <c r="AZ29" s="78">
        <v>0</v>
      </c>
      <c r="BA29" s="20">
        <f>SUM(AX29:AZ29)</f>
        <v>0</v>
      </c>
      <c r="BB29" s="79">
        <v>0</v>
      </c>
      <c r="BC29" s="78">
        <v>0</v>
      </c>
      <c r="BD29" s="78">
        <v>0</v>
      </c>
      <c r="BE29" s="255">
        <f t="shared" si="8"/>
        <v>0</v>
      </c>
      <c r="BF29" s="364">
        <f t="shared" si="7"/>
        <v>0</v>
      </c>
      <c r="BG29" s="713"/>
    </row>
    <row r="30" spans="1:60" ht="15" customHeight="1" x14ac:dyDescent="0.25">
      <c r="A30" s="596"/>
      <c r="B30" s="596"/>
      <c r="C30" s="595"/>
      <c r="D30" s="563"/>
      <c r="E30" s="731"/>
      <c r="F30" s="609"/>
      <c r="G30" s="717"/>
      <c r="H30" s="129" t="s">
        <v>46</v>
      </c>
      <c r="I30" s="558"/>
      <c r="J30" s="15">
        <v>0</v>
      </c>
      <c r="K30" s="16">
        <v>0</v>
      </c>
      <c r="L30" s="19">
        <v>0</v>
      </c>
      <c r="M30" s="20">
        <f>SUM(J30:L30)</f>
        <v>0</v>
      </c>
      <c r="N30" s="16">
        <v>0</v>
      </c>
      <c r="O30" s="16">
        <v>0</v>
      </c>
      <c r="P30" s="19">
        <v>0</v>
      </c>
      <c r="Q30" s="20">
        <f>SUM(N30:P30)</f>
        <v>0</v>
      </c>
      <c r="R30" s="16">
        <v>0</v>
      </c>
      <c r="S30" s="16">
        <v>0</v>
      </c>
      <c r="T30" s="19">
        <v>0</v>
      </c>
      <c r="U30" s="20">
        <f>SUM(R30:T30)</f>
        <v>0</v>
      </c>
      <c r="V30" s="16">
        <v>0</v>
      </c>
      <c r="W30" s="16">
        <v>0</v>
      </c>
      <c r="X30" s="16">
        <v>0</v>
      </c>
      <c r="Y30" s="20">
        <v>0</v>
      </c>
      <c r="Z30" s="16">
        <v>0</v>
      </c>
      <c r="AA30" s="16">
        <v>0</v>
      </c>
      <c r="AB30" s="19">
        <v>0</v>
      </c>
      <c r="AC30" s="20">
        <f>SUM(Z30:AB30)</f>
        <v>0</v>
      </c>
      <c r="AD30" s="16">
        <v>0</v>
      </c>
      <c r="AE30" s="16">
        <v>0</v>
      </c>
      <c r="AF30" s="19">
        <v>0</v>
      </c>
      <c r="AG30" s="20">
        <f>SUM(AD30:AF30)</f>
        <v>0</v>
      </c>
      <c r="AH30" s="78">
        <v>0</v>
      </c>
      <c r="AI30" s="78">
        <v>0</v>
      </c>
      <c r="AJ30" s="92">
        <v>0</v>
      </c>
      <c r="AK30" s="98">
        <v>0</v>
      </c>
      <c r="AL30" s="79">
        <v>0</v>
      </c>
      <c r="AM30" s="78">
        <v>0</v>
      </c>
      <c r="AN30" s="92">
        <v>0</v>
      </c>
      <c r="AO30" s="98">
        <v>0</v>
      </c>
      <c r="AP30" s="78">
        <v>0</v>
      </c>
      <c r="AQ30" s="78">
        <v>0</v>
      </c>
      <c r="AR30" s="92">
        <v>0</v>
      </c>
      <c r="AS30" s="20">
        <f>SUM(AP30:AR30)</f>
        <v>0</v>
      </c>
      <c r="AT30" s="79">
        <v>0</v>
      </c>
      <c r="AU30" s="78">
        <v>0</v>
      </c>
      <c r="AV30" s="78">
        <v>0</v>
      </c>
      <c r="AW30" s="20">
        <f>SUM(AT30:AV30)</f>
        <v>0</v>
      </c>
      <c r="AX30" s="78">
        <v>0</v>
      </c>
      <c r="AY30" s="78">
        <v>0</v>
      </c>
      <c r="AZ30" s="78">
        <v>0</v>
      </c>
      <c r="BA30" s="20">
        <f>SUM(AX30:AZ30)</f>
        <v>0</v>
      </c>
      <c r="BB30" s="79">
        <v>0</v>
      </c>
      <c r="BC30" s="78">
        <v>0</v>
      </c>
      <c r="BD30" s="78">
        <v>0</v>
      </c>
      <c r="BE30" s="255">
        <f t="shared" si="8"/>
        <v>0</v>
      </c>
      <c r="BF30" s="364">
        <f t="shared" si="7"/>
        <v>0</v>
      </c>
      <c r="BG30" s="713"/>
    </row>
    <row r="31" spans="1:60" ht="15" customHeight="1" x14ac:dyDescent="0.25">
      <c r="A31" s="596"/>
      <c r="B31" s="596"/>
      <c r="C31" s="595"/>
      <c r="D31" s="563"/>
      <c r="E31" s="731"/>
      <c r="F31" s="609"/>
      <c r="G31" s="717"/>
      <c r="H31" s="129" t="s">
        <v>47</v>
      </c>
      <c r="I31" s="558"/>
      <c r="J31" s="15">
        <v>0</v>
      </c>
      <c r="K31" s="16">
        <v>0</v>
      </c>
      <c r="L31" s="19">
        <v>0</v>
      </c>
      <c r="M31" s="20">
        <f>SUM(J31:L31)</f>
        <v>0</v>
      </c>
      <c r="N31" s="16">
        <v>0</v>
      </c>
      <c r="O31" s="16">
        <v>0</v>
      </c>
      <c r="P31" s="19">
        <v>0</v>
      </c>
      <c r="Q31" s="20">
        <f>SUM(N31:P31)</f>
        <v>0</v>
      </c>
      <c r="R31" s="16">
        <v>0</v>
      </c>
      <c r="S31" s="16">
        <v>0</v>
      </c>
      <c r="T31" s="19">
        <v>0</v>
      </c>
      <c r="U31" s="20">
        <f>SUM(R31:T31)</f>
        <v>0</v>
      </c>
      <c r="V31" s="16">
        <v>0</v>
      </c>
      <c r="W31" s="16">
        <v>0</v>
      </c>
      <c r="X31" s="16">
        <v>0</v>
      </c>
      <c r="Y31" s="20">
        <v>0</v>
      </c>
      <c r="Z31" s="16">
        <v>0</v>
      </c>
      <c r="AA31" s="16">
        <v>0</v>
      </c>
      <c r="AB31" s="19">
        <v>0</v>
      </c>
      <c r="AC31" s="20">
        <f>SUM(Z31:AB31)</f>
        <v>0</v>
      </c>
      <c r="AD31" s="16">
        <v>0</v>
      </c>
      <c r="AE31" s="16">
        <v>0</v>
      </c>
      <c r="AF31" s="19">
        <v>0</v>
      </c>
      <c r="AG31" s="20">
        <f>SUM(AD31:AF31)</f>
        <v>0</v>
      </c>
      <c r="AH31" s="78">
        <v>0</v>
      </c>
      <c r="AI31" s="78">
        <v>0</v>
      </c>
      <c r="AJ31" s="92">
        <v>0</v>
      </c>
      <c r="AK31" s="98">
        <v>0</v>
      </c>
      <c r="AL31" s="79">
        <v>0</v>
      </c>
      <c r="AM31" s="78">
        <v>0</v>
      </c>
      <c r="AN31" s="92">
        <v>0</v>
      </c>
      <c r="AO31" s="98">
        <v>0</v>
      </c>
      <c r="AP31" s="78">
        <v>0</v>
      </c>
      <c r="AQ31" s="78">
        <v>0</v>
      </c>
      <c r="AR31" s="92">
        <v>0</v>
      </c>
      <c r="AS31" s="20">
        <f>SUM(AP31:AR31)</f>
        <v>0</v>
      </c>
      <c r="AT31" s="79">
        <v>0</v>
      </c>
      <c r="AU31" s="78">
        <v>0</v>
      </c>
      <c r="AV31" s="78">
        <v>0</v>
      </c>
      <c r="AW31" s="20">
        <v>0</v>
      </c>
      <c r="AX31" s="78">
        <v>0</v>
      </c>
      <c r="AY31" s="78">
        <v>0</v>
      </c>
      <c r="AZ31" s="78">
        <v>0</v>
      </c>
      <c r="BA31" s="20">
        <f>SUM(AX31:AZ31)</f>
        <v>0</v>
      </c>
      <c r="BB31" s="79">
        <v>0</v>
      </c>
      <c r="BC31" s="78">
        <v>0</v>
      </c>
      <c r="BD31" s="78">
        <v>0</v>
      </c>
      <c r="BE31" s="255">
        <f t="shared" si="8"/>
        <v>0</v>
      </c>
      <c r="BF31" s="364">
        <f t="shared" si="7"/>
        <v>0</v>
      </c>
      <c r="BG31" s="713"/>
    </row>
    <row r="32" spans="1:60" ht="15.75" customHeight="1" thickBot="1" x14ac:dyDescent="0.3">
      <c r="A32" s="596"/>
      <c r="B32" s="596"/>
      <c r="C32" s="595"/>
      <c r="D32" s="563"/>
      <c r="E32" s="731"/>
      <c r="F32" s="609"/>
      <c r="G32" s="717"/>
      <c r="H32" s="130" t="s">
        <v>48</v>
      </c>
      <c r="I32" s="558"/>
      <c r="J32" s="31">
        <v>0</v>
      </c>
      <c r="K32" s="13">
        <v>0</v>
      </c>
      <c r="L32" s="12">
        <v>0</v>
      </c>
      <c r="M32" s="14">
        <f>SUM(J32:L32)</f>
        <v>0</v>
      </c>
      <c r="N32" s="13">
        <v>0</v>
      </c>
      <c r="O32" s="13">
        <v>0</v>
      </c>
      <c r="P32" s="12">
        <v>0</v>
      </c>
      <c r="Q32" s="14">
        <f>SUM(N32:P32)</f>
        <v>0</v>
      </c>
      <c r="R32" s="13">
        <v>0</v>
      </c>
      <c r="S32" s="13">
        <v>0</v>
      </c>
      <c r="T32" s="12">
        <v>0</v>
      </c>
      <c r="U32" s="14">
        <f>SUM(R32:T32)</f>
        <v>0</v>
      </c>
      <c r="V32" s="13">
        <v>0</v>
      </c>
      <c r="W32" s="13">
        <v>0</v>
      </c>
      <c r="X32" s="13">
        <v>0</v>
      </c>
      <c r="Y32" s="14">
        <v>0</v>
      </c>
      <c r="Z32" s="13">
        <v>0</v>
      </c>
      <c r="AA32" s="13">
        <v>0</v>
      </c>
      <c r="AB32" s="12">
        <v>0</v>
      </c>
      <c r="AC32" s="14">
        <f>SUM(Z32:AB32)</f>
        <v>0</v>
      </c>
      <c r="AD32" s="13">
        <v>0</v>
      </c>
      <c r="AE32" s="13">
        <v>0</v>
      </c>
      <c r="AF32" s="12">
        <v>0</v>
      </c>
      <c r="AG32" s="14">
        <f>SUM(AD32:AF32)</f>
        <v>0</v>
      </c>
      <c r="AH32" s="80">
        <v>0</v>
      </c>
      <c r="AI32" s="80">
        <v>0</v>
      </c>
      <c r="AJ32" s="93">
        <v>0</v>
      </c>
      <c r="AK32" s="97">
        <v>0</v>
      </c>
      <c r="AL32" s="94">
        <v>0</v>
      </c>
      <c r="AM32" s="80">
        <v>0</v>
      </c>
      <c r="AN32" s="93">
        <v>0</v>
      </c>
      <c r="AO32" s="97">
        <v>0</v>
      </c>
      <c r="AP32" s="80">
        <v>0</v>
      </c>
      <c r="AQ32" s="80">
        <v>0</v>
      </c>
      <c r="AR32" s="93">
        <v>0</v>
      </c>
      <c r="AS32" s="14">
        <f>SUM(AP32:AR32)</f>
        <v>0</v>
      </c>
      <c r="AT32" s="94">
        <v>0</v>
      </c>
      <c r="AU32" s="80">
        <v>0</v>
      </c>
      <c r="AV32" s="80">
        <v>0</v>
      </c>
      <c r="AW32" s="14">
        <f>SUM(AT32:AV32)</f>
        <v>0</v>
      </c>
      <c r="AX32" s="80">
        <v>0</v>
      </c>
      <c r="AY32" s="80">
        <v>0</v>
      </c>
      <c r="AZ32" s="80">
        <v>0</v>
      </c>
      <c r="BA32" s="14">
        <f>SUM(AX32:AZ32)</f>
        <v>0</v>
      </c>
      <c r="BB32" s="94">
        <v>0</v>
      </c>
      <c r="BC32" s="80">
        <v>0</v>
      </c>
      <c r="BD32" s="80">
        <v>0</v>
      </c>
      <c r="BE32" s="256">
        <f t="shared" si="8"/>
        <v>0</v>
      </c>
      <c r="BF32" s="371">
        <f t="shared" si="7"/>
        <v>0</v>
      </c>
      <c r="BG32" s="713"/>
    </row>
    <row r="33" spans="1:59" ht="15.75" customHeight="1" thickBot="1" x14ac:dyDescent="0.3">
      <c r="A33" s="596"/>
      <c r="B33" s="596"/>
      <c r="C33" s="595"/>
      <c r="D33" s="563"/>
      <c r="E33" s="731"/>
      <c r="F33" s="699"/>
      <c r="G33" s="556" t="s">
        <v>49</v>
      </c>
      <c r="H33" s="557"/>
      <c r="I33" s="562"/>
      <c r="J33" s="118">
        <f t="shared" ref="J33:U33" si="9">SUM(J28:J32)</f>
        <v>0</v>
      </c>
      <c r="K33" s="115">
        <f t="shared" si="9"/>
        <v>0</v>
      </c>
      <c r="L33" s="116">
        <f t="shared" si="9"/>
        <v>0</v>
      </c>
      <c r="M33" s="117">
        <f t="shared" si="9"/>
        <v>0</v>
      </c>
      <c r="N33" s="118">
        <f t="shared" si="9"/>
        <v>0</v>
      </c>
      <c r="O33" s="115">
        <f t="shared" si="9"/>
        <v>0</v>
      </c>
      <c r="P33" s="116">
        <f t="shared" si="9"/>
        <v>0</v>
      </c>
      <c r="Q33" s="117">
        <f t="shared" si="9"/>
        <v>0</v>
      </c>
      <c r="R33" s="118">
        <f t="shared" si="9"/>
        <v>0</v>
      </c>
      <c r="S33" s="115">
        <f t="shared" si="9"/>
        <v>0</v>
      </c>
      <c r="T33" s="116">
        <f t="shared" si="9"/>
        <v>0</v>
      </c>
      <c r="U33" s="117">
        <f t="shared" si="9"/>
        <v>0</v>
      </c>
      <c r="V33" s="115">
        <v>0</v>
      </c>
      <c r="W33" s="115">
        <v>0</v>
      </c>
      <c r="X33" s="115">
        <v>0</v>
      </c>
      <c r="Y33" s="117">
        <v>0</v>
      </c>
      <c r="Z33" s="115">
        <f t="shared" ref="Z33:AG33" si="10">SUM(Z28:Z32)</f>
        <v>0</v>
      </c>
      <c r="AA33" s="115">
        <f t="shared" si="10"/>
        <v>0</v>
      </c>
      <c r="AB33" s="116">
        <f t="shared" si="10"/>
        <v>0</v>
      </c>
      <c r="AC33" s="117">
        <f t="shared" si="10"/>
        <v>0</v>
      </c>
      <c r="AD33" s="115">
        <f t="shared" si="10"/>
        <v>0</v>
      </c>
      <c r="AE33" s="115">
        <f t="shared" si="10"/>
        <v>0</v>
      </c>
      <c r="AF33" s="116">
        <f t="shared" si="10"/>
        <v>0</v>
      </c>
      <c r="AG33" s="117">
        <f t="shared" si="10"/>
        <v>0</v>
      </c>
      <c r="AH33" s="119">
        <v>0</v>
      </c>
      <c r="AI33" s="119">
        <v>0</v>
      </c>
      <c r="AJ33" s="120">
        <v>0</v>
      </c>
      <c r="AK33" s="121">
        <v>0</v>
      </c>
      <c r="AL33" s="122">
        <v>0</v>
      </c>
      <c r="AM33" s="119">
        <v>0</v>
      </c>
      <c r="AN33" s="120">
        <v>0</v>
      </c>
      <c r="AO33" s="121">
        <v>0</v>
      </c>
      <c r="AP33" s="115">
        <f>SUM(AP28:AP32)</f>
        <v>0</v>
      </c>
      <c r="AQ33" s="115">
        <f>SUM(AQ28:AQ32)</f>
        <v>0</v>
      </c>
      <c r="AR33" s="116">
        <f>SUM(AR28:AR32)</f>
        <v>0</v>
      </c>
      <c r="AS33" s="117">
        <f>SUM(AS28:AS32)</f>
        <v>0</v>
      </c>
      <c r="AT33" s="122">
        <v>0</v>
      </c>
      <c r="AU33" s="119">
        <v>0</v>
      </c>
      <c r="AV33" s="119">
        <v>0</v>
      </c>
      <c r="AW33" s="117">
        <f>SUM(AW28:AW32)</f>
        <v>0</v>
      </c>
      <c r="AX33" s="119">
        <v>0</v>
      </c>
      <c r="AY33" s="119">
        <v>0</v>
      </c>
      <c r="AZ33" s="119">
        <v>0</v>
      </c>
      <c r="BA33" s="117">
        <f>SUM(BA28:BA32)</f>
        <v>0</v>
      </c>
      <c r="BB33" s="122">
        <v>0</v>
      </c>
      <c r="BC33" s="119">
        <v>0</v>
      </c>
      <c r="BD33" s="119">
        <v>0</v>
      </c>
      <c r="BE33" s="252">
        <f t="shared" si="8"/>
        <v>0</v>
      </c>
      <c r="BF33" s="366">
        <f>SUM(M33+Q33+U33+Y33+AC33+AG33+AK33+AO33+AS33+AW33+BA33+BE33)</f>
        <v>0</v>
      </c>
      <c r="BG33" s="715"/>
    </row>
    <row r="34" spans="1:59" ht="41.25" customHeight="1" thickBot="1" x14ac:dyDescent="0.3">
      <c r="A34" s="596"/>
      <c r="B34" s="596"/>
      <c r="C34" s="595"/>
      <c r="D34" s="563"/>
      <c r="E34" s="731"/>
      <c r="F34" s="50">
        <v>2</v>
      </c>
      <c r="G34" s="134" t="s">
        <v>41</v>
      </c>
      <c r="H34" s="144" t="s">
        <v>41</v>
      </c>
      <c r="I34" s="134" t="s">
        <v>196</v>
      </c>
      <c r="J34" s="118">
        <v>0</v>
      </c>
      <c r="K34" s="115">
        <v>0</v>
      </c>
      <c r="L34" s="116">
        <v>0</v>
      </c>
      <c r="M34" s="117">
        <v>0</v>
      </c>
      <c r="N34" s="118">
        <v>0</v>
      </c>
      <c r="O34" s="115">
        <v>0</v>
      </c>
      <c r="P34" s="116">
        <v>0</v>
      </c>
      <c r="Q34" s="117">
        <v>0</v>
      </c>
      <c r="R34" s="118">
        <v>0</v>
      </c>
      <c r="S34" s="115">
        <v>0</v>
      </c>
      <c r="T34" s="116">
        <v>0</v>
      </c>
      <c r="U34" s="117">
        <v>0</v>
      </c>
      <c r="V34" s="115">
        <v>0</v>
      </c>
      <c r="W34" s="115">
        <v>0</v>
      </c>
      <c r="X34" s="115">
        <v>0</v>
      </c>
      <c r="Y34" s="117">
        <v>0</v>
      </c>
      <c r="Z34" s="115">
        <v>0</v>
      </c>
      <c r="AA34" s="115">
        <v>0</v>
      </c>
      <c r="AB34" s="116">
        <v>0</v>
      </c>
      <c r="AC34" s="117">
        <v>0</v>
      </c>
      <c r="AD34" s="174">
        <v>0</v>
      </c>
      <c r="AE34" s="175">
        <v>0</v>
      </c>
      <c r="AF34" s="176">
        <v>0</v>
      </c>
      <c r="AG34" s="178">
        <v>0</v>
      </c>
      <c r="AH34" s="119">
        <v>0</v>
      </c>
      <c r="AI34" s="119">
        <v>0</v>
      </c>
      <c r="AJ34" s="120">
        <v>0</v>
      </c>
      <c r="AK34" s="121">
        <v>0</v>
      </c>
      <c r="AL34" s="122">
        <v>0</v>
      </c>
      <c r="AM34" s="119">
        <v>0</v>
      </c>
      <c r="AN34" s="120">
        <v>0</v>
      </c>
      <c r="AO34" s="121">
        <v>0</v>
      </c>
      <c r="AP34" s="119">
        <v>0</v>
      </c>
      <c r="AQ34" s="119">
        <v>0</v>
      </c>
      <c r="AR34" s="120">
        <v>0</v>
      </c>
      <c r="AS34" s="121">
        <v>0</v>
      </c>
      <c r="AT34" s="122">
        <v>0</v>
      </c>
      <c r="AU34" s="119">
        <v>0</v>
      </c>
      <c r="AV34" s="119">
        <v>0</v>
      </c>
      <c r="AW34" s="121">
        <v>0</v>
      </c>
      <c r="AX34" s="119">
        <v>0</v>
      </c>
      <c r="AY34" s="119">
        <v>0</v>
      </c>
      <c r="AZ34" s="119">
        <v>0</v>
      </c>
      <c r="BA34" s="121">
        <v>0</v>
      </c>
      <c r="BB34" s="122">
        <v>0</v>
      </c>
      <c r="BC34" s="119">
        <v>0</v>
      </c>
      <c r="BD34" s="119">
        <v>0</v>
      </c>
      <c r="BE34" s="357">
        <v>0</v>
      </c>
      <c r="BF34" s="366">
        <f t="shared" ref="BF34:BF39" si="11">SUM(M34+Q34+U34+Y34+AC34+AG34+AK34+AO34+AS34+AW34+BA34+BE34)</f>
        <v>0</v>
      </c>
      <c r="BG34" s="362">
        <f>(BF34/F34)</f>
        <v>0</v>
      </c>
    </row>
    <row r="35" spans="1:59" ht="15" customHeight="1" x14ac:dyDescent="0.25">
      <c r="A35" s="596"/>
      <c r="B35" s="596"/>
      <c r="C35" s="595"/>
      <c r="D35" s="563"/>
      <c r="E35" s="731"/>
      <c r="F35" s="699">
        <v>1</v>
      </c>
      <c r="G35" s="561" t="s">
        <v>43</v>
      </c>
      <c r="H35" s="132" t="s">
        <v>44</v>
      </c>
      <c r="I35" s="561" t="s">
        <v>197</v>
      </c>
      <c r="J35" s="21">
        <v>0</v>
      </c>
      <c r="K35" s="22">
        <v>0</v>
      </c>
      <c r="L35" s="39">
        <v>0</v>
      </c>
      <c r="M35" s="40">
        <f>SUM(J35:L35)</f>
        <v>0</v>
      </c>
      <c r="N35" s="22">
        <v>0</v>
      </c>
      <c r="O35" s="22">
        <v>0</v>
      </c>
      <c r="P35" s="39">
        <v>0</v>
      </c>
      <c r="Q35" s="40">
        <f>SUM(N35:P35)</f>
        <v>0</v>
      </c>
      <c r="R35" s="22">
        <v>0</v>
      </c>
      <c r="S35" s="22">
        <v>0</v>
      </c>
      <c r="T35" s="39">
        <v>0</v>
      </c>
      <c r="U35" s="40">
        <f>SUM(R35:T35)</f>
        <v>0</v>
      </c>
      <c r="V35" s="22">
        <v>0</v>
      </c>
      <c r="W35" s="22">
        <v>0</v>
      </c>
      <c r="X35" s="22">
        <v>0</v>
      </c>
      <c r="Y35" s="40">
        <v>0</v>
      </c>
      <c r="Z35" s="141">
        <v>0</v>
      </c>
      <c r="AA35" s="141">
        <v>0</v>
      </c>
      <c r="AB35" s="142">
        <v>0</v>
      </c>
      <c r="AC35" s="143">
        <f>SUM(Z35:AB35)</f>
        <v>0</v>
      </c>
      <c r="AD35" s="141">
        <v>0</v>
      </c>
      <c r="AE35" s="141">
        <v>0</v>
      </c>
      <c r="AF35" s="142">
        <v>0</v>
      </c>
      <c r="AG35" s="143">
        <f>SUM(AD35:AF35)</f>
        <v>0</v>
      </c>
      <c r="AH35" s="82">
        <v>0</v>
      </c>
      <c r="AI35" s="82">
        <v>0</v>
      </c>
      <c r="AJ35" s="96">
        <v>0</v>
      </c>
      <c r="AK35" s="108">
        <v>0</v>
      </c>
      <c r="AL35" s="95">
        <v>0</v>
      </c>
      <c r="AM35" s="82">
        <v>0</v>
      </c>
      <c r="AN35" s="96">
        <v>0</v>
      </c>
      <c r="AO35" s="108">
        <v>0</v>
      </c>
      <c r="AP35" s="82">
        <v>0</v>
      </c>
      <c r="AQ35" s="82">
        <v>0</v>
      </c>
      <c r="AR35" s="96">
        <v>0</v>
      </c>
      <c r="AS35" s="40">
        <f>SUM(AP35:AR35)</f>
        <v>0</v>
      </c>
      <c r="AT35" s="95">
        <v>0</v>
      </c>
      <c r="AU35" s="82">
        <v>0</v>
      </c>
      <c r="AV35" s="82">
        <v>0</v>
      </c>
      <c r="AW35" s="40">
        <f>SUM(AT35:AV35)</f>
        <v>0</v>
      </c>
      <c r="AX35" s="82">
        <v>0</v>
      </c>
      <c r="AY35" s="82">
        <v>0</v>
      </c>
      <c r="AZ35" s="82">
        <v>0</v>
      </c>
      <c r="BA35" s="40">
        <f>SUM(AX35:AZ35)</f>
        <v>0</v>
      </c>
      <c r="BB35" s="95">
        <v>0</v>
      </c>
      <c r="BC35" s="82">
        <v>0</v>
      </c>
      <c r="BD35" s="82">
        <v>0</v>
      </c>
      <c r="BE35" s="257">
        <f>SUM(BB35:BD35)</f>
        <v>0</v>
      </c>
      <c r="BF35" s="367">
        <f t="shared" si="11"/>
        <v>0</v>
      </c>
      <c r="BG35" s="712">
        <f>(BF36/F35)</f>
        <v>0</v>
      </c>
    </row>
    <row r="36" spans="1:59" ht="18" customHeight="1" x14ac:dyDescent="0.25">
      <c r="A36" s="596"/>
      <c r="B36" s="596"/>
      <c r="C36" s="595"/>
      <c r="D36" s="563"/>
      <c r="E36" s="731"/>
      <c r="F36" s="699"/>
      <c r="G36" s="558"/>
      <c r="H36" s="128" t="s">
        <v>45</v>
      </c>
      <c r="I36" s="558"/>
      <c r="J36" s="15">
        <v>0</v>
      </c>
      <c r="K36" s="16">
        <v>0</v>
      </c>
      <c r="L36" s="19">
        <v>0</v>
      </c>
      <c r="M36" s="20">
        <f>SUM(J36:L36)</f>
        <v>0</v>
      </c>
      <c r="N36" s="16">
        <v>0</v>
      </c>
      <c r="O36" s="16">
        <v>0</v>
      </c>
      <c r="P36" s="19">
        <v>0</v>
      </c>
      <c r="Q36" s="20">
        <f>SUM(N36:P36)</f>
        <v>0</v>
      </c>
      <c r="R36" s="16">
        <v>0</v>
      </c>
      <c r="S36" s="16">
        <v>0</v>
      </c>
      <c r="T36" s="19">
        <v>0</v>
      </c>
      <c r="U36" s="20">
        <f>SUM(R36:T36)</f>
        <v>0</v>
      </c>
      <c r="V36" s="16">
        <v>0</v>
      </c>
      <c r="W36" s="16">
        <v>0</v>
      </c>
      <c r="X36" s="16">
        <v>0</v>
      </c>
      <c r="Y36" s="20">
        <v>0</v>
      </c>
      <c r="Z36" s="16">
        <v>0</v>
      </c>
      <c r="AA36" s="16">
        <v>0</v>
      </c>
      <c r="AB36" s="19">
        <v>0</v>
      </c>
      <c r="AC36" s="20">
        <f>SUM(Z36:AB36)</f>
        <v>0</v>
      </c>
      <c r="AD36" s="16">
        <v>0</v>
      </c>
      <c r="AE36" s="16">
        <v>0</v>
      </c>
      <c r="AF36" s="19">
        <v>0</v>
      </c>
      <c r="AG36" s="20">
        <f>SUM(AD36:AF36)</f>
        <v>0</v>
      </c>
      <c r="AH36" s="78">
        <v>0</v>
      </c>
      <c r="AI36" s="78">
        <v>0</v>
      </c>
      <c r="AJ36" s="92">
        <v>0</v>
      </c>
      <c r="AK36" s="98">
        <v>0</v>
      </c>
      <c r="AL36" s="79">
        <v>0</v>
      </c>
      <c r="AM36" s="78">
        <v>0</v>
      </c>
      <c r="AN36" s="92">
        <v>0</v>
      </c>
      <c r="AO36" s="98">
        <v>0</v>
      </c>
      <c r="AP36" s="78">
        <v>0</v>
      </c>
      <c r="AQ36" s="78">
        <v>0</v>
      </c>
      <c r="AR36" s="92">
        <v>0</v>
      </c>
      <c r="AS36" s="20">
        <f>SUM(AP36:AR36)</f>
        <v>0</v>
      </c>
      <c r="AT36" s="79">
        <v>0</v>
      </c>
      <c r="AU36" s="78">
        <v>0</v>
      </c>
      <c r="AV36" s="78">
        <v>0</v>
      </c>
      <c r="AW36" s="20">
        <f>SUM(AT36:AV36)</f>
        <v>0</v>
      </c>
      <c r="AX36" s="78">
        <v>0</v>
      </c>
      <c r="AY36" s="78">
        <v>0</v>
      </c>
      <c r="AZ36" s="78">
        <v>0</v>
      </c>
      <c r="BA36" s="20">
        <f>SUM(AX36:AZ36)</f>
        <v>0</v>
      </c>
      <c r="BB36" s="79">
        <v>0</v>
      </c>
      <c r="BC36" s="78">
        <v>0</v>
      </c>
      <c r="BD36" s="78">
        <v>0</v>
      </c>
      <c r="BE36" s="255">
        <f>SUM(BB36:BD36)</f>
        <v>0</v>
      </c>
      <c r="BF36" s="364">
        <f t="shared" si="11"/>
        <v>0</v>
      </c>
      <c r="BG36" s="713"/>
    </row>
    <row r="37" spans="1:59" ht="15" customHeight="1" x14ac:dyDescent="0.25">
      <c r="A37" s="596"/>
      <c r="B37" s="596"/>
      <c r="C37" s="595"/>
      <c r="D37" s="563"/>
      <c r="E37" s="731"/>
      <c r="F37" s="699"/>
      <c r="G37" s="558"/>
      <c r="H37" s="129" t="s">
        <v>46</v>
      </c>
      <c r="I37" s="558"/>
      <c r="J37" s="15">
        <v>0</v>
      </c>
      <c r="K37" s="16">
        <v>0</v>
      </c>
      <c r="L37" s="19">
        <v>0</v>
      </c>
      <c r="M37" s="20">
        <f>SUM(J37:L37)</f>
        <v>0</v>
      </c>
      <c r="N37" s="16">
        <v>0</v>
      </c>
      <c r="O37" s="16">
        <v>0</v>
      </c>
      <c r="P37" s="19">
        <v>0</v>
      </c>
      <c r="Q37" s="20">
        <f>SUM(N37:P37)</f>
        <v>0</v>
      </c>
      <c r="R37" s="16">
        <v>0</v>
      </c>
      <c r="S37" s="16">
        <v>0</v>
      </c>
      <c r="T37" s="19">
        <v>0</v>
      </c>
      <c r="U37" s="20">
        <f>SUM(R37:T37)</f>
        <v>0</v>
      </c>
      <c r="V37" s="16">
        <v>0</v>
      </c>
      <c r="W37" s="16">
        <v>0</v>
      </c>
      <c r="X37" s="16">
        <v>0</v>
      </c>
      <c r="Y37" s="20">
        <v>0</v>
      </c>
      <c r="Z37" s="16">
        <v>0</v>
      </c>
      <c r="AA37" s="16">
        <v>0</v>
      </c>
      <c r="AB37" s="19">
        <v>0</v>
      </c>
      <c r="AC37" s="20">
        <f>SUM(Z37:AB37)</f>
        <v>0</v>
      </c>
      <c r="AD37" s="16">
        <v>0</v>
      </c>
      <c r="AE37" s="16">
        <v>0</v>
      </c>
      <c r="AF37" s="19">
        <v>0</v>
      </c>
      <c r="AG37" s="20">
        <f>SUM(AD37:AF37)</f>
        <v>0</v>
      </c>
      <c r="AH37" s="78">
        <v>0</v>
      </c>
      <c r="AI37" s="78">
        <v>0</v>
      </c>
      <c r="AJ37" s="92">
        <v>0</v>
      </c>
      <c r="AK37" s="98">
        <v>0</v>
      </c>
      <c r="AL37" s="79">
        <v>0</v>
      </c>
      <c r="AM37" s="78">
        <v>0</v>
      </c>
      <c r="AN37" s="92">
        <v>0</v>
      </c>
      <c r="AO37" s="98">
        <v>0</v>
      </c>
      <c r="AP37" s="78">
        <v>0</v>
      </c>
      <c r="AQ37" s="78">
        <v>0</v>
      </c>
      <c r="AR37" s="92">
        <v>0</v>
      </c>
      <c r="AS37" s="20">
        <f>SUM(AP37:AR37)</f>
        <v>0</v>
      </c>
      <c r="AT37" s="79">
        <v>0</v>
      </c>
      <c r="AU37" s="78">
        <v>0</v>
      </c>
      <c r="AV37" s="78">
        <v>0</v>
      </c>
      <c r="AW37" s="20">
        <f>SUM(AT37:AV37)</f>
        <v>0</v>
      </c>
      <c r="AX37" s="78">
        <v>0</v>
      </c>
      <c r="AY37" s="78">
        <v>0</v>
      </c>
      <c r="AZ37" s="78">
        <v>0</v>
      </c>
      <c r="BA37" s="20">
        <f>SUM(AX37:AZ37)</f>
        <v>0</v>
      </c>
      <c r="BB37" s="79">
        <v>0</v>
      </c>
      <c r="BC37" s="78">
        <v>0</v>
      </c>
      <c r="BD37" s="78">
        <v>0</v>
      </c>
      <c r="BE37" s="255">
        <f>SUM(BB37:BD37)</f>
        <v>0</v>
      </c>
      <c r="BF37" s="364">
        <f t="shared" si="11"/>
        <v>0</v>
      </c>
      <c r="BG37" s="713"/>
    </row>
    <row r="38" spans="1:59" ht="15" customHeight="1" x14ac:dyDescent="0.25">
      <c r="A38" s="596"/>
      <c r="B38" s="596"/>
      <c r="C38" s="595"/>
      <c r="D38" s="563"/>
      <c r="E38" s="731"/>
      <c r="F38" s="699"/>
      <c r="G38" s="558"/>
      <c r="H38" s="129" t="s">
        <v>47</v>
      </c>
      <c r="I38" s="558"/>
      <c r="J38" s="15">
        <v>0</v>
      </c>
      <c r="K38" s="16">
        <v>0</v>
      </c>
      <c r="L38" s="19">
        <v>0</v>
      </c>
      <c r="M38" s="20">
        <f>SUM(J38:L38)</f>
        <v>0</v>
      </c>
      <c r="N38" s="16">
        <v>0</v>
      </c>
      <c r="O38" s="16">
        <v>0</v>
      </c>
      <c r="P38" s="19">
        <v>0</v>
      </c>
      <c r="Q38" s="20">
        <f>SUM(N38:P38)</f>
        <v>0</v>
      </c>
      <c r="R38" s="16">
        <v>0</v>
      </c>
      <c r="S38" s="16">
        <v>0</v>
      </c>
      <c r="T38" s="19">
        <v>0</v>
      </c>
      <c r="U38" s="20">
        <f>SUM(R38:T38)</f>
        <v>0</v>
      </c>
      <c r="V38" s="16">
        <v>0</v>
      </c>
      <c r="W38" s="16">
        <v>0</v>
      </c>
      <c r="X38" s="16">
        <v>0</v>
      </c>
      <c r="Y38" s="20">
        <v>0</v>
      </c>
      <c r="Z38" s="16">
        <v>0</v>
      </c>
      <c r="AA38" s="16">
        <v>0</v>
      </c>
      <c r="AB38" s="19">
        <v>0</v>
      </c>
      <c r="AC38" s="20">
        <f>SUM(Z38:AB38)</f>
        <v>0</v>
      </c>
      <c r="AD38" s="16">
        <v>0</v>
      </c>
      <c r="AE38" s="16">
        <v>0</v>
      </c>
      <c r="AF38" s="19">
        <v>0</v>
      </c>
      <c r="AG38" s="20">
        <f>SUM(AD38:AF38)</f>
        <v>0</v>
      </c>
      <c r="AH38" s="78">
        <v>0</v>
      </c>
      <c r="AI38" s="78">
        <v>0</v>
      </c>
      <c r="AJ38" s="92">
        <v>0</v>
      </c>
      <c r="AK38" s="98">
        <v>0</v>
      </c>
      <c r="AL38" s="79">
        <v>0</v>
      </c>
      <c r="AM38" s="78">
        <v>0</v>
      </c>
      <c r="AN38" s="92">
        <v>0</v>
      </c>
      <c r="AO38" s="98">
        <v>0</v>
      </c>
      <c r="AP38" s="78">
        <v>0</v>
      </c>
      <c r="AQ38" s="78">
        <v>0</v>
      </c>
      <c r="AR38" s="92">
        <v>0</v>
      </c>
      <c r="AS38" s="20">
        <f>SUM(AP38:AR38)</f>
        <v>0</v>
      </c>
      <c r="AT38" s="79">
        <v>0</v>
      </c>
      <c r="AU38" s="78">
        <v>0</v>
      </c>
      <c r="AV38" s="78">
        <v>0</v>
      </c>
      <c r="AW38" s="20">
        <f>SUM(AT38:AV38)</f>
        <v>0</v>
      </c>
      <c r="AX38" s="78">
        <v>0</v>
      </c>
      <c r="AY38" s="78">
        <v>0</v>
      </c>
      <c r="AZ38" s="78">
        <v>0</v>
      </c>
      <c r="BA38" s="20">
        <f>SUM(AX38:AZ38)</f>
        <v>0</v>
      </c>
      <c r="BB38" s="79">
        <v>0</v>
      </c>
      <c r="BC38" s="78">
        <v>0</v>
      </c>
      <c r="BD38" s="78">
        <v>0</v>
      </c>
      <c r="BE38" s="255">
        <f>SUM(BB38:BD38)</f>
        <v>0</v>
      </c>
      <c r="BF38" s="364">
        <f t="shared" si="11"/>
        <v>0</v>
      </c>
      <c r="BG38" s="713"/>
    </row>
    <row r="39" spans="1:59" ht="15.75" customHeight="1" thickBot="1" x14ac:dyDescent="0.3">
      <c r="A39" s="596"/>
      <c r="B39" s="596"/>
      <c r="C39" s="595"/>
      <c r="D39" s="563"/>
      <c r="E39" s="731"/>
      <c r="F39" s="699"/>
      <c r="G39" s="562"/>
      <c r="H39" s="376" t="s">
        <v>48</v>
      </c>
      <c r="I39" s="558"/>
      <c r="J39" s="31">
        <v>0</v>
      </c>
      <c r="K39" s="13">
        <v>0</v>
      </c>
      <c r="L39" s="12">
        <v>0</v>
      </c>
      <c r="M39" s="14">
        <f>SUM(J39:L39)</f>
        <v>0</v>
      </c>
      <c r="N39" s="13">
        <v>0</v>
      </c>
      <c r="O39" s="13">
        <v>0</v>
      </c>
      <c r="P39" s="12">
        <v>0</v>
      </c>
      <c r="Q39" s="14">
        <f>SUM(N39:P39)</f>
        <v>0</v>
      </c>
      <c r="R39" s="13">
        <v>0</v>
      </c>
      <c r="S39" s="13">
        <v>0</v>
      </c>
      <c r="T39" s="12">
        <v>0</v>
      </c>
      <c r="U39" s="14">
        <f>SUM(R39:T39)</f>
        <v>0</v>
      </c>
      <c r="V39" s="13">
        <v>0</v>
      </c>
      <c r="W39" s="13">
        <v>0</v>
      </c>
      <c r="X39" s="13">
        <v>0</v>
      </c>
      <c r="Y39" s="14">
        <v>0</v>
      </c>
      <c r="Z39" s="13">
        <v>0</v>
      </c>
      <c r="AA39" s="13">
        <v>0</v>
      </c>
      <c r="AB39" s="12">
        <v>0</v>
      </c>
      <c r="AC39" s="14">
        <f>SUM(Z39:AB39)</f>
        <v>0</v>
      </c>
      <c r="AD39" s="13">
        <v>0</v>
      </c>
      <c r="AE39" s="13">
        <v>0</v>
      </c>
      <c r="AF39" s="12">
        <v>0</v>
      </c>
      <c r="AG39" s="14">
        <f>SUM(AD39:AF39)</f>
        <v>0</v>
      </c>
      <c r="AH39" s="80">
        <v>0</v>
      </c>
      <c r="AI39" s="80">
        <v>0</v>
      </c>
      <c r="AJ39" s="93">
        <v>0</v>
      </c>
      <c r="AK39" s="97">
        <v>0</v>
      </c>
      <c r="AL39" s="94">
        <v>0</v>
      </c>
      <c r="AM39" s="80">
        <v>0</v>
      </c>
      <c r="AN39" s="93">
        <v>0</v>
      </c>
      <c r="AO39" s="97">
        <v>0</v>
      </c>
      <c r="AP39" s="80">
        <v>0</v>
      </c>
      <c r="AQ39" s="80">
        <v>0</v>
      </c>
      <c r="AR39" s="93">
        <v>0</v>
      </c>
      <c r="AS39" s="14">
        <f>SUM(AP39:AR39)</f>
        <v>0</v>
      </c>
      <c r="AT39" s="94">
        <v>0</v>
      </c>
      <c r="AU39" s="80">
        <v>0</v>
      </c>
      <c r="AV39" s="80">
        <v>0</v>
      </c>
      <c r="AW39" s="14">
        <f>SUM(AT39:AV39)</f>
        <v>0</v>
      </c>
      <c r="AX39" s="80">
        <v>0</v>
      </c>
      <c r="AY39" s="80">
        <v>0</v>
      </c>
      <c r="AZ39" s="80">
        <v>0</v>
      </c>
      <c r="BA39" s="14">
        <f>SUM(AX39:AZ39)</f>
        <v>0</v>
      </c>
      <c r="BB39" s="94">
        <v>0</v>
      </c>
      <c r="BC39" s="80">
        <v>0</v>
      </c>
      <c r="BD39" s="80">
        <v>0</v>
      </c>
      <c r="BE39" s="256">
        <f>SUM(BB39:BD39)</f>
        <v>0</v>
      </c>
      <c r="BF39" s="371">
        <f t="shared" si="11"/>
        <v>0</v>
      </c>
      <c r="BG39" s="713"/>
    </row>
    <row r="40" spans="1:59" ht="15.75" customHeight="1" thickBot="1" x14ac:dyDescent="0.3">
      <c r="A40" s="596"/>
      <c r="B40" s="596"/>
      <c r="C40" s="595"/>
      <c r="D40" s="563"/>
      <c r="E40" s="731"/>
      <c r="F40" s="609"/>
      <c r="G40" s="718" t="s">
        <v>49</v>
      </c>
      <c r="H40" s="719"/>
      <c r="I40" s="562"/>
      <c r="J40" s="137">
        <f t="shared" ref="J40:U40" si="12">SUM(J35:J39)</f>
        <v>0</v>
      </c>
      <c r="K40" s="138">
        <f t="shared" si="12"/>
        <v>0</v>
      </c>
      <c r="L40" s="139">
        <f t="shared" si="12"/>
        <v>0</v>
      </c>
      <c r="M40" s="140">
        <f t="shared" si="12"/>
        <v>0</v>
      </c>
      <c r="N40" s="138">
        <f t="shared" si="12"/>
        <v>0</v>
      </c>
      <c r="O40" s="138">
        <f t="shared" si="12"/>
        <v>0</v>
      </c>
      <c r="P40" s="139">
        <f t="shared" si="12"/>
        <v>0</v>
      </c>
      <c r="Q40" s="140">
        <f t="shared" si="12"/>
        <v>0</v>
      </c>
      <c r="R40" s="138">
        <f t="shared" si="12"/>
        <v>0</v>
      </c>
      <c r="S40" s="138">
        <f t="shared" si="12"/>
        <v>0</v>
      </c>
      <c r="T40" s="139">
        <f t="shared" si="12"/>
        <v>0</v>
      </c>
      <c r="U40" s="140">
        <f t="shared" si="12"/>
        <v>0</v>
      </c>
      <c r="V40" s="138">
        <v>0</v>
      </c>
      <c r="W40" s="138">
        <v>0</v>
      </c>
      <c r="X40" s="138">
        <v>0</v>
      </c>
      <c r="Y40" s="140">
        <v>0</v>
      </c>
      <c r="Z40" s="138">
        <f t="shared" ref="Z40:AG40" si="13">SUM(Z35:Z39)</f>
        <v>0</v>
      </c>
      <c r="AA40" s="138">
        <f t="shared" si="13"/>
        <v>0</v>
      </c>
      <c r="AB40" s="139">
        <f t="shared" si="13"/>
        <v>0</v>
      </c>
      <c r="AC40" s="140">
        <f t="shared" si="13"/>
        <v>0</v>
      </c>
      <c r="AD40" s="138">
        <f t="shared" si="13"/>
        <v>0</v>
      </c>
      <c r="AE40" s="138">
        <f t="shared" si="13"/>
        <v>0</v>
      </c>
      <c r="AF40" s="139">
        <f t="shared" si="13"/>
        <v>0</v>
      </c>
      <c r="AG40" s="140">
        <f t="shared" si="13"/>
        <v>0</v>
      </c>
      <c r="AH40" s="157">
        <v>0</v>
      </c>
      <c r="AI40" s="157">
        <v>0</v>
      </c>
      <c r="AJ40" s="179">
        <v>0</v>
      </c>
      <c r="AK40" s="180">
        <v>0</v>
      </c>
      <c r="AL40" s="156">
        <v>0</v>
      </c>
      <c r="AM40" s="157">
        <v>0</v>
      </c>
      <c r="AN40" s="179">
        <v>0</v>
      </c>
      <c r="AO40" s="180">
        <v>0</v>
      </c>
      <c r="AP40" s="138">
        <f>SUM(AP35:AP39)</f>
        <v>0</v>
      </c>
      <c r="AQ40" s="138">
        <f>SUM(AQ35:AQ39)</f>
        <v>0</v>
      </c>
      <c r="AR40" s="139">
        <f>SUM(AR35:AR39)</f>
        <v>0</v>
      </c>
      <c r="AS40" s="140">
        <f>SUM(AS35:AS39)</f>
        <v>0</v>
      </c>
      <c r="AT40" s="156">
        <v>0</v>
      </c>
      <c r="AU40" s="157">
        <v>0</v>
      </c>
      <c r="AV40" s="157">
        <v>0</v>
      </c>
      <c r="AW40" s="140">
        <f>SUM(AW35:AW39)</f>
        <v>0</v>
      </c>
      <c r="AX40" s="157">
        <v>0</v>
      </c>
      <c r="AY40" s="157">
        <v>0</v>
      </c>
      <c r="AZ40" s="157">
        <v>0</v>
      </c>
      <c r="BA40" s="140">
        <f>SUM(BA35:BA39)</f>
        <v>0</v>
      </c>
      <c r="BB40" s="156">
        <v>0</v>
      </c>
      <c r="BC40" s="157">
        <v>0</v>
      </c>
      <c r="BD40" s="157">
        <v>0</v>
      </c>
      <c r="BE40" s="358">
        <f>SUM(BE35:BE39)</f>
        <v>0</v>
      </c>
      <c r="BF40" s="369">
        <f>SUM(M40+Q40+U40+Y40+AC40+AG48+AK40+AO40+AS40+AW40+BA40+BE40)</f>
        <v>11</v>
      </c>
      <c r="BG40" s="715"/>
    </row>
    <row r="41" spans="1:59" ht="41.25" customHeight="1" thickBot="1" x14ac:dyDescent="0.3">
      <c r="A41" s="596"/>
      <c r="B41" s="596"/>
      <c r="C41" s="595"/>
      <c r="D41" s="563"/>
      <c r="E41" s="731"/>
      <c r="F41" s="55">
        <v>10</v>
      </c>
      <c r="G41" s="144" t="s">
        <v>41</v>
      </c>
      <c r="H41" s="144" t="s">
        <v>41</v>
      </c>
      <c r="I41" s="134" t="s">
        <v>192</v>
      </c>
      <c r="J41" s="118">
        <v>0</v>
      </c>
      <c r="K41" s="115">
        <v>0</v>
      </c>
      <c r="L41" s="116">
        <v>0</v>
      </c>
      <c r="M41" s="117">
        <v>2</v>
      </c>
      <c r="N41" s="115">
        <v>0</v>
      </c>
      <c r="O41" s="115">
        <v>0</v>
      </c>
      <c r="P41" s="116">
        <v>0</v>
      </c>
      <c r="Q41" s="117">
        <v>2</v>
      </c>
      <c r="R41" s="115">
        <v>0</v>
      </c>
      <c r="S41" s="115">
        <v>0</v>
      </c>
      <c r="T41" s="116">
        <v>0</v>
      </c>
      <c r="U41" s="117">
        <v>0</v>
      </c>
      <c r="V41" s="115">
        <v>0</v>
      </c>
      <c r="W41" s="115">
        <v>0</v>
      </c>
      <c r="X41" s="115">
        <v>0</v>
      </c>
      <c r="Y41" s="117">
        <v>0</v>
      </c>
      <c r="Z41" s="115">
        <v>0</v>
      </c>
      <c r="AA41" s="115">
        <v>0</v>
      </c>
      <c r="AB41" s="116">
        <v>0</v>
      </c>
      <c r="AC41" s="117">
        <v>1</v>
      </c>
      <c r="AD41" s="174">
        <v>0</v>
      </c>
      <c r="AE41" s="175">
        <v>0</v>
      </c>
      <c r="AF41" s="176">
        <v>0</v>
      </c>
      <c r="AG41" s="178">
        <v>1</v>
      </c>
      <c r="AH41" s="119">
        <v>0</v>
      </c>
      <c r="AI41" s="119">
        <v>0</v>
      </c>
      <c r="AJ41" s="120">
        <v>0</v>
      </c>
      <c r="AK41" s="121">
        <v>0</v>
      </c>
      <c r="AL41" s="122">
        <v>0</v>
      </c>
      <c r="AM41" s="119">
        <v>0</v>
      </c>
      <c r="AN41" s="120">
        <v>0</v>
      </c>
      <c r="AO41" s="121">
        <v>3</v>
      </c>
      <c r="AP41" s="119">
        <v>0</v>
      </c>
      <c r="AQ41" s="119">
        <v>0</v>
      </c>
      <c r="AR41" s="120">
        <v>0</v>
      </c>
      <c r="AS41" s="121">
        <v>0</v>
      </c>
      <c r="AT41" s="122">
        <v>0</v>
      </c>
      <c r="AU41" s="119">
        <v>0</v>
      </c>
      <c r="AV41" s="119">
        <v>0</v>
      </c>
      <c r="AW41" s="121">
        <v>4</v>
      </c>
      <c r="AX41" s="119">
        <v>0</v>
      </c>
      <c r="AY41" s="119">
        <v>0</v>
      </c>
      <c r="AZ41" s="119">
        <v>0</v>
      </c>
      <c r="BA41" s="121">
        <v>0</v>
      </c>
      <c r="BB41" s="122">
        <v>0</v>
      </c>
      <c r="BC41" s="119">
        <v>0</v>
      </c>
      <c r="BD41" s="119">
        <v>0</v>
      </c>
      <c r="BE41" s="357">
        <v>1</v>
      </c>
      <c r="BF41" s="366">
        <f t="shared" ref="BF41:BF46" si="14">SUM(M41+Q41+U41+Y41+AC41+AG41+AK41+AO41+AS41+AW41+BA41+BE41)</f>
        <v>14</v>
      </c>
      <c r="BG41" s="362">
        <f>(BF41/F41)</f>
        <v>1.4</v>
      </c>
    </row>
    <row r="42" spans="1:59" ht="15" customHeight="1" x14ac:dyDescent="0.25">
      <c r="A42" s="596"/>
      <c r="B42" s="596"/>
      <c r="C42" s="595"/>
      <c r="D42" s="563"/>
      <c r="E42" s="731"/>
      <c r="F42" s="699">
        <v>10</v>
      </c>
      <c r="G42" s="561" t="s">
        <v>43</v>
      </c>
      <c r="H42" s="132" t="s">
        <v>44</v>
      </c>
      <c r="I42" s="561" t="s">
        <v>193</v>
      </c>
      <c r="J42" s="21">
        <v>0</v>
      </c>
      <c r="K42" s="22">
        <v>0</v>
      </c>
      <c r="L42" s="39">
        <v>0</v>
      </c>
      <c r="M42" s="40">
        <f>SUM(J42:L42)</f>
        <v>0</v>
      </c>
      <c r="N42" s="22">
        <v>0</v>
      </c>
      <c r="O42" s="22">
        <v>0</v>
      </c>
      <c r="P42" s="39">
        <v>0</v>
      </c>
      <c r="Q42" s="40">
        <f>SUM(N42:P42)</f>
        <v>0</v>
      </c>
      <c r="R42" s="22">
        <v>0</v>
      </c>
      <c r="S42" s="22">
        <v>0</v>
      </c>
      <c r="T42" s="39">
        <v>0</v>
      </c>
      <c r="U42" s="40">
        <f>SUM(R42:T42)</f>
        <v>0</v>
      </c>
      <c r="V42" s="22">
        <v>0</v>
      </c>
      <c r="W42" s="22">
        <v>0</v>
      </c>
      <c r="X42" s="22">
        <v>0</v>
      </c>
      <c r="Y42" s="40">
        <v>0</v>
      </c>
      <c r="Z42" s="141">
        <v>0</v>
      </c>
      <c r="AA42" s="141">
        <v>0</v>
      </c>
      <c r="AB42" s="142">
        <v>0</v>
      </c>
      <c r="AC42" s="143">
        <f>SUM(V42:AB42)</f>
        <v>0</v>
      </c>
      <c r="AD42" s="141">
        <v>0</v>
      </c>
      <c r="AE42" s="141">
        <v>0</v>
      </c>
      <c r="AF42" s="142">
        <v>0</v>
      </c>
      <c r="AG42" s="143">
        <f>SUM(AD42:AF42)</f>
        <v>0</v>
      </c>
      <c r="AH42" s="141">
        <v>0</v>
      </c>
      <c r="AI42" s="141">
        <v>0</v>
      </c>
      <c r="AJ42" s="142">
        <v>0</v>
      </c>
      <c r="AK42" s="143">
        <f>SUM(AH42:AJ42)</f>
        <v>0</v>
      </c>
      <c r="AL42" s="141">
        <v>0</v>
      </c>
      <c r="AM42" s="141">
        <v>0</v>
      </c>
      <c r="AN42" s="142">
        <v>0</v>
      </c>
      <c r="AO42" s="143">
        <f>SUM(AL42:AN42)</f>
        <v>0</v>
      </c>
      <c r="AP42" s="82">
        <v>0</v>
      </c>
      <c r="AQ42" s="82">
        <v>0</v>
      </c>
      <c r="AR42" s="96">
        <v>0</v>
      </c>
      <c r="AS42" s="40">
        <f>SUM(AP42:AR42)</f>
        <v>0</v>
      </c>
      <c r="AT42" s="95">
        <v>0</v>
      </c>
      <c r="AU42" s="82">
        <v>0</v>
      </c>
      <c r="AV42" s="82">
        <v>0</v>
      </c>
      <c r="AW42" s="40">
        <f>SUM(AT42:AV42)</f>
        <v>0</v>
      </c>
      <c r="AX42" s="82">
        <v>0</v>
      </c>
      <c r="AY42" s="82">
        <v>0</v>
      </c>
      <c r="AZ42" s="82">
        <v>0</v>
      </c>
      <c r="BA42" s="40">
        <f>SUM(AX42:AZ42)</f>
        <v>0</v>
      </c>
      <c r="BB42" s="95">
        <v>0</v>
      </c>
      <c r="BC42" s="82">
        <v>0</v>
      </c>
      <c r="BD42" s="82">
        <v>0</v>
      </c>
      <c r="BE42" s="257">
        <f>SUM(BB42:BD42)</f>
        <v>0</v>
      </c>
      <c r="BF42" s="367">
        <f t="shared" si="14"/>
        <v>0</v>
      </c>
      <c r="BG42" s="712">
        <f>(BF43/F42)</f>
        <v>0</v>
      </c>
    </row>
    <row r="43" spans="1:59" ht="18" customHeight="1" x14ac:dyDescent="0.25">
      <c r="A43" s="596"/>
      <c r="B43" s="596"/>
      <c r="C43" s="595"/>
      <c r="D43" s="563"/>
      <c r="E43" s="731"/>
      <c r="F43" s="699"/>
      <c r="G43" s="558"/>
      <c r="H43" s="128" t="s">
        <v>45</v>
      </c>
      <c r="I43" s="558"/>
      <c r="J43" s="15">
        <v>0</v>
      </c>
      <c r="K43" s="16">
        <v>0</v>
      </c>
      <c r="L43" s="19">
        <v>0</v>
      </c>
      <c r="M43" s="20">
        <f>SUM(J43:L43)</f>
        <v>0</v>
      </c>
      <c r="N43" s="16">
        <v>0</v>
      </c>
      <c r="O43" s="16">
        <v>0</v>
      </c>
      <c r="P43" s="19">
        <v>0</v>
      </c>
      <c r="Q43" s="20">
        <f>SUM(N43:P43)</f>
        <v>0</v>
      </c>
      <c r="R43" s="16">
        <v>0</v>
      </c>
      <c r="S43" s="16">
        <v>0</v>
      </c>
      <c r="T43" s="19">
        <v>0</v>
      </c>
      <c r="U43" s="20">
        <f>SUM(R43:T43)</f>
        <v>0</v>
      </c>
      <c r="V43" s="16">
        <v>0</v>
      </c>
      <c r="W43" s="16">
        <v>0</v>
      </c>
      <c r="X43" s="16">
        <v>0</v>
      </c>
      <c r="Y43" s="20">
        <v>0</v>
      </c>
      <c r="Z43" s="16">
        <v>0</v>
      </c>
      <c r="AA43" s="16">
        <v>0</v>
      </c>
      <c r="AB43" s="19">
        <v>0</v>
      </c>
      <c r="AC43" s="20">
        <f>SUM(V43:AB43)</f>
        <v>0</v>
      </c>
      <c r="AD43" s="16">
        <v>0</v>
      </c>
      <c r="AE43" s="16">
        <v>0</v>
      </c>
      <c r="AF43" s="19">
        <v>0</v>
      </c>
      <c r="AG43" s="20">
        <f>SUM(AD43:AF43)</f>
        <v>0</v>
      </c>
      <c r="AH43" s="16">
        <v>0</v>
      </c>
      <c r="AI43" s="16">
        <v>0</v>
      </c>
      <c r="AJ43" s="19">
        <v>0</v>
      </c>
      <c r="AK43" s="20">
        <f>SUM(AH43:AJ43)</f>
        <v>0</v>
      </c>
      <c r="AL43" s="16">
        <v>0</v>
      </c>
      <c r="AM43" s="16">
        <v>0</v>
      </c>
      <c r="AN43" s="19">
        <v>0</v>
      </c>
      <c r="AO43" s="20">
        <f>SUM(AL43:AN43)</f>
        <v>0</v>
      </c>
      <c r="AP43" s="78">
        <v>0</v>
      </c>
      <c r="AQ43" s="78">
        <v>0</v>
      </c>
      <c r="AR43" s="92">
        <v>0</v>
      </c>
      <c r="AS43" s="20">
        <f>SUM(AP43:AR43)</f>
        <v>0</v>
      </c>
      <c r="AT43" s="79">
        <v>0</v>
      </c>
      <c r="AU43" s="78">
        <v>0</v>
      </c>
      <c r="AV43" s="78">
        <v>0</v>
      </c>
      <c r="AW43" s="20">
        <f>SUM(AT43:AV43)</f>
        <v>0</v>
      </c>
      <c r="AX43" s="78">
        <v>0</v>
      </c>
      <c r="AY43" s="78">
        <v>0</v>
      </c>
      <c r="AZ43" s="78">
        <v>0</v>
      </c>
      <c r="BA43" s="20">
        <f>SUM(AX43:AZ43)</f>
        <v>0</v>
      </c>
      <c r="BB43" s="79">
        <v>0</v>
      </c>
      <c r="BC43" s="78">
        <v>0</v>
      </c>
      <c r="BD43" s="78">
        <v>0</v>
      </c>
      <c r="BE43" s="255">
        <f>SUM(BB43:BD43)</f>
        <v>0</v>
      </c>
      <c r="BF43" s="367">
        <f t="shared" si="14"/>
        <v>0</v>
      </c>
      <c r="BG43" s="713"/>
    </row>
    <row r="44" spans="1:59" ht="15" customHeight="1" x14ac:dyDescent="0.25">
      <c r="A44" s="596"/>
      <c r="B44" s="596"/>
      <c r="C44" s="595"/>
      <c r="D44" s="563"/>
      <c r="E44" s="731"/>
      <c r="F44" s="699"/>
      <c r="G44" s="558"/>
      <c r="H44" s="129" t="s">
        <v>46</v>
      </c>
      <c r="I44" s="558"/>
      <c r="J44" s="15">
        <v>2</v>
      </c>
      <c r="K44" s="16">
        <v>0</v>
      </c>
      <c r="L44" s="19">
        <v>0</v>
      </c>
      <c r="M44" s="20">
        <f>SUM(J44:L44)</f>
        <v>2</v>
      </c>
      <c r="N44" s="16">
        <v>2</v>
      </c>
      <c r="O44" s="16">
        <v>0</v>
      </c>
      <c r="P44" s="19">
        <v>0</v>
      </c>
      <c r="Q44" s="20">
        <f>SUM(N44:P44)</f>
        <v>2</v>
      </c>
      <c r="R44" s="16">
        <v>0</v>
      </c>
      <c r="S44" s="16">
        <v>0</v>
      </c>
      <c r="T44" s="19">
        <v>0</v>
      </c>
      <c r="U44" s="20">
        <f>SUM(R44:T44)</f>
        <v>0</v>
      </c>
      <c r="V44" s="16">
        <v>0</v>
      </c>
      <c r="W44" s="16">
        <v>0</v>
      </c>
      <c r="X44" s="16">
        <v>0</v>
      </c>
      <c r="Y44" s="20">
        <v>0</v>
      </c>
      <c r="Z44" s="16">
        <v>1</v>
      </c>
      <c r="AA44" s="16">
        <v>0</v>
      </c>
      <c r="AB44" s="19">
        <v>0</v>
      </c>
      <c r="AC44" s="20">
        <f>SUM(V44:AB44)</f>
        <v>1</v>
      </c>
      <c r="AD44" s="16">
        <v>1</v>
      </c>
      <c r="AE44" s="16">
        <v>0</v>
      </c>
      <c r="AF44" s="19">
        <v>0</v>
      </c>
      <c r="AG44" s="20">
        <f>SUM(AD44:AF44)</f>
        <v>1</v>
      </c>
      <c r="AH44" s="16">
        <v>0</v>
      </c>
      <c r="AI44" s="16">
        <v>0</v>
      </c>
      <c r="AJ44" s="19">
        <v>0</v>
      </c>
      <c r="AK44" s="20">
        <f>SUM(AH44:AJ44)</f>
        <v>0</v>
      </c>
      <c r="AL44" s="16">
        <v>3</v>
      </c>
      <c r="AM44" s="16">
        <v>0</v>
      </c>
      <c r="AN44" s="19">
        <v>0</v>
      </c>
      <c r="AO44" s="20">
        <f>SUM(AL44:AN44)</f>
        <v>3</v>
      </c>
      <c r="AP44" s="78">
        <v>0</v>
      </c>
      <c r="AQ44" s="78">
        <v>0</v>
      </c>
      <c r="AR44" s="92">
        <v>0</v>
      </c>
      <c r="AS44" s="20">
        <f>SUM(AP44:AR44)</f>
        <v>0</v>
      </c>
      <c r="AT44" s="79">
        <v>0</v>
      </c>
      <c r="AU44" s="78">
        <v>0</v>
      </c>
      <c r="AV44" s="78">
        <v>0</v>
      </c>
      <c r="AW44" s="20">
        <f>SUM(AT44:AV44)</f>
        <v>0</v>
      </c>
      <c r="AX44" s="78">
        <v>0</v>
      </c>
      <c r="AY44" s="78">
        <v>0</v>
      </c>
      <c r="AZ44" s="78">
        <v>0</v>
      </c>
      <c r="BA44" s="20">
        <f>SUM(AX44:AZ44)</f>
        <v>0</v>
      </c>
      <c r="BB44" s="79">
        <v>0</v>
      </c>
      <c r="BC44" s="78">
        <v>0</v>
      </c>
      <c r="BD44" s="78">
        <v>0</v>
      </c>
      <c r="BE44" s="255">
        <f>SUM(BB44:BD44)</f>
        <v>0</v>
      </c>
      <c r="BF44" s="367">
        <f t="shared" si="14"/>
        <v>9</v>
      </c>
      <c r="BG44" s="713"/>
    </row>
    <row r="45" spans="1:59" ht="15" customHeight="1" x14ac:dyDescent="0.25">
      <c r="A45" s="596"/>
      <c r="B45" s="596"/>
      <c r="C45" s="595"/>
      <c r="D45" s="563"/>
      <c r="E45" s="731"/>
      <c r="F45" s="699"/>
      <c r="G45" s="558"/>
      <c r="H45" s="129" t="s">
        <v>47</v>
      </c>
      <c r="I45" s="558"/>
      <c r="J45" s="15">
        <v>0</v>
      </c>
      <c r="K45" s="16">
        <v>0</v>
      </c>
      <c r="L45" s="19">
        <v>0</v>
      </c>
      <c r="M45" s="20">
        <f>SUM(J45:L45)</f>
        <v>0</v>
      </c>
      <c r="N45" s="16">
        <v>0</v>
      </c>
      <c r="O45" s="16">
        <v>0</v>
      </c>
      <c r="P45" s="19">
        <v>0</v>
      </c>
      <c r="Q45" s="20">
        <f>SUM(N45:P45)</f>
        <v>0</v>
      </c>
      <c r="R45" s="16">
        <v>0</v>
      </c>
      <c r="S45" s="16">
        <v>0</v>
      </c>
      <c r="T45" s="19">
        <v>0</v>
      </c>
      <c r="U45" s="20">
        <f>SUM(R45:T45)</f>
        <v>0</v>
      </c>
      <c r="V45" s="16">
        <v>0</v>
      </c>
      <c r="W45" s="16">
        <v>0</v>
      </c>
      <c r="X45" s="16">
        <v>0</v>
      </c>
      <c r="Y45" s="20">
        <v>0</v>
      </c>
      <c r="Z45" s="16">
        <v>0</v>
      </c>
      <c r="AA45" s="16">
        <v>0</v>
      </c>
      <c r="AB45" s="19">
        <v>0</v>
      </c>
      <c r="AC45" s="20">
        <f>SUM(V45:AB45)</f>
        <v>0</v>
      </c>
      <c r="AD45" s="16">
        <v>0</v>
      </c>
      <c r="AE45" s="16">
        <v>0</v>
      </c>
      <c r="AF45" s="19">
        <v>0</v>
      </c>
      <c r="AG45" s="20">
        <f>SUM(AD45:AF45)</f>
        <v>0</v>
      </c>
      <c r="AH45" s="16">
        <v>0</v>
      </c>
      <c r="AI45" s="16">
        <v>0</v>
      </c>
      <c r="AJ45" s="19">
        <v>0</v>
      </c>
      <c r="AK45" s="20">
        <f>SUM(AH45:AJ45)</f>
        <v>0</v>
      </c>
      <c r="AL45" s="16">
        <v>0</v>
      </c>
      <c r="AM45" s="16">
        <v>0</v>
      </c>
      <c r="AN45" s="19">
        <v>0</v>
      </c>
      <c r="AO45" s="20">
        <f>SUM(AL45:AN45)</f>
        <v>0</v>
      </c>
      <c r="AP45" s="78">
        <v>0</v>
      </c>
      <c r="AQ45" s="78">
        <v>0</v>
      </c>
      <c r="AR45" s="92">
        <v>0</v>
      </c>
      <c r="AS45" s="20">
        <f>SUM(AP45:AR45)</f>
        <v>0</v>
      </c>
      <c r="AT45" s="79">
        <v>4</v>
      </c>
      <c r="AU45" s="78">
        <v>0</v>
      </c>
      <c r="AV45" s="78">
        <v>0</v>
      </c>
      <c r="AW45" s="20">
        <f>SUM(AT45:AV45)</f>
        <v>4</v>
      </c>
      <c r="AX45" s="78">
        <v>0</v>
      </c>
      <c r="AY45" s="78">
        <v>0</v>
      </c>
      <c r="AZ45" s="78">
        <v>0</v>
      </c>
      <c r="BA45" s="20">
        <f>SUM(AX45:AZ45)</f>
        <v>0</v>
      </c>
      <c r="BB45" s="79">
        <v>1</v>
      </c>
      <c r="BC45" s="78">
        <v>0</v>
      </c>
      <c r="BD45" s="78">
        <v>0</v>
      </c>
      <c r="BE45" s="255">
        <f>SUM(BB45:BD45)</f>
        <v>1</v>
      </c>
      <c r="BF45" s="367">
        <f t="shared" si="14"/>
        <v>5</v>
      </c>
      <c r="BG45" s="713"/>
    </row>
    <row r="46" spans="1:59" ht="15.75" customHeight="1" thickBot="1" x14ac:dyDescent="0.3">
      <c r="A46" s="596"/>
      <c r="B46" s="596"/>
      <c r="C46" s="595"/>
      <c r="D46" s="563"/>
      <c r="E46" s="731"/>
      <c r="F46" s="699"/>
      <c r="G46" s="558"/>
      <c r="H46" s="130" t="s">
        <v>48</v>
      </c>
      <c r="I46" s="558"/>
      <c r="J46" s="31">
        <v>0</v>
      </c>
      <c r="K46" s="13">
        <v>0</v>
      </c>
      <c r="L46" s="12">
        <v>0</v>
      </c>
      <c r="M46" s="14">
        <f>SUM(J46:L46)</f>
        <v>0</v>
      </c>
      <c r="N46" s="13">
        <v>0</v>
      </c>
      <c r="O46" s="13">
        <v>0</v>
      </c>
      <c r="P46" s="12">
        <v>0</v>
      </c>
      <c r="Q46" s="14">
        <f>SUM(N46:P46)</f>
        <v>0</v>
      </c>
      <c r="R46" s="13">
        <v>0</v>
      </c>
      <c r="S46" s="13">
        <v>0</v>
      </c>
      <c r="T46" s="12">
        <v>0</v>
      </c>
      <c r="U46" s="14">
        <f>SUM(R46:T46)</f>
        <v>0</v>
      </c>
      <c r="V46" s="13">
        <v>0</v>
      </c>
      <c r="W46" s="13">
        <v>0</v>
      </c>
      <c r="X46" s="13">
        <v>0</v>
      </c>
      <c r="Y46" s="14">
        <v>0</v>
      </c>
      <c r="Z46" s="13">
        <v>0</v>
      </c>
      <c r="AA46" s="13">
        <v>0</v>
      </c>
      <c r="AB46" s="12">
        <v>0</v>
      </c>
      <c r="AC46" s="14">
        <f>SUM(V46:AB46)</f>
        <v>0</v>
      </c>
      <c r="AD46" s="13">
        <v>0</v>
      </c>
      <c r="AE46" s="13">
        <v>0</v>
      </c>
      <c r="AF46" s="12">
        <v>0</v>
      </c>
      <c r="AG46" s="14">
        <f>SUM(AD46:AF46)</f>
        <v>0</v>
      </c>
      <c r="AH46" s="13">
        <v>0</v>
      </c>
      <c r="AI46" s="13">
        <v>0</v>
      </c>
      <c r="AJ46" s="12">
        <v>0</v>
      </c>
      <c r="AK46" s="14">
        <f>SUM(AH46:AJ46)</f>
        <v>0</v>
      </c>
      <c r="AL46" s="13">
        <v>0</v>
      </c>
      <c r="AM46" s="13">
        <v>0</v>
      </c>
      <c r="AN46" s="12">
        <v>0</v>
      </c>
      <c r="AO46" s="14">
        <f>SUM(AL46:AN46)</f>
        <v>0</v>
      </c>
      <c r="AP46" s="80">
        <v>0</v>
      </c>
      <c r="AQ46" s="80">
        <v>0</v>
      </c>
      <c r="AR46" s="93">
        <v>0</v>
      </c>
      <c r="AS46" s="14">
        <f>SUM(AP46:AR46)</f>
        <v>0</v>
      </c>
      <c r="AT46" s="94">
        <v>0</v>
      </c>
      <c r="AU46" s="80">
        <v>0</v>
      </c>
      <c r="AV46" s="80">
        <v>0</v>
      </c>
      <c r="AW46" s="14">
        <f>SUM(AT46:AV46)</f>
        <v>0</v>
      </c>
      <c r="AX46" s="80">
        <v>0</v>
      </c>
      <c r="AY46" s="80">
        <v>0</v>
      </c>
      <c r="AZ46" s="80">
        <v>0</v>
      </c>
      <c r="BA46" s="14">
        <f>SUM(AX46:AZ46)</f>
        <v>0</v>
      </c>
      <c r="BB46" s="94">
        <v>0</v>
      </c>
      <c r="BC46" s="80">
        <v>0</v>
      </c>
      <c r="BD46" s="80">
        <v>0</v>
      </c>
      <c r="BE46" s="256">
        <f>SUM(BB46:BD46)</f>
        <v>0</v>
      </c>
      <c r="BF46" s="368">
        <f t="shared" si="14"/>
        <v>0</v>
      </c>
      <c r="BG46" s="713"/>
    </row>
    <row r="47" spans="1:59" ht="15.75" customHeight="1" thickBot="1" x14ac:dyDescent="0.3">
      <c r="A47" s="596"/>
      <c r="B47" s="596"/>
      <c r="C47" s="595"/>
      <c r="D47" s="563"/>
      <c r="E47" s="731"/>
      <c r="F47" s="699"/>
      <c r="G47" s="556" t="s">
        <v>49</v>
      </c>
      <c r="H47" s="559"/>
      <c r="I47" s="562"/>
      <c r="J47" s="137">
        <f t="shared" ref="J47:U47" si="15">SUM(J42:J46)</f>
        <v>2</v>
      </c>
      <c r="K47" s="138">
        <f t="shared" si="15"/>
        <v>0</v>
      </c>
      <c r="L47" s="139">
        <f t="shared" si="15"/>
        <v>0</v>
      </c>
      <c r="M47" s="140">
        <f t="shared" si="15"/>
        <v>2</v>
      </c>
      <c r="N47" s="138">
        <f t="shared" si="15"/>
        <v>2</v>
      </c>
      <c r="O47" s="138">
        <f t="shared" si="15"/>
        <v>0</v>
      </c>
      <c r="P47" s="139">
        <f t="shared" si="15"/>
        <v>0</v>
      </c>
      <c r="Q47" s="140">
        <f t="shared" si="15"/>
        <v>2</v>
      </c>
      <c r="R47" s="138">
        <f t="shared" si="15"/>
        <v>0</v>
      </c>
      <c r="S47" s="138">
        <f t="shared" si="15"/>
        <v>0</v>
      </c>
      <c r="T47" s="139">
        <f t="shared" si="15"/>
        <v>0</v>
      </c>
      <c r="U47" s="140">
        <f t="shared" si="15"/>
        <v>0</v>
      </c>
      <c r="V47" s="138">
        <v>0</v>
      </c>
      <c r="W47" s="138">
        <v>0</v>
      </c>
      <c r="X47" s="138">
        <v>0</v>
      </c>
      <c r="Y47" s="140">
        <v>0</v>
      </c>
      <c r="Z47" s="138">
        <f t="shared" ref="Z47:AG47" si="16">SUM(Z42:Z46)</f>
        <v>1</v>
      </c>
      <c r="AA47" s="138">
        <f t="shared" si="16"/>
        <v>0</v>
      </c>
      <c r="AB47" s="139">
        <f t="shared" si="16"/>
        <v>0</v>
      </c>
      <c r="AC47" s="140">
        <f t="shared" si="16"/>
        <v>1</v>
      </c>
      <c r="AD47" s="138">
        <f t="shared" si="16"/>
        <v>1</v>
      </c>
      <c r="AE47" s="138">
        <f t="shared" si="16"/>
        <v>0</v>
      </c>
      <c r="AF47" s="139">
        <f t="shared" si="16"/>
        <v>0</v>
      </c>
      <c r="AG47" s="140">
        <f t="shared" si="16"/>
        <v>1</v>
      </c>
      <c r="AH47" s="138">
        <v>0</v>
      </c>
      <c r="AI47" s="138">
        <f>SUM(AI42:AI46)</f>
        <v>0</v>
      </c>
      <c r="AJ47" s="139">
        <f>SUM(AJ42:AJ46)</f>
        <v>0</v>
      </c>
      <c r="AK47" s="140">
        <f>SUM(AK42:AK46)</f>
        <v>0</v>
      </c>
      <c r="AL47" s="138">
        <v>3</v>
      </c>
      <c r="AM47" s="138">
        <f t="shared" ref="AM47:BE47" si="17">SUM(AM42:AM46)</f>
        <v>0</v>
      </c>
      <c r="AN47" s="139">
        <f t="shared" si="17"/>
        <v>0</v>
      </c>
      <c r="AO47" s="140">
        <f t="shared" si="17"/>
        <v>3</v>
      </c>
      <c r="AP47" s="138">
        <f t="shared" si="17"/>
        <v>0</v>
      </c>
      <c r="AQ47" s="138">
        <f t="shared" si="17"/>
        <v>0</v>
      </c>
      <c r="AR47" s="139">
        <f t="shared" si="17"/>
        <v>0</v>
      </c>
      <c r="AS47" s="140">
        <f t="shared" si="17"/>
        <v>0</v>
      </c>
      <c r="AT47" s="138">
        <f t="shared" si="17"/>
        <v>4</v>
      </c>
      <c r="AU47" s="138">
        <f t="shared" si="17"/>
        <v>0</v>
      </c>
      <c r="AV47" s="139">
        <f t="shared" si="17"/>
        <v>0</v>
      </c>
      <c r="AW47" s="140">
        <f t="shared" si="17"/>
        <v>4</v>
      </c>
      <c r="AX47" s="138">
        <f t="shared" si="17"/>
        <v>0</v>
      </c>
      <c r="AY47" s="138">
        <f t="shared" si="17"/>
        <v>0</v>
      </c>
      <c r="AZ47" s="139">
        <f t="shared" si="17"/>
        <v>0</v>
      </c>
      <c r="BA47" s="140">
        <f t="shared" si="17"/>
        <v>0</v>
      </c>
      <c r="BB47" s="138">
        <f t="shared" si="17"/>
        <v>1</v>
      </c>
      <c r="BC47" s="138">
        <f t="shared" si="17"/>
        <v>0</v>
      </c>
      <c r="BD47" s="139">
        <f t="shared" si="17"/>
        <v>0</v>
      </c>
      <c r="BE47" s="358">
        <f t="shared" si="17"/>
        <v>1</v>
      </c>
      <c r="BF47" s="369">
        <f>SUM(M47+Q47+U47+Y47+AC47+AG47+AK47+AO47+AS47+AW47+BA47+BE47)</f>
        <v>14</v>
      </c>
      <c r="BG47" s="715"/>
    </row>
    <row r="48" spans="1:59" ht="54.75" customHeight="1" thickBot="1" x14ac:dyDescent="0.3">
      <c r="A48" s="596"/>
      <c r="B48" s="596"/>
      <c r="C48" s="595"/>
      <c r="D48" s="563"/>
      <c r="E48" s="731"/>
      <c r="F48" s="7">
        <v>24</v>
      </c>
      <c r="G48" s="48" t="s">
        <v>41</v>
      </c>
      <c r="H48" s="144" t="s">
        <v>41</v>
      </c>
      <c r="I48" s="134" t="s">
        <v>198</v>
      </c>
      <c r="J48" s="250">
        <v>0</v>
      </c>
      <c r="K48" s="251">
        <v>0</v>
      </c>
      <c r="L48" s="355">
        <v>0</v>
      </c>
      <c r="M48" s="178">
        <v>11</v>
      </c>
      <c r="N48" s="251">
        <v>0</v>
      </c>
      <c r="O48" s="251">
        <v>0</v>
      </c>
      <c r="P48" s="355">
        <v>0</v>
      </c>
      <c r="Q48" s="178">
        <v>11</v>
      </c>
      <c r="R48" s="175">
        <v>0</v>
      </c>
      <c r="S48" s="175">
        <v>0</v>
      </c>
      <c r="T48" s="176">
        <v>0</v>
      </c>
      <c r="U48" s="178">
        <v>11</v>
      </c>
      <c r="V48" s="175">
        <v>0</v>
      </c>
      <c r="W48" s="175">
        <v>0</v>
      </c>
      <c r="X48" s="175">
        <v>0</v>
      </c>
      <c r="Y48" s="178">
        <v>9</v>
      </c>
      <c r="Z48" s="175">
        <v>0</v>
      </c>
      <c r="AA48" s="175">
        <v>0</v>
      </c>
      <c r="AB48" s="176">
        <v>0</v>
      </c>
      <c r="AC48" s="178">
        <v>12</v>
      </c>
      <c r="AD48" s="174">
        <v>0</v>
      </c>
      <c r="AE48" s="175">
        <v>0</v>
      </c>
      <c r="AF48" s="176">
        <v>0</v>
      </c>
      <c r="AG48" s="178">
        <v>11</v>
      </c>
      <c r="AH48" s="119">
        <v>0</v>
      </c>
      <c r="AI48" s="119">
        <v>0</v>
      </c>
      <c r="AJ48" s="120">
        <v>0</v>
      </c>
      <c r="AK48" s="121">
        <v>13</v>
      </c>
      <c r="AL48" s="122">
        <v>0</v>
      </c>
      <c r="AM48" s="119">
        <v>0</v>
      </c>
      <c r="AN48" s="120">
        <v>0</v>
      </c>
      <c r="AO48" s="121">
        <v>14</v>
      </c>
      <c r="AP48" s="119">
        <v>0</v>
      </c>
      <c r="AQ48" s="119">
        <v>0</v>
      </c>
      <c r="AR48" s="120">
        <v>0</v>
      </c>
      <c r="AS48" s="121">
        <v>10</v>
      </c>
      <c r="AT48" s="122">
        <v>0</v>
      </c>
      <c r="AU48" s="119">
        <v>0</v>
      </c>
      <c r="AV48" s="119">
        <v>0</v>
      </c>
      <c r="AW48" s="121">
        <v>7</v>
      </c>
      <c r="AX48" s="119">
        <v>0</v>
      </c>
      <c r="AY48" s="119">
        <v>0</v>
      </c>
      <c r="AZ48" s="119">
        <v>0</v>
      </c>
      <c r="BA48" s="121">
        <v>25</v>
      </c>
      <c r="BB48" s="122">
        <v>0</v>
      </c>
      <c r="BC48" s="119">
        <v>0</v>
      </c>
      <c r="BD48" s="119">
        <v>0</v>
      </c>
      <c r="BE48" s="357">
        <v>26</v>
      </c>
      <c r="BF48" s="366">
        <f t="shared" ref="BF48:BF53" si="18">SUM(M48+Q48+U48+Y48+AC48+AG48+AK48+AO48+AS48+AW48+BA48+BE48)</f>
        <v>160</v>
      </c>
      <c r="BG48" s="362">
        <f>(BF48/F48)</f>
        <v>6.666666666666667</v>
      </c>
    </row>
    <row r="49" spans="1:59" ht="15" customHeight="1" x14ac:dyDescent="0.25">
      <c r="A49" s="596"/>
      <c r="B49" s="596"/>
      <c r="C49" s="595"/>
      <c r="D49" s="563"/>
      <c r="E49" s="731"/>
      <c r="F49" s="699">
        <v>10</v>
      </c>
      <c r="G49" s="561" t="s">
        <v>43</v>
      </c>
      <c r="H49" s="132" t="s">
        <v>44</v>
      </c>
      <c r="I49" s="561" t="s">
        <v>199</v>
      </c>
      <c r="J49" s="21">
        <v>0</v>
      </c>
      <c r="K49" s="22">
        <v>0</v>
      </c>
      <c r="L49" s="39">
        <v>0</v>
      </c>
      <c r="M49" s="40">
        <f>SUM(J49:L49)</f>
        <v>0</v>
      </c>
      <c r="N49" s="22">
        <v>0</v>
      </c>
      <c r="O49" s="22">
        <v>0</v>
      </c>
      <c r="P49" s="39">
        <v>0</v>
      </c>
      <c r="Q49" s="40">
        <f>SUM(N49:P49)</f>
        <v>0</v>
      </c>
      <c r="R49" s="22">
        <v>0</v>
      </c>
      <c r="S49" s="22">
        <v>0</v>
      </c>
      <c r="T49" s="39">
        <v>0</v>
      </c>
      <c r="U49" s="40">
        <f>SUM(R49:T49)</f>
        <v>0</v>
      </c>
      <c r="V49" s="26">
        <v>0</v>
      </c>
      <c r="W49" s="26">
        <v>0</v>
      </c>
      <c r="X49" s="26">
        <v>0</v>
      </c>
      <c r="Y49" s="60">
        <v>0</v>
      </c>
      <c r="Z49" s="141">
        <v>0</v>
      </c>
      <c r="AA49" s="141">
        <v>0</v>
      </c>
      <c r="AB49" s="142">
        <v>0</v>
      </c>
      <c r="AC49" s="143">
        <f>SUM(Z49:AB49)</f>
        <v>0</v>
      </c>
      <c r="AD49" s="141">
        <v>0</v>
      </c>
      <c r="AE49" s="141">
        <v>0</v>
      </c>
      <c r="AF49" s="142">
        <v>0</v>
      </c>
      <c r="AG49" s="143">
        <f>SUM(AD49:AF49)</f>
        <v>0</v>
      </c>
      <c r="AH49" s="141">
        <v>0</v>
      </c>
      <c r="AI49" s="141">
        <v>0</v>
      </c>
      <c r="AJ49" s="142">
        <v>0</v>
      </c>
      <c r="AK49" s="143">
        <f>SUM(AH49:AJ49)</f>
        <v>0</v>
      </c>
      <c r="AL49" s="141">
        <v>0</v>
      </c>
      <c r="AM49" s="141">
        <v>0</v>
      </c>
      <c r="AN49" s="142">
        <v>0</v>
      </c>
      <c r="AO49" s="143">
        <f>SUM(AL49:AN49)</f>
        <v>0</v>
      </c>
      <c r="AP49" s="82">
        <v>0</v>
      </c>
      <c r="AQ49" s="82">
        <v>0</v>
      </c>
      <c r="AR49" s="96">
        <v>0</v>
      </c>
      <c r="AS49" s="40">
        <f>SUM(AP49:AR49)</f>
        <v>0</v>
      </c>
      <c r="AT49" s="95">
        <v>0</v>
      </c>
      <c r="AU49" s="82">
        <v>0</v>
      </c>
      <c r="AV49" s="82">
        <v>0</v>
      </c>
      <c r="AW49" s="40">
        <f>SUM(AT49:AV49)</f>
        <v>0</v>
      </c>
      <c r="AX49" s="82">
        <v>0</v>
      </c>
      <c r="AY49" s="82">
        <v>0</v>
      </c>
      <c r="AZ49" s="82">
        <v>0</v>
      </c>
      <c r="BA49" s="40">
        <f>SUM(AX49:AZ49)</f>
        <v>0</v>
      </c>
      <c r="BB49" s="95">
        <v>0</v>
      </c>
      <c r="BC49" s="82">
        <v>0</v>
      </c>
      <c r="BD49" s="82">
        <v>0</v>
      </c>
      <c r="BE49" s="257">
        <f>SUM(BB49:BD49)</f>
        <v>0</v>
      </c>
      <c r="BF49" s="367">
        <f t="shared" si="18"/>
        <v>0</v>
      </c>
      <c r="BG49" s="712">
        <f>(BF54/F49)</f>
        <v>11.1</v>
      </c>
    </row>
    <row r="50" spans="1:59" ht="18" customHeight="1" x14ac:dyDescent="0.25">
      <c r="A50" s="596"/>
      <c r="B50" s="596"/>
      <c r="C50" s="595"/>
      <c r="D50" s="563"/>
      <c r="E50" s="731"/>
      <c r="F50" s="699"/>
      <c r="G50" s="558"/>
      <c r="H50" s="128" t="s">
        <v>45</v>
      </c>
      <c r="I50" s="558"/>
      <c r="J50" s="15">
        <v>0</v>
      </c>
      <c r="K50" s="16">
        <v>0</v>
      </c>
      <c r="L50" s="19">
        <v>0</v>
      </c>
      <c r="M50" s="20">
        <f>SUM(J50:L50)</f>
        <v>0</v>
      </c>
      <c r="N50" s="16">
        <v>0</v>
      </c>
      <c r="O50" s="16">
        <v>0</v>
      </c>
      <c r="P50" s="19">
        <v>0</v>
      </c>
      <c r="Q50" s="20">
        <f>SUM(N50:P50)</f>
        <v>0</v>
      </c>
      <c r="R50" s="16">
        <v>0</v>
      </c>
      <c r="S50" s="16">
        <v>0</v>
      </c>
      <c r="T50" s="19">
        <v>0</v>
      </c>
      <c r="U50" s="20">
        <f>SUM(R50:T50)</f>
        <v>0</v>
      </c>
      <c r="V50" s="7">
        <v>0</v>
      </c>
      <c r="W50" s="7">
        <v>0</v>
      </c>
      <c r="X50" s="7">
        <v>0</v>
      </c>
      <c r="Y50" s="51">
        <v>0</v>
      </c>
      <c r="Z50" s="16">
        <v>0</v>
      </c>
      <c r="AA50" s="16">
        <v>0</v>
      </c>
      <c r="AB50" s="19">
        <v>0</v>
      </c>
      <c r="AC50" s="20">
        <f>SUM(Z50:AB50)</f>
        <v>0</v>
      </c>
      <c r="AD50" s="16">
        <v>0</v>
      </c>
      <c r="AE50" s="16">
        <v>0</v>
      </c>
      <c r="AF50" s="19">
        <v>0</v>
      </c>
      <c r="AG50" s="20">
        <f>SUM(AD50:AF50)</f>
        <v>0</v>
      </c>
      <c r="AH50" s="16">
        <v>0</v>
      </c>
      <c r="AI50" s="16">
        <v>0</v>
      </c>
      <c r="AJ50" s="19">
        <v>0</v>
      </c>
      <c r="AK50" s="20">
        <f>SUM(AH50:AJ50)</f>
        <v>0</v>
      </c>
      <c r="AL50" s="16">
        <v>0</v>
      </c>
      <c r="AM50" s="16">
        <v>0</v>
      </c>
      <c r="AN50" s="19">
        <v>0</v>
      </c>
      <c r="AO50" s="20">
        <f>SUM(AL50:AN50)</f>
        <v>0</v>
      </c>
      <c r="AP50" s="7">
        <v>0</v>
      </c>
      <c r="AQ50" s="7">
        <v>0</v>
      </c>
      <c r="AR50" s="50">
        <v>0</v>
      </c>
      <c r="AS50" s="20">
        <f>SUM(AP50:AR50)</f>
        <v>0</v>
      </c>
      <c r="AT50" s="28">
        <v>0</v>
      </c>
      <c r="AU50" s="7">
        <v>0</v>
      </c>
      <c r="AV50" s="7">
        <v>0</v>
      </c>
      <c r="AW50" s="20">
        <f>SUM(AT50:AV50)</f>
        <v>0</v>
      </c>
      <c r="AX50" s="7">
        <v>0</v>
      </c>
      <c r="AY50" s="7">
        <v>0</v>
      </c>
      <c r="AZ50" s="7">
        <v>0</v>
      </c>
      <c r="BA50" s="20">
        <f>SUM(AX50:AZ50)</f>
        <v>0</v>
      </c>
      <c r="BB50" s="28">
        <v>0</v>
      </c>
      <c r="BC50" s="7">
        <v>0</v>
      </c>
      <c r="BD50" s="7">
        <v>0</v>
      </c>
      <c r="BE50" s="255">
        <f>SUM(BB50:BD50)</f>
        <v>0</v>
      </c>
      <c r="BF50" s="364">
        <f t="shared" si="18"/>
        <v>0</v>
      </c>
      <c r="BG50" s="713"/>
    </row>
    <row r="51" spans="1:59" ht="15" customHeight="1" x14ac:dyDescent="0.25">
      <c r="A51" s="596"/>
      <c r="B51" s="596"/>
      <c r="C51" s="595"/>
      <c r="D51" s="563"/>
      <c r="E51" s="731"/>
      <c r="F51" s="699"/>
      <c r="G51" s="558"/>
      <c r="H51" s="129" t="s">
        <v>46</v>
      </c>
      <c r="I51" s="558"/>
      <c r="J51" s="15">
        <v>7</v>
      </c>
      <c r="K51" s="16">
        <v>1</v>
      </c>
      <c r="L51" s="19">
        <v>0</v>
      </c>
      <c r="M51" s="20">
        <f>SUM(J51:L51)</f>
        <v>8</v>
      </c>
      <c r="N51" s="16">
        <v>7</v>
      </c>
      <c r="O51" s="16">
        <v>1</v>
      </c>
      <c r="P51" s="19">
        <v>0</v>
      </c>
      <c r="Q51" s="20">
        <f>SUM(N51:P51)</f>
        <v>8</v>
      </c>
      <c r="R51" s="16">
        <v>6</v>
      </c>
      <c r="S51" s="16">
        <v>1</v>
      </c>
      <c r="T51" s="19">
        <v>0</v>
      </c>
      <c r="U51" s="20">
        <f>SUM(R51:T51)</f>
        <v>7</v>
      </c>
      <c r="V51" s="7">
        <v>6</v>
      </c>
      <c r="W51" s="7">
        <v>1</v>
      </c>
      <c r="X51" s="7">
        <v>0</v>
      </c>
      <c r="Y51" s="51">
        <v>7</v>
      </c>
      <c r="Z51" s="16">
        <v>8</v>
      </c>
      <c r="AA51" s="16">
        <v>1</v>
      </c>
      <c r="AB51" s="19">
        <v>0</v>
      </c>
      <c r="AC51" s="20">
        <f>SUM(Z51:AB51)</f>
        <v>9</v>
      </c>
      <c r="AD51" s="16">
        <v>8</v>
      </c>
      <c r="AE51" s="16">
        <v>1</v>
      </c>
      <c r="AF51" s="19">
        <v>0</v>
      </c>
      <c r="AG51" s="20">
        <f>SUM(AD51:AF51)</f>
        <v>9</v>
      </c>
      <c r="AH51" s="16">
        <v>9</v>
      </c>
      <c r="AI51" s="16">
        <v>1</v>
      </c>
      <c r="AJ51" s="19">
        <v>0</v>
      </c>
      <c r="AK51" s="20">
        <f>SUM(AH51:AJ51)</f>
        <v>10</v>
      </c>
      <c r="AL51" s="16">
        <v>7</v>
      </c>
      <c r="AM51" s="16">
        <v>1</v>
      </c>
      <c r="AN51" s="19">
        <v>0</v>
      </c>
      <c r="AO51" s="20">
        <v>8</v>
      </c>
      <c r="AP51" s="7">
        <v>6</v>
      </c>
      <c r="AQ51" s="7">
        <v>1</v>
      </c>
      <c r="AR51" s="50">
        <v>0</v>
      </c>
      <c r="AS51" s="20">
        <f>SUM(AP51:AR51)</f>
        <v>7</v>
      </c>
      <c r="AT51" s="28">
        <v>0</v>
      </c>
      <c r="AU51" s="7">
        <v>0</v>
      </c>
      <c r="AV51" s="7">
        <v>0</v>
      </c>
      <c r="AW51" s="20">
        <f>SUM(AT51:AV51)</f>
        <v>0</v>
      </c>
      <c r="AX51" s="7">
        <v>0</v>
      </c>
      <c r="AY51" s="7">
        <v>0</v>
      </c>
      <c r="AZ51" s="7">
        <v>0</v>
      </c>
      <c r="BA51" s="20">
        <f>SUM(AX51:AZ51)</f>
        <v>0</v>
      </c>
      <c r="BB51" s="28">
        <v>0</v>
      </c>
      <c r="BC51" s="7">
        <v>0</v>
      </c>
      <c r="BD51" s="7">
        <v>0</v>
      </c>
      <c r="BE51" s="255">
        <f>SUM(BB51:BD51)</f>
        <v>0</v>
      </c>
      <c r="BF51" s="364">
        <f t="shared" si="18"/>
        <v>73</v>
      </c>
      <c r="BG51" s="713"/>
    </row>
    <row r="52" spans="1:59" ht="15" customHeight="1" x14ac:dyDescent="0.25">
      <c r="A52" s="596"/>
      <c r="B52" s="596"/>
      <c r="C52" s="595"/>
      <c r="D52" s="563"/>
      <c r="E52" s="731"/>
      <c r="F52" s="699"/>
      <c r="G52" s="558"/>
      <c r="H52" s="129" t="s">
        <v>47</v>
      </c>
      <c r="I52" s="558"/>
      <c r="J52" s="15">
        <v>0</v>
      </c>
      <c r="K52" s="16">
        <v>0</v>
      </c>
      <c r="L52" s="19">
        <v>0</v>
      </c>
      <c r="M52" s="20">
        <f>SUM(J52:L52)</f>
        <v>0</v>
      </c>
      <c r="N52" s="16">
        <v>0</v>
      </c>
      <c r="O52" s="16">
        <v>0</v>
      </c>
      <c r="P52" s="19">
        <v>0</v>
      </c>
      <c r="Q52" s="20">
        <f>SUM(N52:P52)</f>
        <v>0</v>
      </c>
      <c r="R52" s="16">
        <v>0</v>
      </c>
      <c r="S52" s="16">
        <v>0</v>
      </c>
      <c r="T52" s="19">
        <v>0</v>
      </c>
      <c r="U52" s="20">
        <f>SUM(R52:T52)</f>
        <v>0</v>
      </c>
      <c r="V52" s="7">
        <v>0</v>
      </c>
      <c r="W52" s="7">
        <v>0</v>
      </c>
      <c r="X52" s="7">
        <v>0</v>
      </c>
      <c r="Y52" s="51">
        <v>0</v>
      </c>
      <c r="Z52" s="16">
        <v>0</v>
      </c>
      <c r="AA52" s="16">
        <v>0</v>
      </c>
      <c r="AB52" s="19">
        <v>0</v>
      </c>
      <c r="AC52" s="20">
        <f>SUM(Z52:AB52)</f>
        <v>0</v>
      </c>
      <c r="AD52" s="16">
        <v>0</v>
      </c>
      <c r="AE52" s="16">
        <v>0</v>
      </c>
      <c r="AF52" s="19">
        <v>0</v>
      </c>
      <c r="AG52" s="20">
        <f>SUM(AD52:AF52)</f>
        <v>0</v>
      </c>
      <c r="AH52" s="16">
        <v>0</v>
      </c>
      <c r="AI52" s="16">
        <v>0</v>
      </c>
      <c r="AJ52" s="19">
        <v>0</v>
      </c>
      <c r="AK52" s="20">
        <f>SUM(AH52:AJ52)</f>
        <v>0</v>
      </c>
      <c r="AL52" s="16">
        <v>0</v>
      </c>
      <c r="AM52" s="16">
        <v>0</v>
      </c>
      <c r="AN52" s="19">
        <v>0</v>
      </c>
      <c r="AO52" s="20">
        <f>SUM(AL52:AN52)</f>
        <v>0</v>
      </c>
      <c r="AP52" s="7">
        <v>0</v>
      </c>
      <c r="AQ52" s="7">
        <v>0</v>
      </c>
      <c r="AR52" s="50">
        <v>0</v>
      </c>
      <c r="AS52" s="20">
        <f>SUM(AP52:AR52)</f>
        <v>0</v>
      </c>
      <c r="AT52" s="28">
        <v>5</v>
      </c>
      <c r="AU52" s="7">
        <v>1</v>
      </c>
      <c r="AV52" s="7">
        <v>0</v>
      </c>
      <c r="AW52" s="20">
        <f>SUM(AT52:AV52)</f>
        <v>6</v>
      </c>
      <c r="AX52" s="7">
        <v>14</v>
      </c>
      <c r="AY52" s="7">
        <v>2</v>
      </c>
      <c r="AZ52" s="7">
        <v>0</v>
      </c>
      <c r="BA52" s="20">
        <f>SUM(AX52:AZ52)</f>
        <v>16</v>
      </c>
      <c r="BB52" s="28">
        <v>14</v>
      </c>
      <c r="BC52" s="7">
        <v>2</v>
      </c>
      <c r="BD52" s="7">
        <v>0</v>
      </c>
      <c r="BE52" s="255">
        <f>SUM(BB52:BD52)</f>
        <v>16</v>
      </c>
      <c r="BF52" s="364">
        <f t="shared" si="18"/>
        <v>38</v>
      </c>
      <c r="BG52" s="713"/>
    </row>
    <row r="53" spans="1:59" ht="15.75" customHeight="1" thickBot="1" x14ac:dyDescent="0.3">
      <c r="A53" s="596"/>
      <c r="B53" s="596"/>
      <c r="C53" s="595"/>
      <c r="D53" s="563"/>
      <c r="E53" s="731"/>
      <c r="F53" s="699"/>
      <c r="G53" s="562"/>
      <c r="H53" s="130" t="s">
        <v>48</v>
      </c>
      <c r="I53" s="558"/>
      <c r="J53" s="31">
        <v>0</v>
      </c>
      <c r="K53" s="13">
        <v>0</v>
      </c>
      <c r="L53" s="12">
        <v>0</v>
      </c>
      <c r="M53" s="14">
        <f>SUM(J53:L53)</f>
        <v>0</v>
      </c>
      <c r="N53" s="13">
        <v>0</v>
      </c>
      <c r="O53" s="13">
        <v>0</v>
      </c>
      <c r="P53" s="12">
        <v>0</v>
      </c>
      <c r="Q53" s="14">
        <f>SUM(N53:P53)</f>
        <v>0</v>
      </c>
      <c r="R53" s="13">
        <v>0</v>
      </c>
      <c r="S53" s="13">
        <v>0</v>
      </c>
      <c r="T53" s="12">
        <v>0</v>
      </c>
      <c r="U53" s="14">
        <f>SUM(R53:T53)</f>
        <v>0</v>
      </c>
      <c r="V53" s="35">
        <v>0</v>
      </c>
      <c r="W53" s="35">
        <v>0</v>
      </c>
      <c r="X53" s="35">
        <v>0</v>
      </c>
      <c r="Y53" s="56">
        <v>0</v>
      </c>
      <c r="Z53" s="13">
        <v>0</v>
      </c>
      <c r="AA53" s="13">
        <v>0</v>
      </c>
      <c r="AB53" s="12">
        <v>0</v>
      </c>
      <c r="AC53" s="14">
        <f>SUM(Z53:AB53)</f>
        <v>0</v>
      </c>
      <c r="AD53" s="13">
        <v>0</v>
      </c>
      <c r="AE53" s="13">
        <v>0</v>
      </c>
      <c r="AF53" s="12">
        <v>0</v>
      </c>
      <c r="AG53" s="14">
        <f>SUM(AD53:AF53)</f>
        <v>0</v>
      </c>
      <c r="AH53" s="13">
        <v>0</v>
      </c>
      <c r="AI53" s="13">
        <v>0</v>
      </c>
      <c r="AJ53" s="12">
        <v>0</v>
      </c>
      <c r="AK53" s="14">
        <f>SUM(AH53:AJ53)</f>
        <v>0</v>
      </c>
      <c r="AL53" s="13">
        <v>0</v>
      </c>
      <c r="AM53" s="13">
        <v>0</v>
      </c>
      <c r="AN53" s="12">
        <v>0</v>
      </c>
      <c r="AO53" s="14">
        <f>SUM(AL53:AN53)</f>
        <v>0</v>
      </c>
      <c r="AP53" s="35">
        <v>0</v>
      </c>
      <c r="AQ53" s="35">
        <v>0</v>
      </c>
      <c r="AR53" s="55">
        <v>0</v>
      </c>
      <c r="AS53" s="14">
        <f>SUM(AP53:AR53)</f>
        <v>0</v>
      </c>
      <c r="AT53" s="34">
        <v>0</v>
      </c>
      <c r="AU53" s="35">
        <v>0</v>
      </c>
      <c r="AV53" s="35">
        <v>0</v>
      </c>
      <c r="AW53" s="14">
        <f>SUM(AT53:AV53)</f>
        <v>0</v>
      </c>
      <c r="AX53" s="35">
        <v>0</v>
      </c>
      <c r="AY53" s="35">
        <v>0</v>
      </c>
      <c r="AZ53" s="35">
        <v>0</v>
      </c>
      <c r="BA53" s="14">
        <f>SUM(AX53:AZ53)</f>
        <v>0</v>
      </c>
      <c r="BB53" s="34">
        <v>0</v>
      </c>
      <c r="BC53" s="35">
        <v>0</v>
      </c>
      <c r="BD53" s="35">
        <v>0</v>
      </c>
      <c r="BE53" s="256">
        <f>SUM(BB53:BD53)</f>
        <v>0</v>
      </c>
      <c r="BF53" s="371">
        <f t="shared" si="18"/>
        <v>0</v>
      </c>
      <c r="BG53" s="713"/>
    </row>
    <row r="54" spans="1:59" ht="15.75" customHeight="1" thickBot="1" x14ac:dyDescent="0.3">
      <c r="A54" s="596"/>
      <c r="B54" s="596"/>
      <c r="C54" s="595"/>
      <c r="D54" s="563"/>
      <c r="E54" s="732"/>
      <c r="F54" s="699"/>
      <c r="G54" s="556" t="s">
        <v>49</v>
      </c>
      <c r="H54" s="557"/>
      <c r="I54" s="562"/>
      <c r="J54" s="118">
        <f t="shared" ref="J54:S54" si="19">SUM(J49:J53)</f>
        <v>7</v>
      </c>
      <c r="K54" s="115">
        <f t="shared" si="19"/>
        <v>1</v>
      </c>
      <c r="L54" s="116">
        <f t="shared" si="19"/>
        <v>0</v>
      </c>
      <c r="M54" s="117">
        <f t="shared" si="19"/>
        <v>8</v>
      </c>
      <c r="N54" s="115">
        <f>SUM(N49:N53)</f>
        <v>7</v>
      </c>
      <c r="O54" s="115">
        <f t="shared" si="19"/>
        <v>1</v>
      </c>
      <c r="P54" s="116">
        <f t="shared" si="19"/>
        <v>0</v>
      </c>
      <c r="Q54" s="117">
        <f t="shared" si="19"/>
        <v>8</v>
      </c>
      <c r="R54" s="116">
        <f t="shared" si="19"/>
        <v>6</v>
      </c>
      <c r="S54" s="116">
        <f t="shared" si="19"/>
        <v>1</v>
      </c>
      <c r="T54" s="116">
        <f>SUM(T49:T53)</f>
        <v>0</v>
      </c>
      <c r="U54" s="117">
        <f>SUM(T49:U53)</f>
        <v>7</v>
      </c>
      <c r="V54" s="175">
        <v>6</v>
      </c>
      <c r="W54" s="175">
        <v>1</v>
      </c>
      <c r="X54" s="175">
        <v>0</v>
      </c>
      <c r="Y54" s="178">
        <v>7</v>
      </c>
      <c r="Z54" s="115">
        <f t="shared" ref="Z54:BE54" si="20">SUM(Z49:Z53)</f>
        <v>8</v>
      </c>
      <c r="AA54" s="115">
        <f t="shared" si="20"/>
        <v>1</v>
      </c>
      <c r="AB54" s="116">
        <f t="shared" si="20"/>
        <v>0</v>
      </c>
      <c r="AC54" s="117">
        <f t="shared" si="20"/>
        <v>9</v>
      </c>
      <c r="AD54" s="115">
        <f t="shared" si="20"/>
        <v>8</v>
      </c>
      <c r="AE54" s="115">
        <f t="shared" si="20"/>
        <v>1</v>
      </c>
      <c r="AF54" s="116">
        <f t="shared" si="20"/>
        <v>0</v>
      </c>
      <c r="AG54" s="117">
        <f t="shared" si="20"/>
        <v>9</v>
      </c>
      <c r="AH54" s="115">
        <f t="shared" si="20"/>
        <v>9</v>
      </c>
      <c r="AI54" s="115">
        <f t="shared" si="20"/>
        <v>1</v>
      </c>
      <c r="AJ54" s="116">
        <f t="shared" si="20"/>
        <v>0</v>
      </c>
      <c r="AK54" s="117">
        <f t="shared" si="20"/>
        <v>10</v>
      </c>
      <c r="AL54" s="115">
        <f t="shared" si="20"/>
        <v>7</v>
      </c>
      <c r="AM54" s="115">
        <f t="shared" si="20"/>
        <v>1</v>
      </c>
      <c r="AN54" s="116">
        <f t="shared" si="20"/>
        <v>0</v>
      </c>
      <c r="AO54" s="117">
        <f t="shared" si="20"/>
        <v>8</v>
      </c>
      <c r="AP54" s="115">
        <f t="shared" si="20"/>
        <v>6</v>
      </c>
      <c r="AQ54" s="115">
        <f t="shared" si="20"/>
        <v>1</v>
      </c>
      <c r="AR54" s="116">
        <f t="shared" si="20"/>
        <v>0</v>
      </c>
      <c r="AS54" s="117">
        <f t="shared" si="20"/>
        <v>7</v>
      </c>
      <c r="AT54" s="115">
        <f t="shared" si="20"/>
        <v>5</v>
      </c>
      <c r="AU54" s="115">
        <f t="shared" si="20"/>
        <v>1</v>
      </c>
      <c r="AV54" s="116">
        <f t="shared" si="20"/>
        <v>0</v>
      </c>
      <c r="AW54" s="117">
        <f t="shared" si="20"/>
        <v>6</v>
      </c>
      <c r="AX54" s="115">
        <f t="shared" si="20"/>
        <v>14</v>
      </c>
      <c r="AY54" s="115">
        <f t="shared" si="20"/>
        <v>2</v>
      </c>
      <c r="AZ54" s="116">
        <f t="shared" si="20"/>
        <v>0</v>
      </c>
      <c r="BA54" s="117">
        <f t="shared" si="20"/>
        <v>16</v>
      </c>
      <c r="BB54" s="115">
        <f t="shared" si="20"/>
        <v>14</v>
      </c>
      <c r="BC54" s="115">
        <f t="shared" si="20"/>
        <v>2</v>
      </c>
      <c r="BD54" s="116">
        <f t="shared" si="20"/>
        <v>0</v>
      </c>
      <c r="BE54" s="252">
        <f t="shared" si="20"/>
        <v>16</v>
      </c>
      <c r="BF54" s="372">
        <f>SUM(M54+Q54+U54+Y54+AC54+AG54+AK54+AO54+AS54+AW54+BA54+BE54)</f>
        <v>111</v>
      </c>
      <c r="BG54" s="714"/>
    </row>
  </sheetData>
  <mergeCells count="80">
    <mergeCell ref="B8:C8"/>
    <mergeCell ref="E27:E54"/>
    <mergeCell ref="F42:F47"/>
    <mergeCell ref="F14:F23"/>
    <mergeCell ref="I49:I54"/>
    <mergeCell ref="G49:G53"/>
    <mergeCell ref="A1:BF1"/>
    <mergeCell ref="A2:BF2"/>
    <mergeCell ref="A3:BF3"/>
    <mergeCell ref="A6:D6"/>
    <mergeCell ref="B7:C7"/>
    <mergeCell ref="AP9:BB9"/>
    <mergeCell ref="A10:I10"/>
    <mergeCell ref="J10:BE10"/>
    <mergeCell ref="BF10:BF13"/>
    <mergeCell ref="BG10:BG13"/>
    <mergeCell ref="A11:A13"/>
    <mergeCell ref="B11:B13"/>
    <mergeCell ref="C11:C13"/>
    <mergeCell ref="D11:D13"/>
    <mergeCell ref="E11:E13"/>
    <mergeCell ref="AH11:AK11"/>
    <mergeCell ref="AL11:AO11"/>
    <mergeCell ref="F11:F13"/>
    <mergeCell ref="G11:G13"/>
    <mergeCell ref="H11:H13"/>
    <mergeCell ref="I11:I13"/>
    <mergeCell ref="J11:M11"/>
    <mergeCell ref="N11:Q11"/>
    <mergeCell ref="AD12:AG12"/>
    <mergeCell ref="R11:U11"/>
    <mergeCell ref="V11:Y11"/>
    <mergeCell ref="Z11:AC11"/>
    <mergeCell ref="AD11:AG11"/>
    <mergeCell ref="J12:M12"/>
    <mergeCell ref="N12:Q12"/>
    <mergeCell ref="R12:U12"/>
    <mergeCell ref="V12:Y12"/>
    <mergeCell ref="Z12:AC12"/>
    <mergeCell ref="BB12:BE12"/>
    <mergeCell ref="AP11:AS11"/>
    <mergeCell ref="AT11:AW11"/>
    <mergeCell ref="AX11:BA11"/>
    <mergeCell ref="BB11:BE11"/>
    <mergeCell ref="AH12:AK12"/>
    <mergeCell ref="AL12:AO12"/>
    <mergeCell ref="AP12:AS12"/>
    <mergeCell ref="AT12:AW12"/>
    <mergeCell ref="AX12:BA12"/>
    <mergeCell ref="A27:A54"/>
    <mergeCell ref="F35:F40"/>
    <mergeCell ref="A14:A26"/>
    <mergeCell ref="B14:B54"/>
    <mergeCell ref="C14:C54"/>
    <mergeCell ref="D14:D54"/>
    <mergeCell ref="E14:E26"/>
    <mergeCell ref="F28:F33"/>
    <mergeCell ref="F49:F54"/>
    <mergeCell ref="BG35:BG40"/>
    <mergeCell ref="BG14:BG23"/>
    <mergeCell ref="G20:G21"/>
    <mergeCell ref="I20:I21"/>
    <mergeCell ref="G22:G23"/>
    <mergeCell ref="I22:I23"/>
    <mergeCell ref="BG49:BG54"/>
    <mergeCell ref="BG42:BG47"/>
    <mergeCell ref="I14:I19"/>
    <mergeCell ref="G19:H19"/>
    <mergeCell ref="G14:G18"/>
    <mergeCell ref="G33:H33"/>
    <mergeCell ref="G28:G32"/>
    <mergeCell ref="I28:I33"/>
    <mergeCell ref="G40:H40"/>
    <mergeCell ref="G35:G39"/>
    <mergeCell ref="I35:I40"/>
    <mergeCell ref="G47:H47"/>
    <mergeCell ref="G42:G46"/>
    <mergeCell ref="I42:I47"/>
    <mergeCell ref="G54:H54"/>
    <mergeCell ref="BG28:BG33"/>
  </mergeCells>
  <printOptions horizontalCentered="1"/>
  <pageMargins left="0.39370078740157477" right="0.31535433070866142" top="0.64960629921259838" bottom="0.64960629921259838" header="0.3543307086614173" footer="0.3543307086614173"/>
  <pageSetup paperSize="0" scale="75" fitToWidth="0" fitToHeight="0" pageOrder="overThenDown" orientation="landscape" horizontalDpi="0" verticalDpi="0" copies="0"/>
  <headerFooter alignWithMargins="0"/>
  <ignoredErrors>
    <ignoredError sqref="M19 BA19 AW19 BF40" formula="1"/>
    <ignoredError sqref="BB54:BD54 J54:L54 O54:P54 J33:L33 N33:P33 J40:L40 BE28 BB47:BD47 N40:P40" formulaRange="1"/>
  </ignoredErrors>
  <drawing r:id="rId1"/>
</worksheet>
</file>

<file path=docProps/app.xml><?xml version="1.0" encoding="utf-8"?>
<Properties xmlns="http://schemas.openxmlformats.org/officeDocument/2006/extended-properties" xmlns:vt="http://schemas.openxmlformats.org/officeDocument/2006/docPropsVTypes">
  <TotalTime>1365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13644_DES_MUJ_COM</vt:lpstr>
      <vt:lpstr>13644_PROG-PROY</vt:lpstr>
      <vt:lpstr>13644_SERVICIOS-ESP</vt:lpstr>
      <vt:lpstr>13644_CS-DIR</vt:lpstr>
      <vt:lpstr>13726_CAREM</vt:lpstr>
      <vt:lpstr>13764_SEDE_SUR</vt:lpstr>
      <vt:lpstr>13781__LINEA_MUJER</vt:lpstr>
      <vt:lpstr>'13644_DES_MUJ_COM'!Excel_BuiltIn__FilterDatabase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Paredes Polanco Silvia del Carmen</dc:creator>
  <cp:lastModifiedBy>Pool Manrique Ricardo Manuel</cp:lastModifiedBy>
  <cp:revision>95</cp:revision>
  <cp:lastPrinted>2021-03-26T11:09:43Z</cp:lastPrinted>
  <dcterms:created xsi:type="dcterms:W3CDTF">2018-12-05T12:41:01Z</dcterms:created>
  <dcterms:modified xsi:type="dcterms:W3CDTF">2022-03-17T20:38:44Z</dcterms:modified>
</cp:coreProperties>
</file>