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45" tabRatio="937" activeTab="1"/>
  </bookViews>
  <sheets>
    <sheet name="COMPLETO" sheetId="1" r:id="rId1"/>
    <sheet name="RESIDUOS SOLIDOS" sheetId="2" r:id="rId2"/>
    <sheet name="INSPECCION AMBIENTAL" sheetId="3" r:id="rId3"/>
    <sheet name="PANTEONES" sheetId="4" r:id="rId4"/>
    <sheet name="SERVICIOS GENERALES" sheetId="5" r:id="rId5"/>
    <sheet name="CENTENARIO" sheetId="6" r:id="rId6"/>
    <sheet name="ANIMAYA" sheetId="7" r:id="rId7"/>
    <sheet name="ALUMBRADO PUB. PTE" sheetId="8" r:id="rId8"/>
    <sheet name="ALUMBRADO PUB. OTE" sheetId="9" r:id="rId9"/>
    <sheet name="ASEO URBANO PTE" sheetId="10" r:id="rId10"/>
    <sheet name="ASEO URBANO OTE" sheetId="11" r:id="rId11"/>
    <sheet name="DRENAJE OTE" sheetId="12" r:id="rId12"/>
    <sheet name="DRENAJE PTE" sheetId="13" r:id="rId13"/>
    <sheet name="PARQUES Y JARDINES OTE" sheetId="14" r:id="rId14"/>
    <sheet name="PARQUES Y JARDINES PTE" sheetId="15" r:id="rId15"/>
  </sheets>
  <definedNames>
    <definedName name="_xlnm._FilterDatabase" localSheetId="8" hidden="1">'ALUMBRADO PUB. OTE'!$A$11:$AQ$13</definedName>
    <definedName name="_xlnm._FilterDatabase" localSheetId="7" hidden="1">'ALUMBRADO PUB. PTE'!$A$11:$AH$15</definedName>
    <definedName name="_xlnm._FilterDatabase" localSheetId="6" hidden="1">'ANIMAYA'!$A$11:$AS$15</definedName>
    <definedName name="_xlnm._FilterDatabase" localSheetId="10" hidden="1">'ASEO URBANO OTE'!$A$11:$AS$15</definedName>
    <definedName name="_xlnm._FilterDatabase" localSheetId="9" hidden="1">'ASEO URBANO PTE'!$A$11:$AD$13</definedName>
    <definedName name="_xlnm._FilterDatabase" localSheetId="0" hidden="1">'COMPLETO'!$A$11:$W$113</definedName>
    <definedName name="_xlnm._FilterDatabase" localSheetId="2" hidden="1">'INSPECCION AMBIENTAL'!$A$11:$AA$13</definedName>
    <definedName name="_xlnm._FilterDatabase" localSheetId="3" hidden="1">'PANTEONES'!$A$11:$AR$14</definedName>
  </definedNames>
  <calcPr fullCalcOnLoad="1"/>
</workbook>
</file>

<file path=xl/comments6.xml><?xml version="1.0" encoding="utf-8"?>
<comments xmlns="http://schemas.openxmlformats.org/spreadsheetml/2006/main">
  <authors>
    <author>Ort?z Rodr?guez Alicia</author>
  </authors>
  <commentList>
    <comment ref="N14" authorId="0">
      <text>
        <r>
          <rPr>
            <b/>
            <sz val="9"/>
            <rFont val="Tahoma"/>
            <family val="2"/>
          </rPr>
          <t>Ortíz Rodríguez Alicia:</t>
        </r>
        <r>
          <rPr>
            <sz val="9"/>
            <rFont val="Tahoma"/>
            <family val="2"/>
          </rPr>
          <t xml:space="preserve">
BORREGOS</t>
        </r>
      </text>
    </comment>
  </commentList>
</comments>
</file>

<file path=xl/sharedStrings.xml><?xml version="1.0" encoding="utf-8"?>
<sst xmlns="http://schemas.openxmlformats.org/spreadsheetml/2006/main" count="1409" uniqueCount="330">
  <si>
    <t>CLASIFICACIÓN ADMINISTRATIVA</t>
  </si>
  <si>
    <t>DIRECCIÓN</t>
  </si>
  <si>
    <t>SUBDIRECCIÓN</t>
  </si>
  <si>
    <t>BASE DE DATOS</t>
  </si>
  <si>
    <t>PROGRAMA PRESUPUESTARIO LIGADO (POA)</t>
  </si>
  <si>
    <t>OBJETIVO DEL PROGRAMA PRESUPUESTARIO</t>
  </si>
  <si>
    <t>NOMBRE DE LA ACTIVIDAD</t>
  </si>
  <si>
    <t>META</t>
  </si>
  <si>
    <t>UNIDAD DE MEDIDA</t>
  </si>
  <si>
    <t>ENERO</t>
  </si>
  <si>
    <t>MARZO</t>
  </si>
  <si>
    <t>ABRIL</t>
  </si>
  <si>
    <t>MAYO</t>
  </si>
  <si>
    <t>JUNIO</t>
  </si>
  <si>
    <t>JULIO</t>
  </si>
  <si>
    <t>AGOSTO</t>
  </si>
  <si>
    <t>SEPTIEMBRE</t>
  </si>
  <si>
    <t>OCTUBRE</t>
  </si>
  <si>
    <t>NOVIEMBRE</t>
  </si>
  <si>
    <t>DICIEMBRE</t>
  </si>
  <si>
    <t>EVALUACIÓN DE PROGRAMAS PRESUPUESTARIOS DERIVADOS DEL PLAN MUNICIPAL DE DESARROLLO 2018-2021</t>
  </si>
  <si>
    <t xml:space="preserve">LÍNEA (S) ACCIÓN PMD </t>
  </si>
  <si>
    <t xml:space="preserve">DATOS ESTADÍSTICOS  </t>
  </si>
  <si>
    <t>FEBRERO</t>
  </si>
  <si>
    <t>TOTAL ANUAL</t>
  </si>
  <si>
    <t>INDICADORES DE GESTIÓN</t>
  </si>
  <si>
    <t>No. PP</t>
  </si>
  <si>
    <t>UNIDAD RESPONSABLE (DEPTO)</t>
  </si>
  <si>
    <t xml:space="preserve">SERVICIOS PÚBLICOS MUNICIPALES </t>
  </si>
  <si>
    <t>PROYECTOS ESPECIALES DE LA DIRECCIÓN DE SERVICIOS PÚBLICOS MUNICIPALES</t>
  </si>
  <si>
    <t>COORDINACIÓN DE LOS PROCESOS Y SERVICIOS ADMINISTRATIVOS DE LA CENTRAL ORIENTE.</t>
  </si>
  <si>
    <t>LOGÍSTICA Y SERVICIOS GENERALES PARA EVENTOS EMBLEMÁTICOS</t>
  </si>
  <si>
    <t>EFICIENTAR LOS RESULTADOS DE LOS SERVICIOS BÁSICOS DE LA DIRECCIÓN DE SERVICIOS PÚBLICOS MUNICIPALES, MEDIANTE LA ESTANDARIZACIÓN, ORGANIZACIÓN Y SIMPLIFICACIÓN DE LOS PROCESOS QUE LA INTEGRAN.</t>
  </si>
  <si>
    <t>SERVICIOS BASICOS MUNICIPALES</t>
  </si>
  <si>
    <t>MANTENIMIENTO Y REPARACIÓN DE BANQUETAS.</t>
  </si>
  <si>
    <t>MANTENIMIENTO DE ÁREAS VERDES DE CAMPOS DE FUTBOL Y BEISBOL.</t>
  </si>
  <si>
    <t>MANTENER EN ÓPTIMAS CONDICIONES LAS ÁREAS VERDES DE LOS CAMPOS DEPORTIVOS MEDIANTE LA COMPRA DE EQUIPO DE PODA Y LA CONTRATACIÓN DE PERSONAL ASIMILABLE PARA EL MANTENIMIENTO ÓPTIMO.</t>
  </si>
  <si>
    <t>MANTENIMIENTO DE PARQUES Y ÁREAS VERDES DE NUEVA MUNICIPALIZACIÓN EN CD. CAUCEL, SANTA FE Y LAS AMÉRICAS.</t>
  </si>
  <si>
    <t>MANTENIMIENTO DEL ÁREA DE ORQUIDIARIO DEL PARQUE ZOOLÓGICO BICENTENARIO ANIMAYA</t>
  </si>
  <si>
    <t>OFRECER UN ESPACIO QUE CONTRIBUYA CON LA EDUCACIÓN Y CONSERVACIÓN DE LA FLORA MEDIANTE LA EXHIBICIÓN, REPRODUCCIÓN Y PROPAGACIÓN DE ESPECIES VEGETALES DE LAS FAMILIAS ORQUIDACEAE, ARACEAE, CACTACEAE Y BROMELIACEAE, DE LAS CUALES MUCHAS ESPECIES HOY ESTÁN EN ALGUNA CATEGORÍA DE RIESGO</t>
  </si>
  <si>
    <t>CONSTRUCCIÓN, MANTENIMIENTO Y AMPLIACIÓN DE SISTEMAS DE DRENAJE PLUVIAL DEL SECTOR PONIENTE</t>
  </si>
  <si>
    <t>MANTENER EN ÓPTIMAS CONDICIONES LOS SISTEMAS DE DRENAJE PLUVIAL, MEDIANTE LA ADQUISICIÓN DE INSUMOS PARA LA CONSTRUCCIÓN, PERFORACIÓN Y MANTENIMIENTO DE LOS MISMOS, ASÍ COMO LA ATENCIÓN OPORTUNA DE LOS REPORTES RECIBIDOS</t>
  </si>
  <si>
    <t>MANTENIMIENTO DE PARQUES, AVENIDAS, ÁREAS VERDES Y FUENTES DEL SECTOR ORIENTE.</t>
  </si>
  <si>
    <t>REALIZAR LA CONSERVACIÓN DE LOS PARQUES Y ÁREAS VERDES DEL SECTOR ORIENTE MEDIANTE EL CUMPLIMIENTO A LOS PROGRAMAS DE MANTENIMIENTO.</t>
  </si>
  <si>
    <t>ADMINISTRACIÓN DEL DEPARTAMENTO DE PARQUES Y JARDINES ORIENTE.</t>
  </si>
  <si>
    <t>EFICIENTAR LOS PROCESOS ADMINISTRATIVOS MEDIANTE EL MANEJO ADECUADO DE LOS RECURSOS HUMANOS, FINANCIEROS Y MATERIALES PARA EL BUEN FUNCIONAMIENTO DEL DEPARTAMENTO.</t>
  </si>
  <si>
    <t>ADMINISTRACIÓN DEL DEPARTAMENTO DE PARQUES Y JARDINES PONIENTE.</t>
  </si>
  <si>
    <t>MANTENIMIENTO DE PARQUES, AREAS VERDES, FUENTES Y AVENIDAS DEL SECTOR PONIENTE.</t>
  </si>
  <si>
    <t>MANTENER EN ÓPTIMAS CONDICIONES LAS ÁREAS DE ESPARCIMIENTO, MEDIANTE EL MANTENIMIENTO ADECUADO.</t>
  </si>
  <si>
    <t>MÉRIDA LIMPIA SECTOR ORIENTE</t>
  </si>
  <si>
    <t>MANTENER LIMPIAS LAS CALLES DE LA CIUDAD DE MÉRIDA Y SUS COMISARÍAS MEDIANTE LA IMPLEMENTACIÓN DE PROGRAMAS DE LIMPIEZA.</t>
  </si>
  <si>
    <t>MANTENIMIENTO DEL ALUMBRADO PÚBLICO DE LA CIUDAD DE MÉRIDA Y SUS COMISARIAS DEL SECTOR PONIENTE</t>
  </si>
  <si>
    <t>EFICIENTAR EL SERVICIO DEL ALUMBRADO PÚBLICO DEL SECTOR PONIENTE, MEDIANTE EL MANTENIMIENTO A LA RED ELÉCTRICA Y LA ATENCIÓN OPORTUNA DE LOS REPORTES</t>
  </si>
  <si>
    <t>CONSTRUCCIÓN, MANTENIMIENTO Y DESAZOLVE DE SISTEMAS DE DRENAJE PLUVIAL DEL SECTOR ORIENTE.</t>
  </si>
  <si>
    <t>MANTENER EN ÓPTIMAS CONDICIONES LOS SISTEMAS DE DRENAJE PLUVIAL MEDIANTE LA ADQUISICIÓN DE INSUMOS PARA LA CONSTRUCCIÓN, PERFORACIÓN Y MANTENIMIENTO DE LOS MISMOS, ASI COMO LA ATENCION A LOS DIFERENTES REPORTES RECIBIDOS.</t>
  </si>
  <si>
    <t>MANTENIMIENTO DEL ALUMBRADO PÚBLICO DEL CENTRO HISTÓRICO</t>
  </si>
  <si>
    <t>CONSERVAR EN ÓPTIMAS CONDICIONES LA ILUMINACIÓN DE LAS ÁREAS COLONIALES DEL CENTRO HISTÓRICO DE LA CIUDAD DE MÉRIDA MEDIANTE EL MANTENIMIENTO PREVENTIVO DEL ALUMBRADO PÚBLICO</t>
  </si>
  <si>
    <t>SECTOR PONIENTE ILUMINADO PARA LAS FIESTAS PATRIAS Y NAVIDEÑAS</t>
  </si>
  <si>
    <t>ILUMINAR LAS PRINCIPALES CALLES Y ÁREAS PÚBLICAS DEL SECTOR PONIENTE DE LA CIUDAD MEDIANTE LA INSTALACIÓN DE ARTÍCULOS LUMINOSOS RELATIVOS A LAS FIESTAS PATRIAS Y FIESTAS NAVIDEÑAS</t>
  </si>
  <si>
    <t>SERVICIO DE ENERGÍA ELÉCTRICA PARA EL ALUMBRADO PÚBLICO</t>
  </si>
  <si>
    <t>CONSERVAR ILUMINADA LA CIUDAD DE MÉRIDA Y SUS COMISARIAS MEDIANTE EL PAGO OPORTUNO DE LA FACTURACIÓN MENSUAL</t>
  </si>
  <si>
    <t>MANTENIMIENTO Y REPARACIÓN DE LA INFRAESTRUCTURA DE LAS CANCHAS Y CAMPOS DEPORTIVOS.</t>
  </si>
  <si>
    <t>CONSERVAR LA INFRAESTRUCTURA DE LAS CANCHAS Y CAMPOS DEPORTIVOS, MEDIANTE LA ATENCIÓN DE REPORTES Y DEL PROGRAMA DE MANTENIMIENTO A COMISARÍAS.</t>
  </si>
  <si>
    <t>PANTEONES MUNICIPALES</t>
  </si>
  <si>
    <t>PROPORCIONAR SERVICIOS DE CALIDAD QUE SATISFAGAN LAS NECESIDADES Y EXPECTATIVAS DEL CIUDADANO MEDIANTE LA MEJORA CONTINUA DE LOS SERVICIOS BRINDANDO UN TRATO ADECUADO Y DE CALIDEZ</t>
  </si>
  <si>
    <t>MANTENIMIENTO DE VEHÍCULOS Y MAQUINARIA DE SERVICIOS PUBLICOS MUNICIPALES</t>
  </si>
  <si>
    <t>MANTENER EN CIRCULACIÓN Y FUNCIÓN LOS VEHÍCULOS DE LA DIRECCIÓN, MEDIANTE LA PROGRAMACIÓN DE SERVICIOS DE MANTENIMIENTO</t>
  </si>
  <si>
    <t>ATENCIÓN Y SEGUIMIENTO DE LOS ASUNTOS DE LA SUBDIRECCIÓN DE SERVICIOS GENERALES</t>
  </si>
  <si>
    <t>CONSERVACIÓN Y FORTALECIMIENTO DE LOS SERVICIOS DE LA SUBDIRECCIÓN DE SERVICIOS GENERALES MEDIANTE LA SIMPLIFICACIÓN DE SUS PROCESOS PARA UNA EFICIENTE ATENCIÓN DE TODOS SUS SERVICIOS.</t>
  </si>
  <si>
    <t>SERVICIOS PÚBLICOS MUNICIPALES DE CALIDAD</t>
  </si>
  <si>
    <t>LOGRAR EL CORRECTO FUNCIONAMIENTO DE LOS SERVICIOS PÚBLICOS MEDIANTE LA REVISIÓN DE LOS PROCESOS Y ACTIVIDADES QUE PERMITAN MEJORAR LOS MISMOS EN CUANTO SU EFICIENCIA Y SU EFICACIA.</t>
  </si>
  <si>
    <t>ADEUDOS DE EJERCICIOS FISCALES ANTERIORES (ADEFAS) DE LA DIRECCIÓN DE SERVICIOS PÚBLICOS MUNICIPALES</t>
  </si>
  <si>
    <t>CUBRIRLAS EROGACIONES DEVENGADAS Y PENDIENTES DE LIQUIDAR AL CIERRE DEL EJERCICIO FISCAL ANTERIOR MEDIANTE EL CUMPLIMIENTO DEL SERVICIO PRESTADO POR EL PROVEEDOR Y DEL RESPALDO DOCUMENTAL CORRESPONDIENTE.</t>
  </si>
  <si>
    <t>CONTINGENCIAS SOCIOECONÓMICAS</t>
  </si>
  <si>
    <t>BRINDAR AL AYUNTAMIENTO FLUIDEZ ECONÓMICA MEDIANTE EL PROVISIONAMIENTO DEL PAGO DE CONTINGENCIAS SOCIOECONÓMICAS QUE PERMITA EL EQUILIBRIO EN SUS FINANZAS</t>
  </si>
  <si>
    <t>COORDINACIÓN DE LOS PROCESOS Y SERVICIOS ADMINISTRATIVOS DE LA CENTRAL PONIENTE.</t>
  </si>
  <si>
    <t>GESTIONAR Y CONTROLAR LOS SERVICIOS ADMINISTRATIVOS DE RECURSOS HUMANOS, INSUMOS, Y LOS SERVICIOS BÁSICOS, MEDIANTE EL CUMPLIMIENTO DE LOS PROCESOS ADMINISTRATIVOS Y ASÍ LOGRAR RESULTADOS ÓPTIMOS.</t>
  </si>
  <si>
    <t>ADMINISTRACIÓN CLARA Y TRANSPARENTE DE LOS RECURSOS DE LA DIRECCIÓN DE SERVICIOS PÚBLICOS</t>
  </si>
  <si>
    <t>GESTIONAR Y CONTROLAR LOS SERVICIOS ADMINISTRATIVOS DE RECURSOS HUMANOS, INSUMOS, ASÍ COMO LOS SERVICIOS BÁSICOS MEDIANTE LOS PROCESOS ADMINISTRATIVOS PARA LOGRAR RESULTADOS ÓPTIMOS.</t>
  </si>
  <si>
    <t>PARQUE ZOOLÓGICO DEL CENTENARIO</t>
  </si>
  <si>
    <t>MANTENER EL BUEN FUNCIONAMIENTO DEL PARQUE ZOOLÓGICO DEL CENTENARIO MEDIANTE EL CUIDADO DE LAS ÁREAS VERDES, EL BUEN FUNCIONAMIENTO DEL TREN, EL CUIDADO NECESARIO DE LA COLECCIÓN FAUNÍSTICA Y EL BUEN TRATO A LA CIUDADANÍA</t>
  </si>
  <si>
    <t>PROGRAMA EDUCAZOO</t>
  </si>
  <si>
    <t>PROMOVER LA EDUCACIÓN AMBIENTAL CONCIENTIZANDO EN EL CUIDADO Y PROTECCIÓN DEL MISMO, MEDIANTE LA IMPARTICIÓN DE PLÁTICAS SOBRE EL BIENESTAR DE LA NATURALEZA.</t>
  </si>
  <si>
    <t>MANTENIMIENTO DEL ALUMBRADO PÚBLICO DEL MUNICIPIO DE MÉRIDA Y SUS COMISARIAS DEL SECTOR ORIENTE</t>
  </si>
  <si>
    <t>EFICIENTAR EL SERVICIO DEL ALUMBRADO PÚBLICO DEL SECTOR ORIENTE MEDIANTE EL MANTENIMIENTO A LA RED ELÉCTRICA Y LA ATENCIÓN OPORTUNA DE LOS REPORTES POR FALLO</t>
  </si>
  <si>
    <t>PARQUE ZOOLÓGICO LIC MANUEL BERZUNZA (MULSAY)</t>
  </si>
  <si>
    <t>MANTENER LIMPIO EL PARQUE ZOOLÓGICO LIC. MANUEL BERZUNZA (MULSAY) MEDIANTE EL MANTENIMIENTO ADECUADO DE LAS INSTALACIONES Y ÁREAS VERDES</t>
  </si>
  <si>
    <t>OPERATIVIDAD ADMINISTRATIVA DEL CEMENTERIO GENERAL</t>
  </si>
  <si>
    <t>REALIZAR Y ADMINISTRAR LAS FUNCIONES PROPIAS DE LOS PANTEONES MUNICIPALES MEDIANTE EL PERSONAL ADMINISTRATIVO Y OPERATIVO</t>
  </si>
  <si>
    <t>REPARACIÓN DE JUEGOS INFANTILES TRADICIONALES Y BANCAS DE MADERA</t>
  </si>
  <si>
    <t>CONSERVAR LOS JUEGOS INFANTILES TRADICIONALES Y LAS BANCAS DE MADERA, MEDIANTE EL MANTENIMIENTO CORRECTIVO POR ATENCIÓN DE REPORTES.</t>
  </si>
  <si>
    <t>MANTENIMIENTO E INSTALACIÓN DE SEÑALES DE NOMENCLATURA</t>
  </si>
  <si>
    <t>CONSERVAR Y FORTALECER LAS SEÑALES DE NOMENCLATURA, MEDIANTE LA ATENCIÓN DE REPORTES Y DEL PROGRAMA DE MANTENIMIENTO ANUAL.</t>
  </si>
  <si>
    <t>MÉRIDA LIMPIA SECTOR PONIENTE</t>
  </si>
  <si>
    <t>MANTENER LIMPIAS LAS CALLES DE LA CIUDAD DE MÉRIDA Y SUS COMISARÍAS MEDIANTE LA IMPLEMENTACIÓN DE PROGRAMAS DE LIMPIEZA</t>
  </si>
  <si>
    <t>SERVICIOS MUNICIPALES DE LA SUBDIRECCION DE SERVICIOS ORIENTE</t>
  </si>
  <si>
    <t>AUMENTAR LA EFECTIVIDAD DE LOS SERVICIOS QUE LA SUBDIRECCION PRESTA AL SECTOR ORIENTE MEDIANTE LA SIMPLIFICACION DE LOS PROCESOS EN COORDINACION DE LOS DIVERSOS DEPARTAMENTOS ASIGNADOS AL MISMO, ESTO PARA UN MEJOR SERVICIO Y EN CUMPLIMIENTO DE LOS OBJETIVOS DE LA DIRECCION.</t>
  </si>
  <si>
    <t>VERIFICACIÓN Y TRÁMITES INTERNOS DE LA SUBDIRECCIÓN DE RESIDUOS SÓLIDOS URBANOS.</t>
  </si>
  <si>
    <t>ATENCIÓN Y SEGUIMIENTO DE LAS VERIFICACIONES Y TRÁMITES INTERNOS MEDIANTE LA APLICACIÓN DEL REGLAMENTO Y/O MARCO JURÍDICO MUNICIPAL, ESTATAL Y FEDERAL VIGENTE.</t>
  </si>
  <si>
    <t>ATENCIÓN Y SEGUIMIENTO DE LOS ASUNTOS DE LA SUBDIRECCIÓN DE RESIDUOS SOLIDOS</t>
  </si>
  <si>
    <t>CONSERVACIÓN Y FORTALECIMIENTO DE LOS SERVICIOS DE LA SUBDIRECCIÓN DE RESIDUOS SÓLIDOS MEDIANTE LA SIMPLIFICACIÓN DE SUS PROCESOS PARA UNA ATENCIÓN EFICIENTE EN CADA UNO DE SUS SERVICIOS.</t>
  </si>
  <si>
    <t>PLANTA DE TRATAMIENTO DE AGUAS RESIDUALES</t>
  </si>
  <si>
    <t>EVITAR QUE SE CONTINÚE CONTAMINANDO EL MANTO FREÁTICO DEL SUBSUELO DE LA CIUDAD MEDIANTE ACCIONES DE PREVENCIÓN AUMENTANDO EL TRATO DE AGUAS RESIDUALES.</t>
  </si>
  <si>
    <t>CENTRO MUNICIPAL DE CONTROL ANIMAL</t>
  </si>
  <si>
    <t>CONTRIBUIR A LA PREVENCIÓN Y CONTROL DE ENFERMEDADES ZOONÓTICAS MEDIANTE LA APLICACIÓN DEL REGLAMENTO DE PROTECCIÓN A LA FAUNA DOMESTICA DEL MUNICIPIO DE MÉRIDA</t>
  </si>
  <si>
    <t>PARQUE ZOOLÓGICO DEL BICENTENARIO ANIMAYA</t>
  </si>
  <si>
    <t>BRINDAR AL CIUDADANO DEL MUNICIPIO Y PÚBLICO EN GENERAL UN ÁREA DE ESPARCIMIENTO Y DIVERSIÓN MEDIANTE INSTALACIONES SEGURAS Y ADECUADAS, VIGILANCIA Y SERVICIO DE CALIDAD.</t>
  </si>
  <si>
    <t>AMPLIACIÓN DEL SISTEMA DE DRENAJE PLUVIAL DEL SECTOR ORIENTE DE LA CIUDAD</t>
  </si>
  <si>
    <t>DISMINUCIÓN DE ACUMULACIÓN DE AGUAS PLUVIALES EN LA VÍA PUBLICA OCASIONADAS POR EL FACTOR LLUVIA Y REDUCIENDO AL MÁXIMO LAS INUNDACIONES PARA OFRECER A LA CIUDADANÍA SISTEMAS PLUVIALES EN ÓPTIMAS CONDICIONES</t>
  </si>
  <si>
    <t>PROYECTOS ADMINISTRATIVOS DE CALIDAD</t>
  </si>
  <si>
    <t>INCENTIVAR LA CREACIÓN DE PROYECTOS PARA MEDICIÓN, CONTROL Y MEJORA CONTINUA DE LOS DIVERSOS PROCESOS DE LA DIRECCIÓN DE SERVICIOS PÚBLICOS MUNICIPALES, ASÍ COMO LOS RECURSOS MATERIALES APLICABLES MEDIANTE LA APLICACIÓN DE MEDIDAS DE CONTROL ESTABLECIDAS.</t>
  </si>
  <si>
    <t>SERVICIO DE RECOLECCIÓN DE RESIDUOS SÓLIDOS ''MERIDA CIUDAD LIMPIA''</t>
  </si>
  <si>
    <t>BRINDAR UN SERVICIO DE RECOLECCIÓN DE RESIDUOS SÓLIDOS A LA ALTURA DE LA CIUDAD DE MÉRIDA MEDIANTE UNA EFICIENTE SUPERVISIÓN EN BENEFICIO DE LOS CIUDADANOS DE LA CAPITAL Y SUS COMISARÍAS</t>
  </si>
  <si>
    <t>GARANTIZAR EN ÓPTIMAS CONDICIONES LAS NUEVAS DE PARQUES, ÁREAS VERDES Y AVENIDAS, MEDIANTE EL MANTENIMIENTO ADECUADO DE PODA DE ÁREA VERDE, RIEGO, BARRIDO Y LIMPIEZA DE LAS MISMAS.</t>
  </si>
  <si>
    <t>MANTEMER EN ÓPTIMAS CONDICIONES LAS BANQUETAS, MEDIANTE EL MANTENIMIENTO Y REPARACIÓN ADECUADA DE LAS MISMAS Y ASÍ PROYECTAR UNA MEJOR IMAGEN.</t>
  </si>
  <si>
    <t>BRINDAR ORGANIZACIÓN Y LOGÍSTICA DE CALIDAD EN LOS EVENTOS EMBLEMÁTICOS DE LA CIUDAD, MEDIANTE LA PRESTACIÓN DE LOS SERVICIOS PÚBLICOS QUE SE REQUIERAN POR PARTE DEL AREA DE SERVICIOS GENERALES</t>
  </si>
  <si>
    <t>GESTIONAR Y CONTROLAR LOS SERVICIOS ADMINISTRATIVOS, RECURSOS HUMANOS, INSUMOS; ASÍ COMO LOS SERVICIOS BÁSICOS MEDIANTE EL CUMPLIMENTO DE LOS PROCESOS ADMINISTRATIVOS.</t>
  </si>
  <si>
    <t>FORTALECER LA CAPACIDAD DE GESTIÓN INSTITUCIONAL DE LA DIRECCIÓN DE SERVICIOS PÚBLICOS MEDIANTE EL DESARROLLO DE PROYECTOS ESPECIALES SUSTENTABLE MUNICIPAL.</t>
  </si>
  <si>
    <t>TRABAJOS DIVERSOS EN LOS DIFERENTES PANTEONES (XOCLÁN,GENERAL,FLORIDO, LA PAZ, COMISARIAS)</t>
  </si>
  <si>
    <t>INCREMENTAR Y MANTENER EN ÓPTIMAS CONDICIONES LOS 38 PANTEONES MUNICIPALES MEDIANTE UNA MEJORA EN LA INFRAESTRUCTURA,LIMPIEZA Y MANTENIMIENTO A FIN DE CUBRIR LA CRECIENTE DEMANDA CON UN SERVICIO DE CALIDAD</t>
  </si>
  <si>
    <t>AMPLIACIÓN Y MANTENIMIENTO DE LOS ESPACIOS Y SERVICIOS EN EL ZOOLÓGICO DE ANIMAYA.</t>
  </si>
  <si>
    <t>CONSTRUCCIÓN ESTRATÉGICA DE SISTEMAS DE CAPTACIÓN PLUVIAL CON EL FIN DE DISMINUIR EL TIEMPO DE ABSORCIÓN</t>
  </si>
  <si>
    <t>IMPLEMENTACIÓN DE ESQUEMAS NOVEDOSOS PARA LA ATENCIÓN, CONSERVACIÓN Y MANTENIMIENTO DE LOS PARQUES, JARDINES, ÁREAS VERDES Y CAMPOS DEPORTIVOS CON PARTICIPACIÓN DE LA SOCIEDAD Y LAS EMPRESAS.</t>
  </si>
  <si>
    <t>EQUIPAMIENTO DE ESPACIOS PÚBLICOS Y VIALIDADES PRINCIPALES PARA LA DISPOSICIÓN DE BASURA PEATONAL.</t>
  </si>
  <si>
    <t>MANTENIMIENTO Y LIMPIEZA GENERAL DE LAS ÁREAS Y EDIFICIOS PÚBLICOS DE LAS COLONIAS Y COMISARÍAS.</t>
  </si>
  <si>
    <t>MANTENIMIENTO, CONSERVACIÓN Y LIMPIEZA DE VIALIDADES, ASÍ COMO DE CAMINOS Y CICLOVÍAS DE LAS COLONIAS Y COMISARÍAS DEL MUNICIPIO.</t>
  </si>
  <si>
    <t>MODERNIZACIÓN Y AMPLIACIÓN DEL EQUIPO, MAQUINARIA Y FLOTA VEHICULAR PARA UNA COBERTURA COMPLETA Y CONTINUA DE LOS SERVICIOS PÚBLICOS.</t>
  </si>
  <si>
    <t>PLANEACIÓN ESTRATÉGICA DE LA COBERTURA DE LOS SERVICIOS PÚBLICOS MUNICIPALES EN TODO EL TERRITORIO.</t>
  </si>
  <si>
    <t>CONSERVACIÓN Y MANTENIMIENTO DEL SISTEMA DE ALUMBRADO PÚBLICO CON APLICACIÓN DE TECNOLOGÍAS QUE AUMENTEN LA EFICIENCIA Y EL DESEMPEÑO.</t>
  </si>
  <si>
    <t>AMPLIACIÓN DE LA CAPACIDAD DE LOS CEMENTERIOS MUNICIPALES.</t>
  </si>
  <si>
    <t>EQUIPAMIENTO PARA UN SERVICIO FUNERARIO MÁS DIGNO A LOS USUARIOS.</t>
  </si>
  <si>
    <t>OPTIMIZACIÓN DE LOS PROCESOS ADMINISTRATIVOS Y LOS SERVICIOS INTERNOS, MEDIANTE EL MANEJO RACIONAL DE LOS RECURSOS FINANCIEROS, MATERIALES Y HUMANOS PARA EL LOGRO DE UNA MÉRIDA CON FUTURO FUNCIONAL.</t>
  </si>
  <si>
    <t>FORTALECIMIENTO DE LAS CAPACIDADES OPERATIVAS DE LAS ÁREAS RESPONSABLES DE DAR ATENCIÓN EFICIENTE A LA CRECIENTE DEMANDA DE SERVICIOS PÚBLICOS MUNICIPALES.</t>
  </si>
  <si>
    <t>ESTABLECIMIENTO DE ZONAS DE TRANSFERENCIA PARA UNA DISPOSICIÓN ÁGIL Y EFICIENTE DE LOS RESIDUOS SÓLIDOS MUNICIPALES.</t>
  </si>
  <si>
    <t>FORTALECIMIENTO DE LA NORMATIVIDAD MUNICIPAL EN MATERIA DE SERVICIOS PÚBLICOS E INSPECCIÓN AMBIENTAL.</t>
  </si>
  <si>
    <t>INSTALACIÓN DE ADORNOS URBANOS TEMÁTICOS ACORDES A LAS TEMPORADAS Y FESTIVIDADES DEL MUNICIPIO.</t>
  </si>
  <si>
    <t>INTERCAMBIO Y ADQUISICIÓN DE ESPECIES PARA AUMENTAR EL INVENTARIO DE FAUNA EN LOS ZOOLÓGICOS MUNICIPALES.</t>
  </si>
  <si>
    <t>MEJORAMIENTO DE LAS ESTRATEGIAS DE INSPECCIÓN AMBIENTAL PARA LA ATENCIÓN DE REPORTES CIUDADANOS.</t>
  </si>
  <si>
    <t>RECONVERSIÓN DEL ESPACIO QUE OCUPA ACTUALMENTE EL ZOOLÓGICO DE MULSAY ACORDE AL ENTORNO.</t>
  </si>
  <si>
    <t>REHABILITACIÓN DE ÁREAS RECREATIVAS DEL ZOOLÓGICO EL CENTENARIO.</t>
  </si>
  <si>
    <t>REHABILITACIÓN Y RESCATE DE LOS ESPACIOS EN LOS QUE SE ENCUENTRAN EXHIBIDOS LOS ANIMALES EN EL ZOOLÓGICO EL CENTENARIO</t>
  </si>
  <si>
    <t>SOPORTE TÉCNICO Y MEJORAMIENTO DEL EQUIPAMIENTO E INFRAESTRUCTURA TECNOLÓGICA, QUE REDUNDEN EN MEJORES HERRAMIENTAS DE TRABAJO PARA LA CONSTRUCCIÓN DE UNA MÉRIDA CON FUTURO FUNCIONAL.</t>
  </si>
  <si>
    <t>PROCURAR EL ADECUADO MANTENIMIENTO, CONSERVACIÓN Y AMPLIACIÓN DE LA RED ELÉCTRICA Y DE AGUA POTABLE EN LAS COMISARÍAS, SUB COMISARÍAS Y COLONIAS MARGINADAS DEL MUNICIPIO DE MÉRIDA.</t>
  </si>
  <si>
    <t>FORTALECIMIENTO INSTITUCIONAL DE LA GESTIÓN DE LA MOVILIDAD EN EL MUNICIPIO</t>
  </si>
  <si>
    <t>OPTIMIZACIÓN DE LOS PROCESOS ADMINISTRATIVOS Y LOS SERVICIOS INTERNOS, MEDIANTE EL MANEJO RACIONAL DE LOS RECURSOS FINANCIEROS, MATERIALES Y HUMANOS PARA EL LOGRO DE UNA MÉRIDA CON FUTURO SUSTENTABLE.</t>
  </si>
  <si>
    <t>SOPORTE TÉCNICO Y MEJORAMIENTO DEL EQUIPAMIENTO E INFRAESTRUCTURA TECNOLÓGICA, QUE REDUNDEN EN MEJORES HERRAMIENTAS DE TRABAJO PARA LA CONSTRUCCIÓN DE UNA MÉRIDA CON FUTURO SUSTENTABLE.</t>
  </si>
  <si>
    <t>ESTABLECIMIENTO DE MECANISMOS PARA LA PREVENCIÓN Y CONTROL DE LA CONTAMINACIÓN DEL AGUA Y LA PRESERVACIÓN DE LA CALIDAD DEL MANTO ACUÍFERO, ASÍ COMO LA OPERACIÓN DE LOS SISTEMAS MUNICIPALES DE TRATAMIENTOS DE AGUAS RESIDUALES, DE ACUERDO CON LAS NORMAS OFICIALES MEXICANAS.</t>
  </si>
  <si>
    <t>MEJORAR LOS SERVICIOS Y ATENCIÓN QUE BRINDA EL CENTRO MUNICIPAL DE CONTROL ANIMAL.</t>
  </si>
  <si>
    <t>EFICIENTIZACIÓN DE LA RECOLECCIÓN Y TRANSPORTE DE LOS RESIDUOS SÓLIDOS DIFERENCIADOS.</t>
  </si>
  <si>
    <t>ELABORACIÓN E IMPLEMENTACIÓN DE UN SISTEMA INTEGRAL DE RESIDUOS SÓLIDOS MUNICIPALES, GARANTIZANDO LA RECOLECCIÓN, TRASLADO, TRATAMIENTO Y DISPOSICIÓN FINAL.</t>
  </si>
  <si>
    <t>MONITOREO Y EVALUACIÓN PERIÓDICA A LOS PRESTADORES DE SERVICIOS PÚBLICOS MUNICIPALES CONCESIONADOS.</t>
  </si>
  <si>
    <t>ANIMAYA</t>
  </si>
  <si>
    <t>DRENAJE PTE.</t>
  </si>
  <si>
    <t>PARQUES Y JARDINES ORIENTE</t>
  </si>
  <si>
    <t>PARQUES Y JARDINES PONIENTE</t>
  </si>
  <si>
    <t>ASEO URBANO ORIENTE</t>
  </si>
  <si>
    <t>ALUMBRADO PUBLICO PONIENTE</t>
  </si>
  <si>
    <t>DRENAJE ORIENTE</t>
  </si>
  <si>
    <t>SERVICIOS GENERALES</t>
  </si>
  <si>
    <t>PANTEONES</t>
  </si>
  <si>
    <t>TALLER DE MANTENIMIENTO</t>
  </si>
  <si>
    <t>ADMINISTRATIVO PONIENTE</t>
  </si>
  <si>
    <t>CENTENARIO</t>
  </si>
  <si>
    <t>ALUMBRADO ORIENTE</t>
  </si>
  <si>
    <t>MULSAY CENTENARIO</t>
  </si>
  <si>
    <t>ASEO URBANO PONIENTE</t>
  </si>
  <si>
    <t>INSPECCION AMBIENTAL</t>
  </si>
  <si>
    <t>PROYECTOS</t>
  </si>
  <si>
    <t>SUPERVISION DE RESIDUOS SOLIDOS</t>
  </si>
  <si>
    <t>ADMINISTRATIVO ORIENTE</t>
  </si>
  <si>
    <t>VERIFICACION Y TRAMITES INTERNOS</t>
  </si>
  <si>
    <t>DIRECCION</t>
  </si>
  <si>
    <t>DESPACHO DE LA SUBDIRECCION DE RESIDUOS SOLIDOS</t>
  </si>
  <si>
    <t>RESIDUOS SOLIDOS</t>
  </si>
  <si>
    <t>SUBDIRECCION DE RESIDUOS SOLIDOS</t>
  </si>
  <si>
    <t>SUPERVISIÓN DE RESIDUOS SOLIDOS</t>
  </si>
  <si>
    <t>SERVICIOS BASICOS</t>
  </si>
  <si>
    <t>ORIENTE</t>
  </si>
  <si>
    <t>ALUMBRADO PUBLICO ORIENTE</t>
  </si>
  <si>
    <t>DRENAJE PONIENTE</t>
  </si>
  <si>
    <t>MANTENIMIENTO DE PARQUES CONTRATADOS</t>
  </si>
  <si>
    <t>M2 DE PODA</t>
  </si>
  <si>
    <t>PARQUES ATENDIDOS</t>
  </si>
  <si>
    <t>MANTENIMIENTO DE AREAS VERDES CONTRATADAS</t>
  </si>
  <si>
    <t>AREAS VERDES ATENDIDAS</t>
  </si>
  <si>
    <t>MANTENIMIENTO DE MODULOS CONTRATADAS</t>
  </si>
  <si>
    <t>MANTENIMIENTO DE CAMPOS CONTRATADAS</t>
  </si>
  <si>
    <t>MANTENIMIENTO DE AVENIDAS CONTRATADAS</t>
  </si>
  <si>
    <t>AVENIDAS ATENDIDAS</t>
  </si>
  <si>
    <t>LAVADO DE FUENTES Y LAGOS</t>
  </si>
  <si>
    <t>FUENTES Y LAGOS ATENDIDOS</t>
  </si>
  <si>
    <t>METROS CUBICOS</t>
  </si>
  <si>
    <t>REPORTES</t>
  </si>
  <si>
    <t>NUMERO DE REPORTES POR FALLO</t>
  </si>
  <si>
    <t>SOLICITUDES ATENDIDAS</t>
  </si>
  <si>
    <t>NUMERO DE COMISARIAS ATENDIDAS</t>
  </si>
  <si>
    <t>COMISARIAS ATENDIDAS</t>
  </si>
  <si>
    <t>ATENCIÓN DE REPORTES DE CANCHAS Y CAMPOS</t>
  </si>
  <si>
    <t xml:space="preserve">ATENCIÓN DEL PROGRAMA DE MANTENIMIENTO A COMISARÍAS </t>
  </si>
  <si>
    <t>COMISARÍAS</t>
  </si>
  <si>
    <t>ATENCIÓN DE REPORTES DE JUEGOS INFANTILES Y BANCAS</t>
  </si>
  <si>
    <t>JUEGOS INFANTILES Y BANCAS REPARADOS.</t>
  </si>
  <si>
    <t>PIEZAS</t>
  </si>
  <si>
    <t xml:space="preserve">ATENCIÓN DE REPORTES DE SEÑALES DE NOMENCLATURA </t>
  </si>
  <si>
    <t>REPARACIÓN Y/O CAMBIO DE SEÑALES DE NOMENCLATURA</t>
  </si>
  <si>
    <t xml:space="preserve">015 - REHABILITACIÓN Y RESCATE DE LOS ESPACIOS EN LOS QUE SE ENCUENTRAN EXHIBIDOS LOS ANIMALES EN EL ZOOLÓGICO EL CENTENARIO </t>
  </si>
  <si>
    <t>ACCIONES DE MTTO DEL ÁREA DEL ZOOLÓGICO</t>
  </si>
  <si>
    <t>ACCIONES</t>
  </si>
  <si>
    <t>016 - REHABILITACIÓN DE ÁREAS RECREATIVAS DEL ZOOLÓGICO EL CENTENARIO.</t>
  </si>
  <si>
    <t xml:space="preserve">ACCIONES DE MTTO DEL PARQUE </t>
  </si>
  <si>
    <t>018 - INTERCAMBIO Y ADQUISICIÓN DE ESPECIES PARA AUMENTAR EL INVENTARIO DE 
FAUNA EN LOS ZOOLÓGICOS MUNICIPALES.</t>
  </si>
  <si>
    <t>ALTA EN LA COLECCIÓN FAUNÍSTICA POR: INTERCAMBIO/ DONACION UMA, COMPRA O ENTREGA VOLUNTARIA</t>
  </si>
  <si>
    <t>EJEMPLARES</t>
  </si>
  <si>
    <t>021 - MEJORAMIENTO DE LAS ESTRATEGIAS DE INSPECCIÓN AMBIENTAL PARA LA 
ATENCIÓN DE REPORTES CIUDADANOS.</t>
  </si>
  <si>
    <t>INDICE DE SATISFACCIÓN DE USUARIOS</t>
  </si>
  <si>
    <t>SATISFACCIÓN</t>
  </si>
  <si>
    <t xml:space="preserve">016 - REHABILITACIÓN DE ÁREAS RECREATIVAS DEL ZOOLÓGICO EL CENTENARIO. </t>
  </si>
  <si>
    <t>ATENCIÓN A LA SOLICITUD DE ESCUELAS PARA VISITAS GUIADAS</t>
  </si>
  <si>
    <t>APOYO EN SERVICIOS FUNERARIOS</t>
  </si>
  <si>
    <t>APOYOS</t>
  </si>
  <si>
    <t>SERVICIOS FUNERARIOS OTORGADOS POR LA FUNERARIA XOCLÁN</t>
  </si>
  <si>
    <t>SERVICIOS</t>
  </si>
  <si>
    <t>MANTENIMIENTO DE LOS PANTEONES MUNICIPALES (Xoclán, General, Florido, Jardines de la Paz, Chuburná y 33 Comisarias y Subcomisarías)</t>
  </si>
  <si>
    <t>PORCENTAJE DE MANTENIMIENTO</t>
  </si>
  <si>
    <t>VISITAS GUIADAS EN EL CEMENTERIO GENERAL</t>
  </si>
  <si>
    <t>VISITAS</t>
  </si>
  <si>
    <t>SUPERVISION POR RUTAS DE LA PRESTACION DEL SERVICIO DE LA RECOLECCIÓN DE RESIDUOS SÓLIDOS Y SUS COMISARIAS</t>
  </si>
  <si>
    <t>MANTENIMIENTO DEL ALUMBRADO PÚBLICO DEL MUNICIPIO DE MÉRIDA Y SUS COMISARIAS</t>
  </si>
  <si>
    <t xml:space="preserve">ILUMINACION DECORATIVA DE LAS PRINCIPALES CALLES Y AREAS PUBLICAS DEL SECTOR PONIENTE DE LA CIUDAD </t>
  </si>
  <si>
    <t>ADORNOS INSTALADOS</t>
  </si>
  <si>
    <t>PAGOS DEL SERVICIO DE ENERGÍA ELÉCTRICA PARA EL ALUMBRADO PÚBLICO</t>
  </si>
  <si>
    <t>PAGOS</t>
  </si>
  <si>
    <t>DESARROLLAR PROGRAMAS Y PROYECTOS PARA LA AMPLIACIÓN DE LA COBERTURA DE LOS SERVICIOS PÚBLICOS BÁSICOS, OPERADO CON ESTÁNDARES DE DESEMPEÑO Y MEJORA CONTINUA.</t>
  </si>
  <si>
    <t>MANTENIMIENTO DE PARQUES, ÁREAS VERDES, MODULOS, CAMPOS, AVENIDAS Y FUENTES DEL SECTOR ORIENTE.</t>
  </si>
  <si>
    <t>MANTENER EN ÓPTIMAS CONDICIONES LOS PARQUES, ÁREA VERDES, FUENTES, AVENIDAS MEDIANTE UN PROGRAMA DE PODA, RIEGO, BARRIDO, Y LIMPIEZA, ASÍ COMO BRINDAR A LA CIUDADANÍA MEJORES ÁREAS DE ESPARCIMIENTO.</t>
  </si>
  <si>
    <t>LAVADO DE FUENTES</t>
  </si>
  <si>
    <t>FUENTES ATENDIDOS</t>
  </si>
  <si>
    <t>LIMPIEZA DE TERRENOS BALDIOS PROPIEDAD DEL MUNICIPIO DE MERIDA.</t>
  </si>
  <si>
    <t>M2</t>
  </si>
  <si>
    <t>LIMPIEZA DE CALLES EN EL SEGUNDO CUADRO DE LA CIUDAD.</t>
  </si>
  <si>
    <t>LIMPIEZA DE CALLES EN COLONIAS Y FRACCIONAMIENTOS.</t>
  </si>
  <si>
    <t>RECOLECCION DE ANIMALES MUERTOS EN MERIDA Y COMISARIAS</t>
  </si>
  <si>
    <t>PZA</t>
  </si>
  <si>
    <t>LIMPIEZA DE CALLES EN COMISARIAS DE MERIDA</t>
  </si>
  <si>
    <t>LIMPIEZA DE CALLES EN EL CENTRO HISTORICO DE LA CIUDAD.</t>
  </si>
  <si>
    <t>BASURA RECOLECTADA</t>
  </si>
  <si>
    <t>TON.</t>
  </si>
  <si>
    <t>M3</t>
  </si>
  <si>
    <t>CONSTRUCCION DE ZANJA CON REJILLA</t>
  </si>
  <si>
    <t>METRO LINEAL</t>
  </si>
  <si>
    <t>PERFORACION DE POZO PROFUNDO</t>
  </si>
  <si>
    <t>DESAZOLVE DE POZO PROFUNDO</t>
  </si>
  <si>
    <t>DESAZOLVE DE POZO COLECTOR</t>
  </si>
  <si>
    <t>DESAGUE DE CALLES INUNDADAS</t>
  </si>
  <si>
    <t>LITROS</t>
  </si>
  <si>
    <t>DESAZOLVE DE ZANJA CON REJILLA</t>
  </si>
  <si>
    <t>ESCOMBRO DE LA LIMPIEZA  DE POZO EN LA VIA PUBLICA</t>
  </si>
  <si>
    <t>REPARACION DE BROCAL Y/O REPOSICION DE TAPAS DE POZO</t>
  </si>
  <si>
    <t>REPARACION DE ZANJA CON REJILLA</t>
  </si>
  <si>
    <t>008 PROCURAR EL MANTENIMIENTO Y MODERNIZACIÓN DE LA INFRAESTRUCTURA Y SERVCIOS DE LOS CENTROS RECREATIVOS Y ZOOLÓGICOS</t>
  </si>
  <si>
    <t>BRINDAR AL CIUDADANO DEL MUNICIPIO Y PÚBLICO EN GENERAL UN ÁREA DE ESPARCIMIENTO Y DIVERSIÓN MEDIANTE INSTALACIONES SEGURAS Y ADECUADAS, VIGLANCIA Y SERVICIOS DE CALIDAD.</t>
  </si>
  <si>
    <t>INGRESO DE VISITANTES  EN GENERAL</t>
  </si>
  <si>
    <t>PERSONAS</t>
  </si>
  <si>
    <t xml:space="preserve">VISITA A LA ESTELA- MIRADOR </t>
  </si>
  <si>
    <t>RECORRIDO  EN SAFARI</t>
  </si>
  <si>
    <t>RECORRIDO EN CATAMARÁN</t>
  </si>
  <si>
    <t>REGISTRO DE VISITANTES AL HERPETARIO</t>
  </si>
  <si>
    <t xml:space="preserve">ATENCION A ESCUELAS Y GRUPOS PROGRAMADAS CON TEMAS DE EDUCACIÓN AMBIENTAL  </t>
  </si>
  <si>
    <t>ESCUELAS y GRUPOS ATENDIDOS</t>
  </si>
  <si>
    <t>ACTIVIDADES LUDICAS  (TALLERES, JUEGOS) BRINDADOS AL VISITANTE EN GENERAL.</t>
  </si>
  <si>
    <t>PÚBLICO ATENDIDO</t>
  </si>
  <si>
    <t>EVENTOS  CON FINES DE EDUCACIÓN AMBIENTAL PARA EL PUBLICO EN GENERAL (CINECO, RALLY)</t>
  </si>
  <si>
    <t>EVENTOS REALIZADOS</t>
  </si>
  <si>
    <t xml:space="preserve">REPARACION Y MANTENIMIENTO  DE RECINTOS PARA ANIMALES </t>
  </si>
  <si>
    <t xml:space="preserve">METROS CUADRADOS </t>
  </si>
  <si>
    <t xml:space="preserve">CREACION DE NUEVA  INFRAESTRUCTURA </t>
  </si>
  <si>
    <t>UNIDADES</t>
  </si>
  <si>
    <t>PODA Y DESMALEZADO DE ÁREAS VERDES</t>
  </si>
  <si>
    <t>2´640,000</t>
  </si>
  <si>
    <t xml:space="preserve">RECOLECCIÓN Y SEPARACIÓN  DE RESIDUOS SÓLIDOS </t>
  </si>
  <si>
    <t xml:space="preserve">METROS CÚBICOS </t>
  </si>
  <si>
    <t>RIEGO DE ÁREAS VERDES</t>
  </si>
  <si>
    <t>7´200,000</t>
  </si>
  <si>
    <t>REFORESTACIÓN Y PAISAJISMO</t>
  </si>
  <si>
    <t>PLANTAS</t>
  </si>
  <si>
    <t>OFRECER  UN ESPACIO  QUE CONTRIBUYA CON LA EDUCACIÓN Y  CONSERVACIÓN DE LA FLORA  MEDIANTE LA EXHIBICIÓN,  REPRODUCCIÓN Y PROPAGACIÓN DE ESPECIES VEGETALES DE LAS FAMILIAS ORQUIDACEAE, ARACEAE,CACTACEAE Y BROMELIACEAE, DE LAS CUALES MUCHAS ESPECIES HOY ESTÁN EN ALGUNA CATEGORÍA DE RIESGO.</t>
  </si>
  <si>
    <t xml:space="preserve">VISITAS GUIADAS ESCOLARES </t>
  </si>
  <si>
    <t>60 RECORRIDOS</t>
  </si>
  <si>
    <t xml:space="preserve">NO. DE RECORRIDOS </t>
  </si>
  <si>
    <t>1200 PERSONAS</t>
  </si>
  <si>
    <t>NO. DE PERONAS ATENDIDAS</t>
  </si>
  <si>
    <t xml:space="preserve">VISITAS GUIADAS AL PÚBLICO EN GENERAL </t>
  </si>
  <si>
    <t>100 RECORRIDOS</t>
  </si>
  <si>
    <t>1500 PERSONAS</t>
  </si>
  <si>
    <t xml:space="preserve">PLÁTICAS Y VISITAS  TÉCNICAS SOBRE MANEJO DE LAS ESPECIES DEL JARDÍN </t>
  </si>
  <si>
    <t>12 PLATICAS</t>
  </si>
  <si>
    <t>NO. DE PLÁTICAS</t>
  </si>
  <si>
    <t>60 PERSONAS</t>
  </si>
  <si>
    <t xml:space="preserve">TRATAMIENTOS FITOSANITARIOS PREVENTIVOS, CURATIVOS Y NUTRICIONALES </t>
  </si>
  <si>
    <t xml:space="preserve">NO. DE TRATAMIENTOS </t>
  </si>
  <si>
    <t xml:space="preserve">PROPAGACIÓN VEGETATIVA Y SEXUAL  DE PLÁNTULAS </t>
  </si>
  <si>
    <t>120 PLÁNTULAS</t>
  </si>
  <si>
    <t xml:space="preserve">NO. DE PLANTULAS </t>
  </si>
  <si>
    <t xml:space="preserve">REGISTRO DE USUARIOS </t>
  </si>
  <si>
    <t>NO. DE VISITANTES</t>
  </si>
  <si>
    <t>CONSTRUCCIÓN DE ZANJA CON REJILLA</t>
  </si>
  <si>
    <t>NUMERO DE METRO LINEAL</t>
  </si>
  <si>
    <t>PERFORACIÓN DE POZO PROFUNDO</t>
  </si>
  <si>
    <t>NUMERO DE PIEZAS</t>
  </si>
  <si>
    <t>DESAGÜE DE CALLES INUNDADAS</t>
  </si>
  <si>
    <t>NUMERO DE METROS CUBICOS</t>
  </si>
  <si>
    <t>NUMERO DE METROS LINEALES</t>
  </si>
  <si>
    <t>ESCOMBRO DE LIMPIEZA DE POZO EN LA VIA PUBLICA</t>
  </si>
  <si>
    <t>REPARACIÓN DE BROCAL Y/O REPOSICIÓN DE TAPAS DE POZO</t>
  </si>
  <si>
    <t>REPARACIÓN DE ZANJA CON REJILLA</t>
  </si>
  <si>
    <t>PROGRAMA DE MANTENIMIENTO DEL SISTEMA DE DRENAJE PLUVIAL EN COLONIAS Y FRACCIONAMIENTOS.</t>
  </si>
  <si>
    <t>NUMERO DE COLONIAS Y FRACCIONAMIENTOS ATENDIDOS</t>
  </si>
  <si>
    <t>PROGRAMA DE MANTENIMIENTO DEL SISTEMA DE DRENAJE PLUVIAL EN Y COMISARIAS.</t>
  </si>
  <si>
    <t>ATENCION A COMISARIAS. (PROGRAMA)</t>
  </si>
  <si>
    <t>LIMPIEZA DE TERRENOS PROPIEDAD DEL MUNICIPIO. (PROGRAMA)</t>
  </si>
  <si>
    <t>RECOLECCIÓN DE BOTADEROS. (PROGRAMA)</t>
  </si>
  <si>
    <t>TONELADAS</t>
  </si>
  <si>
    <t>BARRIDO Y LIMPIEZA EN EL SEGUNDO CUADRO DE LA CIUDAD. (PROGRAMA)</t>
  </si>
  <si>
    <t>ATENCIÓN DE REPORTES DE RECOLECCIÓN DE ANIMALES MUERTOS.</t>
  </si>
  <si>
    <t>ATENCIÓN DE REPORTES DE LIMPIEZA DE CALLES.</t>
  </si>
  <si>
    <t>ATENCIÓN DE REPORTES DE RECOLECCIÓN DE BASURA EN LA VÍA PÚBLICA.</t>
  </si>
  <si>
    <t>LIMPIEZA DE CICLOVIAS Y CARRETERAS INTERCOMISARIAS DE MERIDA. (PROGRAMA), ATENCIÓN DE REPORTES DE LIMPIEZA DE CALLES Y BARRIDO Y LIMPIEZA EN EL SEGUNDO CUADRO DE LA CIUDAD. (PROGRAMA)</t>
  </si>
  <si>
    <t>29*27</t>
  </si>
  <si>
    <t>Total Anual</t>
  </si>
  <si>
    <t>FEBEREO</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</si>
</sst>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_ ;\-#,##0\ "/>
    <numFmt numFmtId="166" formatCode="[$-80A]dddd\,\ dd&quot; de &quot;mmmm&quot; de &quot;yyyy"/>
    <numFmt numFmtId="167" formatCode="[$-80A]hh:mm:ss\ AM/PM"/>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000%"/>
    <numFmt numFmtId="173" formatCode="0.0%"/>
    <numFmt numFmtId="174" formatCode="[$-80A]dddd\,\ d&quot; de &quot;mmmm&quot; de &quot;yyyy"/>
  </numFmts>
  <fonts count="104">
    <font>
      <sz val="11"/>
      <color theme="1"/>
      <name val="Calibri"/>
      <family val="2"/>
    </font>
    <font>
      <sz val="11"/>
      <color indexed="8"/>
      <name val="Calibri"/>
      <family val="2"/>
    </font>
    <font>
      <b/>
      <sz val="9"/>
      <name val="Tahoma"/>
      <family val="2"/>
    </font>
    <font>
      <sz val="9"/>
      <name val="Tahoma"/>
      <family val="2"/>
    </font>
    <font>
      <b/>
      <sz val="12"/>
      <name val="Barlow Light"/>
      <family val="0"/>
    </font>
    <font>
      <sz val="12"/>
      <name val="Barlow Light"/>
      <family val="0"/>
    </font>
    <font>
      <sz val="11"/>
      <name val="Barlow Ligh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8"/>
      <name val="Calibri Light"/>
      <family val="2"/>
    </font>
    <font>
      <sz val="10"/>
      <color indexed="8"/>
      <name val="Calibri Light"/>
      <family val="2"/>
    </font>
    <font>
      <sz val="10"/>
      <name val="Calibri Light"/>
      <family val="2"/>
    </font>
    <font>
      <sz val="11"/>
      <color indexed="8"/>
      <name val="Calibri Light"/>
      <family val="2"/>
    </font>
    <font>
      <b/>
      <sz val="14"/>
      <color indexed="8"/>
      <name val="Calibri Light"/>
      <family val="2"/>
    </font>
    <font>
      <b/>
      <sz val="10"/>
      <color indexed="8"/>
      <name val="Calibri Light"/>
      <family val="2"/>
    </font>
    <font>
      <sz val="10"/>
      <color indexed="8"/>
      <name val="Exo 2.0"/>
      <family val="3"/>
    </font>
    <font>
      <sz val="12"/>
      <color indexed="8"/>
      <name val="Barlow Light"/>
      <family val="0"/>
    </font>
    <font>
      <b/>
      <sz val="12"/>
      <color indexed="8"/>
      <name val="Barlow Light"/>
      <family val="0"/>
    </font>
    <font>
      <b/>
      <sz val="12"/>
      <color indexed="9"/>
      <name val="Barlow Light"/>
      <family val="0"/>
    </font>
    <font>
      <sz val="11"/>
      <name val="Calibri Light"/>
      <family val="2"/>
    </font>
    <font>
      <sz val="11"/>
      <color indexed="8"/>
      <name val="Barlow Light"/>
      <family val="0"/>
    </font>
    <font>
      <b/>
      <sz val="14"/>
      <color indexed="8"/>
      <name val="Barlow Light"/>
      <family val="0"/>
    </font>
    <font>
      <sz val="16"/>
      <color indexed="8"/>
      <name val="Barlow Light"/>
      <family val="0"/>
    </font>
    <font>
      <b/>
      <sz val="16"/>
      <color indexed="9"/>
      <name val="Barlow Light"/>
      <family val="0"/>
    </font>
    <font>
      <sz val="10"/>
      <color indexed="8"/>
      <name val="Calibri"/>
      <family val="2"/>
    </font>
    <font>
      <sz val="10"/>
      <name val="Calibri"/>
      <family val="2"/>
    </font>
    <font>
      <sz val="14"/>
      <color indexed="8"/>
      <name val="Calibri Light"/>
      <family val="2"/>
    </font>
    <font>
      <sz val="11"/>
      <color indexed="8"/>
      <name val="Barlow SemiBold"/>
      <family val="0"/>
    </font>
    <font>
      <sz val="12"/>
      <color indexed="8"/>
      <name val="Barlow SemiBold"/>
      <family val="0"/>
    </font>
    <font>
      <b/>
      <sz val="11"/>
      <color indexed="8"/>
      <name val="Barlow SemiBold"/>
      <family val="0"/>
    </font>
    <font>
      <b/>
      <sz val="20"/>
      <color indexed="9"/>
      <name val="Calibri Light"/>
      <family val="2"/>
    </font>
    <font>
      <b/>
      <sz val="12"/>
      <color indexed="10"/>
      <name val="Barlow Light"/>
      <family val="0"/>
    </font>
    <font>
      <b/>
      <sz val="14"/>
      <color indexed="10"/>
      <name val="Barlow Light"/>
      <family val="0"/>
    </font>
    <font>
      <b/>
      <sz val="12"/>
      <color indexed="9"/>
      <name val="Calibri Light"/>
      <family val="2"/>
    </font>
    <font>
      <b/>
      <sz val="11"/>
      <color indexed="9"/>
      <name val="Calibri Light"/>
      <family val="2"/>
    </font>
    <font>
      <b/>
      <sz val="20"/>
      <color indexed="8"/>
      <name val="Calibri Light"/>
      <family val="2"/>
    </font>
    <font>
      <b/>
      <sz val="11"/>
      <color indexed="10"/>
      <name val="Barlow SemiBold"/>
      <family val="0"/>
    </font>
    <font>
      <sz val="11"/>
      <color indexed="10"/>
      <name val="Barlow Light"/>
      <family val="0"/>
    </font>
    <font>
      <b/>
      <sz val="10"/>
      <color indexed="10"/>
      <name val="Calibri Light"/>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1"/>
      <name val="Calibri Light"/>
      <family val="2"/>
    </font>
    <font>
      <sz val="10"/>
      <color theme="1"/>
      <name val="Calibri Light"/>
      <family val="2"/>
    </font>
    <font>
      <sz val="11"/>
      <color theme="1"/>
      <name val="Calibri Light"/>
      <family val="2"/>
    </font>
    <font>
      <b/>
      <sz val="14"/>
      <color theme="1"/>
      <name val="Calibri Light"/>
      <family val="2"/>
    </font>
    <font>
      <b/>
      <sz val="10"/>
      <color theme="1"/>
      <name val="Calibri Light"/>
      <family val="2"/>
    </font>
    <font>
      <sz val="11"/>
      <color rgb="FF000000"/>
      <name val="Calibri"/>
      <family val="2"/>
    </font>
    <font>
      <sz val="10"/>
      <color theme="1"/>
      <name val="Exo 2.0"/>
      <family val="3"/>
    </font>
    <font>
      <sz val="12"/>
      <color theme="1"/>
      <name val="Barlow Light"/>
      <family val="0"/>
    </font>
    <font>
      <b/>
      <sz val="12"/>
      <color theme="1"/>
      <name val="Barlow Light"/>
      <family val="0"/>
    </font>
    <font>
      <b/>
      <sz val="12"/>
      <color theme="0"/>
      <name val="Barlow Light"/>
      <family val="0"/>
    </font>
    <font>
      <sz val="12"/>
      <color rgb="FF000000"/>
      <name val="Barlow Light"/>
      <family val="0"/>
    </font>
    <font>
      <sz val="11"/>
      <color theme="1"/>
      <name val="Barlow Light"/>
      <family val="0"/>
    </font>
    <font>
      <b/>
      <sz val="14"/>
      <color theme="1"/>
      <name val="Barlow Light"/>
      <family val="0"/>
    </font>
    <font>
      <sz val="16"/>
      <color theme="1"/>
      <name val="Barlow Light"/>
      <family val="0"/>
    </font>
    <font>
      <b/>
      <sz val="16"/>
      <color theme="0"/>
      <name val="Barlow Light"/>
      <family val="0"/>
    </font>
    <font>
      <sz val="10"/>
      <color theme="1"/>
      <name val="Calibri"/>
      <family val="2"/>
    </font>
    <font>
      <sz val="14"/>
      <color theme="1"/>
      <name val="Calibri Light"/>
      <family val="2"/>
    </font>
    <font>
      <sz val="11"/>
      <color theme="1"/>
      <name val="Barlow SemiBold"/>
      <family val="0"/>
    </font>
    <font>
      <sz val="12"/>
      <color theme="1"/>
      <name val="Barlow SemiBold"/>
      <family val="0"/>
    </font>
    <font>
      <b/>
      <sz val="11"/>
      <color theme="1"/>
      <name val="Barlow SemiBold"/>
      <family val="0"/>
    </font>
    <font>
      <b/>
      <sz val="20"/>
      <color theme="0"/>
      <name val="Calibri Light"/>
      <family val="2"/>
    </font>
    <font>
      <b/>
      <sz val="12"/>
      <color rgb="FFFF0000"/>
      <name val="Barlow Light"/>
      <family val="0"/>
    </font>
    <font>
      <b/>
      <sz val="14"/>
      <color rgb="FFFF0000"/>
      <name val="Barlow Light"/>
      <family val="0"/>
    </font>
    <font>
      <b/>
      <sz val="11"/>
      <color rgb="FFFF0000"/>
      <name val="Barlow SemiBold"/>
      <family val="0"/>
    </font>
    <font>
      <sz val="11"/>
      <color rgb="FFFF0000"/>
      <name val="Barlow Light"/>
      <family val="0"/>
    </font>
    <font>
      <b/>
      <sz val="10"/>
      <color rgb="FFFF0000"/>
      <name val="Calibri Light"/>
      <family val="2"/>
    </font>
    <font>
      <b/>
      <sz val="20"/>
      <color theme="1"/>
      <name val="Calibri Light"/>
      <family val="2"/>
    </font>
    <font>
      <b/>
      <sz val="11"/>
      <color theme="0"/>
      <name val="Calibri Light"/>
      <family val="2"/>
    </font>
    <font>
      <b/>
      <sz val="12"/>
      <color theme="0"/>
      <name val="Calibri Light"/>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4" tint="-0.4999699890613556"/>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top style="medium"/>
      <bottom style="thin"/>
    </border>
    <border>
      <left style="thin"/>
      <right>
        <color indexed="63"/>
      </right>
      <top style="thin"/>
      <bottom style="thin"/>
    </border>
    <border>
      <left>
        <color indexed="63"/>
      </left>
      <right>
        <color indexed="63"/>
      </right>
      <top style="thin"/>
      <bottom style="medium"/>
    </border>
    <border>
      <left>
        <color indexed="63"/>
      </left>
      <right/>
      <top style="medium"/>
      <bottom/>
    </border>
    <border>
      <left style="thin"/>
      <right style="thin"/>
      <top>
        <color indexed="63"/>
      </top>
      <bottom style="thin"/>
    </border>
    <border>
      <left>
        <color indexed="63"/>
      </left>
      <right>
        <color indexed="63"/>
      </right>
      <top style="thin"/>
      <bottom style="thin"/>
    </border>
    <border>
      <left style="thin"/>
      <right>
        <color indexed="63"/>
      </right>
      <top style="thin"/>
      <bottom style="medium"/>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thin"/>
      <top style="thin"/>
      <bottom>
        <color indexed="63"/>
      </bottom>
    </border>
    <border>
      <left>
        <color indexed="63"/>
      </left>
      <right/>
      <top/>
      <bottom style="thin"/>
    </border>
    <border>
      <left>
        <color indexed="63"/>
      </left>
      <right>
        <color indexed="63"/>
      </right>
      <top style="thin"/>
      <bottom>
        <color indexed="63"/>
      </bottom>
    </border>
    <border>
      <left style="medium"/>
      <right style="thin"/>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thin"/>
      <top>
        <color indexed="63"/>
      </top>
      <bottom style="thin"/>
    </border>
    <border>
      <left style="medium"/>
      <right style="thin"/>
      <top style="thin"/>
      <bottom/>
    </border>
    <border>
      <left style="medium"/>
      <right style="thin"/>
      <top/>
      <bottom/>
    </border>
    <border>
      <left style="medium"/>
      <right style="thin"/>
      <top/>
      <bottom style="medium"/>
    </border>
    <border>
      <left style="thin"/>
      <right>
        <color indexed="63"/>
      </right>
      <top style="thin"/>
      <bottom>
        <color indexed="63"/>
      </bottom>
    </border>
    <border>
      <left style="thin"/>
      <right>
        <color indexed="63"/>
      </right>
      <top style="medium"/>
      <bottom style="mediu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3" fillId="29" borderId="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2" fillId="0" borderId="8" applyNumberFormat="0" applyFill="0" applyAlignment="0" applyProtection="0"/>
    <xf numFmtId="0" fontId="73" fillId="0" borderId="9" applyNumberFormat="0" applyFill="0" applyAlignment="0" applyProtection="0"/>
  </cellStyleXfs>
  <cellXfs count="344">
    <xf numFmtId="0" fontId="0" fillId="0" borderId="0" xfId="0" applyFont="1" applyAlignment="1">
      <alignment/>
    </xf>
    <xf numFmtId="0" fontId="74" fillId="0" borderId="10" xfId="0" applyFont="1" applyBorder="1" applyAlignment="1">
      <alignment horizontal="center" vertical="center" wrapText="1"/>
    </xf>
    <xf numFmtId="0" fontId="75" fillId="0" borderId="11" xfId="0" applyFont="1" applyBorder="1" applyAlignment="1">
      <alignment horizontal="center" vertical="center" wrapText="1"/>
    </xf>
    <xf numFmtId="2" fontId="75" fillId="0" borderId="12" xfId="0" applyNumberFormat="1" applyFont="1" applyFill="1" applyBorder="1" applyAlignment="1">
      <alignment horizontal="center" vertical="center" wrapText="1"/>
    </xf>
    <xf numFmtId="2" fontId="75" fillId="0" borderId="12" xfId="0" applyNumberFormat="1" applyFont="1" applyBorder="1" applyAlignment="1">
      <alignment horizontal="center" vertical="center" wrapText="1"/>
    </xf>
    <xf numFmtId="0" fontId="74" fillId="0" borderId="0" xfId="0" applyFont="1" applyBorder="1" applyAlignment="1">
      <alignment horizontal="center" vertical="center" wrapText="1"/>
    </xf>
    <xf numFmtId="2" fontId="75" fillId="0" borderId="12" xfId="51" applyNumberFormat="1" applyFont="1" applyBorder="1" applyAlignment="1">
      <alignment horizontal="center" vertical="center" wrapText="1"/>
    </xf>
    <xf numFmtId="2" fontId="27" fillId="0" borderId="12" xfId="51" applyNumberFormat="1" applyFont="1" applyBorder="1" applyAlignment="1">
      <alignment horizontal="center" vertical="center" wrapText="1"/>
    </xf>
    <xf numFmtId="44" fontId="75" fillId="0" borderId="12" xfId="51" applyFont="1" applyBorder="1" applyAlignment="1">
      <alignment horizontal="center" vertical="center" wrapText="1"/>
    </xf>
    <xf numFmtId="0" fontId="76" fillId="0" borderId="12" xfId="0" applyFont="1" applyBorder="1" applyAlignment="1">
      <alignment horizontal="center" vertical="center" wrapText="1"/>
    </xf>
    <xf numFmtId="0" fontId="76" fillId="0" borderId="12" xfId="0" applyFont="1" applyBorder="1" applyAlignment="1">
      <alignment horizontal="center" vertical="center"/>
    </xf>
    <xf numFmtId="0" fontId="76" fillId="0" borderId="0" xfId="0" applyFont="1" applyAlignment="1">
      <alignment horizontal="center" vertical="center" wrapText="1"/>
    </xf>
    <xf numFmtId="0" fontId="77" fillId="0" borderId="0" xfId="0" applyFont="1" applyAlignment="1">
      <alignment horizontal="center" vertical="center" wrapText="1"/>
    </xf>
    <xf numFmtId="0" fontId="74" fillId="0" borderId="13"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0" xfId="0" applyFont="1" applyBorder="1" applyAlignment="1">
      <alignment horizontal="center" vertical="center" wrapText="1"/>
    </xf>
    <xf numFmtId="4" fontId="76" fillId="0" borderId="0" xfId="0" applyNumberFormat="1" applyFont="1" applyAlignment="1">
      <alignment horizontal="center" vertical="center" wrapText="1"/>
    </xf>
    <xf numFmtId="44" fontId="76" fillId="0" borderId="0" xfId="0" applyNumberFormat="1" applyFont="1" applyAlignment="1">
      <alignment horizontal="center" vertical="center" wrapText="1"/>
    </xf>
    <xf numFmtId="0" fontId="75" fillId="0" borderId="12" xfId="0" applyFont="1" applyFill="1" applyBorder="1" applyAlignment="1">
      <alignment horizontal="center" vertical="center" wrapText="1"/>
    </xf>
    <xf numFmtId="0" fontId="75" fillId="0" borderId="12" xfId="0" applyFont="1" applyBorder="1" applyAlignment="1">
      <alignment horizontal="center" vertical="center" wrapText="1"/>
    </xf>
    <xf numFmtId="9" fontId="76" fillId="0" borderId="12" xfId="0" applyNumberFormat="1" applyFont="1" applyBorder="1" applyAlignment="1">
      <alignment horizontal="center" vertical="center"/>
    </xf>
    <xf numFmtId="2" fontId="78" fillId="0" borderId="12" xfId="51" applyNumberFormat="1" applyFont="1" applyFill="1" applyBorder="1" applyAlignment="1">
      <alignment horizontal="center" vertical="center" wrapText="1"/>
    </xf>
    <xf numFmtId="0" fontId="78" fillId="0" borderId="12" xfId="0" applyFont="1" applyBorder="1" applyAlignment="1">
      <alignment horizontal="center" vertical="center" wrapText="1"/>
    </xf>
    <xf numFmtId="0" fontId="79"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4" fontId="80" fillId="0" borderId="15" xfId="0" applyNumberFormat="1" applyFont="1" applyBorder="1" applyAlignment="1">
      <alignment horizontal="center" vertical="center" wrapText="1"/>
    </xf>
    <xf numFmtId="3" fontId="80" fillId="0" borderId="12" xfId="0" applyNumberFormat="1" applyFont="1" applyBorder="1" applyAlignment="1">
      <alignment horizontal="center" vertical="center" wrapText="1"/>
    </xf>
    <xf numFmtId="4" fontId="80" fillId="0" borderId="12" xfId="0" applyNumberFormat="1" applyFont="1" applyBorder="1" applyAlignment="1">
      <alignment horizontal="center" vertical="center" wrapText="1"/>
    </xf>
    <xf numFmtId="3" fontId="80" fillId="0" borderId="16" xfId="0" applyNumberFormat="1" applyFont="1" applyBorder="1" applyAlignment="1">
      <alignment horizontal="center" vertical="center" wrapText="1"/>
    </xf>
    <xf numFmtId="0" fontId="77" fillId="0" borderId="0" xfId="0" applyFont="1" applyAlignment="1">
      <alignment horizontal="center" vertical="center" wrapText="1"/>
    </xf>
    <xf numFmtId="0" fontId="81" fillId="0" borderId="0" xfId="0" applyFont="1" applyAlignment="1">
      <alignment horizontal="center" vertical="center" wrapText="1"/>
    </xf>
    <xf numFmtId="0" fontId="82" fillId="0" borderId="0" xfId="0" applyFont="1" applyAlignment="1">
      <alignment horizontal="center" vertical="center" wrapText="1"/>
    </xf>
    <xf numFmtId="0" fontId="82" fillId="0" borderId="0" xfId="0" applyFont="1" applyBorder="1" applyAlignment="1">
      <alignment horizontal="center" vertical="center" wrapText="1"/>
    </xf>
    <xf numFmtId="0" fontId="82" fillId="0" borderId="13" xfId="0" applyFont="1" applyBorder="1" applyAlignment="1">
      <alignment horizontal="center" vertical="center" wrapText="1"/>
    </xf>
    <xf numFmtId="0" fontId="82" fillId="0" borderId="10" xfId="0" applyFont="1" applyBorder="1" applyAlignment="1">
      <alignment horizontal="center" vertical="center" wrapText="1"/>
    </xf>
    <xf numFmtId="0" fontId="81" fillId="0" borderId="14" xfId="0" applyFont="1" applyBorder="1" applyAlignment="1">
      <alignment horizontal="center" vertical="center" wrapText="1"/>
    </xf>
    <xf numFmtId="0" fontId="81" fillId="0" borderId="11" xfId="0" applyFont="1" applyBorder="1" applyAlignment="1">
      <alignment horizontal="center" vertical="center" wrapText="1"/>
    </xf>
    <xf numFmtId="0" fontId="81" fillId="0" borderId="0" xfId="0" applyFont="1" applyBorder="1" applyAlignment="1">
      <alignment horizontal="center" vertical="center" wrapText="1"/>
    </xf>
    <xf numFmtId="0" fontId="82" fillId="0" borderId="12" xfId="0" applyFont="1" applyBorder="1" applyAlignment="1">
      <alignment horizontal="center" vertical="center" wrapText="1"/>
    </xf>
    <xf numFmtId="4" fontId="81" fillId="0" borderId="15" xfId="0" applyNumberFormat="1" applyFont="1" applyBorder="1" applyAlignment="1">
      <alignment horizontal="center" vertical="center" wrapText="1"/>
    </xf>
    <xf numFmtId="0" fontId="81" fillId="0" borderId="17" xfId="0" applyFont="1" applyFill="1" applyBorder="1" applyAlignment="1">
      <alignment horizontal="center" vertical="center" wrapText="1"/>
    </xf>
    <xf numFmtId="4" fontId="81" fillId="0" borderId="12"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2" fontId="82" fillId="0" borderId="12" xfId="51" applyNumberFormat="1" applyFont="1" applyFill="1" applyBorder="1" applyAlignment="1">
      <alignment horizontal="center" vertical="center" wrapText="1"/>
    </xf>
    <xf numFmtId="3" fontId="81" fillId="0" borderId="12" xfId="0" applyNumberFormat="1" applyFont="1" applyBorder="1" applyAlignment="1">
      <alignment horizontal="center" vertical="center" wrapText="1"/>
    </xf>
    <xf numFmtId="0" fontId="81" fillId="0" borderId="18" xfId="0" applyFont="1" applyFill="1" applyBorder="1" applyAlignment="1">
      <alignment horizontal="center" vertical="center" wrapText="1"/>
    </xf>
    <xf numFmtId="0" fontId="81"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81" fillId="0" borderId="12" xfId="0" applyFont="1" applyFill="1" applyBorder="1" applyAlignment="1">
      <alignment horizontal="center" vertical="center" wrapText="1"/>
    </xf>
    <xf numFmtId="3" fontId="81" fillId="0" borderId="19" xfId="0" applyNumberFormat="1" applyFont="1" applyBorder="1" applyAlignment="1">
      <alignment horizontal="center" vertical="center" wrapText="1"/>
    </xf>
    <xf numFmtId="3" fontId="81" fillId="0" borderId="16" xfId="0" applyNumberFormat="1" applyFont="1" applyBorder="1" applyAlignment="1">
      <alignment horizontal="center" vertical="center" wrapText="1"/>
    </xf>
    <xf numFmtId="0" fontId="81" fillId="0" borderId="16" xfId="0" applyFont="1" applyFill="1" applyBorder="1" applyAlignment="1">
      <alignment horizontal="center" vertical="center" wrapText="1"/>
    </xf>
    <xf numFmtId="0" fontId="83" fillId="33" borderId="20" xfId="0" applyFont="1" applyFill="1" applyBorder="1" applyAlignment="1">
      <alignment horizontal="center" vertical="center" wrapText="1"/>
    </xf>
    <xf numFmtId="0" fontId="81" fillId="0" borderId="21" xfId="0" applyFont="1" applyFill="1" applyBorder="1" applyAlignment="1">
      <alignment horizontal="center" vertical="center" wrapText="1"/>
    </xf>
    <xf numFmtId="0" fontId="81" fillId="0" borderId="21" xfId="0" applyFont="1" applyBorder="1" applyAlignment="1">
      <alignment horizontal="center" vertical="center" wrapText="1"/>
    </xf>
    <xf numFmtId="4" fontId="81" fillId="0" borderId="12" xfId="51" applyNumberFormat="1" applyFont="1" applyBorder="1" applyAlignment="1">
      <alignment horizontal="center" vertical="center" wrapText="1"/>
    </xf>
    <xf numFmtId="4" fontId="81" fillId="0" borderId="0" xfId="0" applyNumberFormat="1" applyFont="1" applyAlignment="1">
      <alignment horizontal="center" vertical="center" wrapText="1"/>
    </xf>
    <xf numFmtId="44" fontId="81" fillId="0" borderId="0" xfId="0" applyNumberFormat="1" applyFont="1" applyAlignment="1">
      <alignment horizontal="center" vertical="center" wrapText="1"/>
    </xf>
    <xf numFmtId="1" fontId="81" fillId="0" borderId="12" xfId="51" applyNumberFormat="1" applyFont="1" applyBorder="1" applyAlignment="1">
      <alignment horizontal="center" vertical="center" wrapText="1"/>
    </xf>
    <xf numFmtId="1" fontId="5" fillId="0" borderId="12" xfId="51" applyNumberFormat="1" applyFont="1" applyBorder="1" applyAlignment="1">
      <alignment horizontal="center" vertical="center" wrapText="1"/>
    </xf>
    <xf numFmtId="4" fontId="5" fillId="0" borderId="12" xfId="51" applyNumberFormat="1" applyFont="1" applyBorder="1" applyAlignment="1">
      <alignment horizontal="center" vertical="center" wrapText="1"/>
    </xf>
    <xf numFmtId="3" fontId="81" fillId="0" borderId="22" xfId="0" applyNumberFormat="1" applyFont="1" applyBorder="1" applyAlignment="1">
      <alignment horizontal="center" vertical="center" wrapText="1"/>
    </xf>
    <xf numFmtId="3" fontId="81" fillId="0" borderId="12" xfId="51" applyNumberFormat="1" applyFont="1" applyBorder="1" applyAlignment="1">
      <alignment horizontal="center" vertical="center" wrapText="1"/>
    </xf>
    <xf numFmtId="3" fontId="5" fillId="0" borderId="12" xfId="51" applyNumberFormat="1" applyFont="1" applyBorder="1" applyAlignment="1">
      <alignment horizontal="center" vertical="center" wrapText="1"/>
    </xf>
    <xf numFmtId="4" fontId="81" fillId="0" borderId="12" xfId="0" applyNumberFormat="1" applyFont="1" applyFill="1" applyBorder="1" applyAlignment="1">
      <alignment horizontal="center" vertical="center" wrapText="1"/>
    </xf>
    <xf numFmtId="2" fontId="81" fillId="0" borderId="12" xfId="51" applyNumberFormat="1" applyFont="1" applyBorder="1" applyAlignment="1">
      <alignment horizontal="center" vertical="center" wrapText="1"/>
    </xf>
    <xf numFmtId="2" fontId="81" fillId="0" borderId="12" xfId="0" applyNumberFormat="1" applyFont="1" applyFill="1" applyBorder="1" applyAlignment="1">
      <alignment horizontal="center" vertical="center" wrapText="1"/>
    </xf>
    <xf numFmtId="2" fontId="5" fillId="0" borderId="12" xfId="0" applyNumberFormat="1" applyFont="1" applyBorder="1" applyAlignment="1">
      <alignment horizontal="center" vertical="center" wrapText="1"/>
    </xf>
    <xf numFmtId="3" fontId="81" fillId="0" borderId="12" xfId="0" applyNumberFormat="1" applyFont="1" applyFill="1" applyBorder="1" applyAlignment="1">
      <alignment horizontal="center" vertical="center" wrapText="1"/>
    </xf>
    <xf numFmtId="3" fontId="5" fillId="0" borderId="12" xfId="0" applyNumberFormat="1" applyFont="1" applyBorder="1" applyAlignment="1">
      <alignment horizontal="center" vertical="center" wrapText="1"/>
    </xf>
    <xf numFmtId="1" fontId="5" fillId="0" borderId="12" xfId="0" applyNumberFormat="1" applyFont="1" applyBorder="1" applyAlignment="1">
      <alignment horizontal="center" vertical="center" wrapText="1"/>
    </xf>
    <xf numFmtId="0" fontId="5" fillId="0" borderId="12" xfId="0" applyFont="1" applyFill="1" applyBorder="1" applyAlignment="1">
      <alignment horizontal="center" vertical="center" wrapText="1"/>
    </xf>
    <xf numFmtId="0" fontId="81" fillId="0" borderId="0" xfId="0" applyFont="1" applyFill="1" applyAlignment="1">
      <alignment horizontal="center" vertical="center" wrapText="1"/>
    </xf>
    <xf numFmtId="0" fontId="84" fillId="0" borderId="12" xfId="0" applyFont="1" applyFill="1" applyBorder="1" applyAlignment="1">
      <alignment horizontal="center" vertical="center" wrapText="1"/>
    </xf>
    <xf numFmtId="0" fontId="81" fillId="0" borderId="12" xfId="0" applyFont="1" applyFill="1" applyBorder="1" applyAlignment="1">
      <alignment horizontal="center" vertical="center"/>
    </xf>
    <xf numFmtId="0" fontId="5" fillId="34" borderId="12" xfId="0" applyFont="1" applyFill="1" applyBorder="1" applyAlignment="1">
      <alignment horizontal="center" vertical="center" wrapText="1"/>
    </xf>
    <xf numFmtId="0" fontId="82" fillId="0" borderId="11" xfId="0" applyFont="1" applyBorder="1" applyAlignment="1">
      <alignment horizontal="center" vertical="center" wrapText="1"/>
    </xf>
    <xf numFmtId="0" fontId="4" fillId="0" borderId="11" xfId="0" applyFont="1" applyBorder="1" applyAlignment="1">
      <alignment horizontal="center" vertical="center" wrapText="1"/>
    </xf>
    <xf numFmtId="9" fontId="81" fillId="0" borderId="12" xfId="0" applyNumberFormat="1" applyFont="1" applyBorder="1" applyAlignment="1">
      <alignment horizontal="center" vertical="center" wrapText="1"/>
    </xf>
    <xf numFmtId="9" fontId="81" fillId="0" borderId="12" xfId="55" applyFont="1" applyBorder="1" applyAlignment="1">
      <alignment horizontal="center" vertical="center" wrapText="1"/>
    </xf>
    <xf numFmtId="0" fontId="84" fillId="0" borderId="0" xfId="0" applyFont="1" applyAlignment="1">
      <alignment horizontal="center" vertical="center" wrapText="1"/>
    </xf>
    <xf numFmtId="0" fontId="84" fillId="0" borderId="12" xfId="0" applyFont="1" applyBorder="1" applyAlignment="1">
      <alignment horizontal="center" vertical="center" wrapText="1"/>
    </xf>
    <xf numFmtId="3" fontId="81" fillId="0" borderId="18" xfId="0" applyNumberFormat="1" applyFont="1" applyFill="1" applyBorder="1" applyAlignment="1">
      <alignment horizontal="center" vertical="center" wrapText="1"/>
    </xf>
    <xf numFmtId="3" fontId="81" fillId="0" borderId="12" xfId="0" applyNumberFormat="1" applyFont="1" applyFill="1" applyBorder="1" applyAlignment="1">
      <alignment horizontal="center" vertical="center"/>
    </xf>
    <xf numFmtId="0" fontId="84" fillId="0" borderId="0" xfId="0" applyFont="1" applyFill="1" applyBorder="1" applyAlignment="1">
      <alignment horizontal="center" vertical="center" wrapText="1"/>
    </xf>
    <xf numFmtId="0" fontId="81" fillId="0" borderId="12" xfId="0" applyFont="1" applyBorder="1" applyAlignment="1">
      <alignment horizontal="center"/>
    </xf>
    <xf numFmtId="0" fontId="81" fillId="35" borderId="12" xfId="0" applyFont="1" applyFill="1" applyBorder="1" applyAlignment="1">
      <alignment horizontal="center" vertical="center" wrapText="1"/>
    </xf>
    <xf numFmtId="3" fontId="81" fillId="35" borderId="12" xfId="0" applyNumberFormat="1" applyFont="1" applyFill="1" applyBorder="1" applyAlignment="1">
      <alignment horizontal="center" vertical="center" wrapText="1"/>
    </xf>
    <xf numFmtId="3" fontId="81" fillId="35" borderId="18" xfId="0" applyNumberFormat="1" applyFont="1" applyFill="1" applyBorder="1" applyAlignment="1">
      <alignment horizontal="center" vertical="center" wrapText="1"/>
    </xf>
    <xf numFmtId="0" fontId="81" fillId="35" borderId="18" xfId="0" applyFont="1" applyFill="1" applyBorder="1" applyAlignment="1">
      <alignment horizontal="center" vertical="center"/>
    </xf>
    <xf numFmtId="0" fontId="81" fillId="0" borderId="18" xfId="0" applyFont="1" applyFill="1" applyBorder="1" applyAlignment="1">
      <alignment horizontal="center" vertical="center"/>
    </xf>
    <xf numFmtId="3" fontId="81" fillId="0" borderId="18" xfId="0" applyNumberFormat="1" applyFont="1" applyFill="1" applyBorder="1" applyAlignment="1">
      <alignment horizontal="center" vertical="center"/>
    </xf>
    <xf numFmtId="0" fontId="81" fillId="0" borderId="0" xfId="0" applyFont="1" applyFill="1" applyBorder="1" applyAlignment="1">
      <alignment horizontal="center" vertical="center"/>
    </xf>
    <xf numFmtId="3" fontId="81" fillId="0" borderId="16" xfId="0" applyNumberFormat="1" applyFont="1" applyFill="1" applyBorder="1" applyAlignment="1">
      <alignment horizontal="center" vertical="center" wrapText="1"/>
    </xf>
    <xf numFmtId="3" fontId="81" fillId="0" borderId="23" xfId="0" applyNumberFormat="1" applyFont="1" applyFill="1" applyBorder="1" applyAlignment="1">
      <alignment horizontal="center" vertical="center"/>
    </xf>
    <xf numFmtId="3" fontId="81" fillId="35" borderId="23" xfId="0" applyNumberFormat="1" applyFont="1" applyFill="1" applyBorder="1" applyAlignment="1">
      <alignment horizontal="center" vertical="center"/>
    </xf>
    <xf numFmtId="3" fontId="81" fillId="35" borderId="18" xfId="0" applyNumberFormat="1" applyFont="1" applyFill="1" applyBorder="1" applyAlignment="1">
      <alignment horizontal="center" vertical="center"/>
    </xf>
    <xf numFmtId="0" fontId="81" fillId="0" borderId="12" xfId="0" applyFont="1" applyBorder="1" applyAlignment="1">
      <alignment horizontal="center" vertical="center"/>
    </xf>
    <xf numFmtId="2" fontId="81" fillId="0" borderId="12" xfId="0" applyNumberFormat="1" applyFont="1" applyBorder="1" applyAlignment="1">
      <alignment horizontal="center" vertical="center" wrapText="1"/>
    </xf>
    <xf numFmtId="2" fontId="5" fillId="0" borderId="12" xfId="51" applyNumberFormat="1" applyFont="1" applyBorder="1" applyAlignment="1">
      <alignment horizontal="center" vertical="center" wrapText="1"/>
    </xf>
    <xf numFmtId="0" fontId="82" fillId="0" borderId="21" xfId="0" applyFont="1" applyBorder="1" applyAlignment="1">
      <alignment horizontal="center" vertical="center" wrapText="1"/>
    </xf>
    <xf numFmtId="0" fontId="82" fillId="0" borderId="24" xfId="0" applyFont="1" applyBorder="1" applyAlignment="1">
      <alignment horizontal="center" vertical="center" wrapText="1"/>
    </xf>
    <xf numFmtId="0" fontId="81" fillId="0" borderId="12" xfId="0" applyFont="1" applyBorder="1" applyAlignment="1">
      <alignment horizontal="left" vertical="center" wrapText="1"/>
    </xf>
    <xf numFmtId="0" fontId="81" fillId="0" borderId="12" xfId="51" applyNumberFormat="1" applyFont="1" applyBorder="1" applyAlignment="1">
      <alignment horizontal="center" vertical="center" wrapText="1"/>
    </xf>
    <xf numFmtId="0" fontId="5" fillId="0" borderId="12" xfId="51" applyNumberFormat="1" applyFont="1" applyBorder="1" applyAlignment="1">
      <alignment horizontal="center" vertical="center" wrapText="1"/>
    </xf>
    <xf numFmtId="0" fontId="81" fillId="0" borderId="12" xfId="0" applyNumberFormat="1" applyFont="1" applyBorder="1" applyAlignment="1">
      <alignment horizontal="center" vertical="center" wrapText="1"/>
    </xf>
    <xf numFmtId="0" fontId="82" fillId="0" borderId="0" xfId="0" applyFont="1" applyAlignment="1">
      <alignment horizontal="center" vertical="center" wrapText="1"/>
    </xf>
    <xf numFmtId="9" fontId="35" fillId="0" borderId="12" xfId="55" applyFont="1" applyBorder="1" applyAlignment="1">
      <alignment horizontal="center" vertical="center" wrapText="1"/>
    </xf>
    <xf numFmtId="9" fontId="35" fillId="0" borderId="12" xfId="0" applyNumberFormat="1" applyFont="1" applyBorder="1" applyAlignment="1">
      <alignment horizontal="center" vertical="center" wrapText="1"/>
    </xf>
    <xf numFmtId="0" fontId="35" fillId="0" borderId="12" xfId="0" applyFont="1" applyBorder="1" applyAlignment="1">
      <alignment horizontal="center" vertical="center" wrapText="1"/>
    </xf>
    <xf numFmtId="0" fontId="81" fillId="0" borderId="18" xfId="0" applyFont="1" applyFill="1" applyBorder="1" applyAlignment="1">
      <alignment horizontal="center" vertical="center" wrapText="1"/>
    </xf>
    <xf numFmtId="0" fontId="81" fillId="0" borderId="12"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5" fillId="0" borderId="12" xfId="0" applyNumberFormat="1" applyFont="1" applyBorder="1" applyAlignment="1">
      <alignment horizontal="center" vertical="center" wrapText="1"/>
    </xf>
    <xf numFmtId="3" fontId="76" fillId="0" borderId="12" xfId="0" applyNumberFormat="1" applyFont="1" applyBorder="1" applyAlignment="1">
      <alignment horizontal="center" vertical="center" wrapText="1"/>
    </xf>
    <xf numFmtId="0" fontId="85" fillId="0" borderId="12" xfId="0" applyFont="1" applyBorder="1" applyAlignment="1">
      <alignment horizontal="center" vertical="center" wrapText="1"/>
    </xf>
    <xf numFmtId="9" fontId="85"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4" fontId="80" fillId="0" borderId="17" xfId="0" applyNumberFormat="1" applyFont="1" applyBorder="1" applyAlignment="1">
      <alignment horizontal="center" vertical="center" wrapText="1"/>
    </xf>
    <xf numFmtId="3" fontId="80" fillId="0" borderId="18" xfId="0" applyNumberFormat="1" applyFont="1" applyBorder="1" applyAlignment="1">
      <alignment horizontal="center" vertical="center" wrapText="1"/>
    </xf>
    <xf numFmtId="4" fontId="80" fillId="0" borderId="18" xfId="0" applyNumberFormat="1" applyFont="1" applyBorder="1" applyAlignment="1">
      <alignment horizontal="center" vertical="center" wrapText="1"/>
    </xf>
    <xf numFmtId="3" fontId="80" fillId="0" borderId="23" xfId="0" applyNumberFormat="1" applyFont="1" applyBorder="1" applyAlignment="1">
      <alignment horizontal="center" vertical="center" wrapText="1"/>
    </xf>
    <xf numFmtId="0" fontId="82" fillId="0" borderId="0" xfId="0" applyFont="1" applyAlignment="1">
      <alignment horizontal="center" vertical="center" wrapText="1"/>
    </xf>
    <xf numFmtId="0" fontId="82" fillId="0" borderId="18" xfId="0" applyFont="1" applyBorder="1" applyAlignment="1">
      <alignment horizontal="center" vertical="center" wrapText="1"/>
    </xf>
    <xf numFmtId="0" fontId="86" fillId="0" borderId="12" xfId="0" applyFont="1" applyBorder="1" applyAlignment="1">
      <alignment horizontal="center" vertical="center" wrapText="1"/>
    </xf>
    <xf numFmtId="0" fontId="78" fillId="0" borderId="21" xfId="0" applyFont="1" applyBorder="1" applyAlignment="1">
      <alignment horizontal="center" vertical="center" wrapText="1"/>
    </xf>
    <xf numFmtId="0" fontId="87" fillId="0" borderId="0" xfId="0" applyFont="1" applyAlignment="1">
      <alignment horizontal="center" vertical="center" wrapText="1"/>
    </xf>
    <xf numFmtId="0" fontId="82" fillId="0" borderId="25" xfId="0" applyFont="1" applyBorder="1" applyAlignment="1">
      <alignment horizontal="center" vertical="center" wrapText="1"/>
    </xf>
    <xf numFmtId="0" fontId="82" fillId="0" borderId="26" xfId="0" applyFont="1" applyBorder="1" applyAlignment="1">
      <alignment horizontal="center" vertical="center" wrapText="1"/>
    </xf>
    <xf numFmtId="0" fontId="82" fillId="0" borderId="27" xfId="0" applyFont="1" applyBorder="1" applyAlignment="1">
      <alignment horizontal="center" vertical="center" wrapText="1"/>
    </xf>
    <xf numFmtId="0" fontId="83" fillId="33" borderId="28" xfId="0" applyFont="1" applyFill="1" applyBorder="1" applyAlignment="1">
      <alignment horizontal="center" vertical="center" wrapText="1"/>
    </xf>
    <xf numFmtId="0" fontId="82" fillId="0" borderId="0" xfId="0" applyFont="1" applyAlignment="1">
      <alignment horizontal="center" vertical="center" wrapText="1"/>
    </xf>
    <xf numFmtId="4" fontId="5" fillId="0" borderId="12" xfId="51" applyNumberFormat="1" applyFont="1" applyFill="1" applyBorder="1" applyAlignment="1">
      <alignment horizontal="center" vertical="center" wrapText="1"/>
    </xf>
    <xf numFmtId="1" fontId="5" fillId="0" borderId="12" xfId="51" applyNumberFormat="1" applyFont="1" applyFill="1" applyBorder="1" applyAlignment="1">
      <alignment horizontal="center" vertical="center" wrapText="1"/>
    </xf>
    <xf numFmtId="3" fontId="5" fillId="0" borderId="12" xfId="51" applyNumberFormat="1" applyFont="1" applyFill="1" applyBorder="1" applyAlignment="1">
      <alignment horizontal="center" vertical="center" wrapText="1"/>
    </xf>
    <xf numFmtId="0" fontId="83" fillId="33" borderId="0" xfId="0" applyFont="1" applyFill="1" applyBorder="1" applyAlignment="1">
      <alignment horizontal="center" vertical="center" wrapText="1"/>
    </xf>
    <xf numFmtId="0" fontId="88" fillId="33" borderId="0" xfId="0" applyFont="1" applyFill="1" applyBorder="1" applyAlignment="1">
      <alignment horizontal="center" vertical="center" wrapText="1"/>
    </xf>
    <xf numFmtId="0" fontId="83" fillId="33" borderId="29" xfId="0" applyFont="1" applyFill="1" applyBorder="1" applyAlignment="1">
      <alignment horizontal="center" vertical="center" wrapText="1"/>
    </xf>
    <xf numFmtId="0" fontId="83" fillId="33" borderId="28" xfId="0" applyFont="1" applyFill="1" applyBorder="1" applyAlignment="1">
      <alignment horizontal="center" vertical="center" wrapText="1"/>
    </xf>
    <xf numFmtId="0" fontId="82" fillId="0" borderId="0" xfId="0" applyFont="1" applyAlignment="1">
      <alignment horizontal="center" vertical="center" wrapText="1"/>
    </xf>
    <xf numFmtId="0" fontId="83" fillId="33" borderId="28" xfId="0" applyFont="1" applyFill="1" applyBorder="1" applyAlignment="1">
      <alignment horizontal="center" vertical="center" wrapText="1"/>
    </xf>
    <xf numFmtId="0" fontId="82" fillId="0" borderId="0" xfId="0" applyFont="1" applyAlignment="1">
      <alignment horizontal="center" vertical="center" wrapText="1"/>
    </xf>
    <xf numFmtId="9" fontId="35" fillId="36" borderId="12" xfId="55" applyFont="1" applyFill="1" applyBorder="1" applyAlignment="1">
      <alignment horizontal="center" vertical="center" wrapText="1"/>
    </xf>
    <xf numFmtId="0" fontId="83" fillId="33" borderId="28" xfId="0" applyFont="1" applyFill="1" applyBorder="1" applyAlignment="1">
      <alignment horizontal="center" vertical="center" wrapText="1"/>
    </xf>
    <xf numFmtId="0" fontId="82" fillId="0" borderId="0" xfId="0" applyFont="1" applyAlignment="1">
      <alignment horizontal="center" vertical="center" wrapText="1"/>
    </xf>
    <xf numFmtId="9" fontId="81" fillId="0" borderId="0" xfId="0" applyNumberFormat="1" applyFont="1" applyAlignment="1">
      <alignment horizontal="center" vertical="center" wrapText="1"/>
    </xf>
    <xf numFmtId="0" fontId="82" fillId="0" borderId="0" xfId="0" applyFont="1" applyAlignment="1">
      <alignment horizontal="center" vertical="center" wrapText="1"/>
    </xf>
    <xf numFmtId="9" fontId="81" fillId="37" borderId="12" xfId="55" applyFont="1" applyFill="1" applyBorder="1" applyAlignment="1">
      <alignment horizontal="center" vertical="center" wrapText="1"/>
    </xf>
    <xf numFmtId="9" fontId="35" fillId="37" borderId="12" xfId="55" applyFont="1" applyFill="1" applyBorder="1" applyAlignment="1">
      <alignment horizontal="center" vertical="center" wrapText="1"/>
    </xf>
    <xf numFmtId="0" fontId="81" fillId="0" borderId="0" xfId="55" applyNumberFormat="1" applyFont="1" applyAlignment="1">
      <alignment horizontal="center" vertical="center" wrapText="1"/>
    </xf>
    <xf numFmtId="0" fontId="35" fillId="37" borderId="12" xfId="0" applyFont="1" applyFill="1" applyBorder="1" applyAlignment="1">
      <alignment horizontal="center" vertical="center" wrapText="1"/>
    </xf>
    <xf numFmtId="0" fontId="83" fillId="33" borderId="28" xfId="0" applyFont="1" applyFill="1" applyBorder="1" applyAlignment="1">
      <alignment horizontal="center" vertical="center" wrapText="1"/>
    </xf>
    <xf numFmtId="0" fontId="82" fillId="0" borderId="0" xfId="0" applyFont="1" applyAlignment="1">
      <alignment horizontal="center" vertical="center" wrapText="1"/>
    </xf>
    <xf numFmtId="9" fontId="35" fillId="0" borderId="12" xfId="55" applyFont="1" applyFill="1" applyBorder="1" applyAlignment="1">
      <alignment horizontal="center" vertical="center" wrapText="1"/>
    </xf>
    <xf numFmtId="0" fontId="35" fillId="0" borderId="12" xfId="0" applyFont="1" applyFill="1" applyBorder="1" applyAlignment="1">
      <alignment horizontal="center" vertical="center" wrapText="1"/>
    </xf>
    <xf numFmtId="0" fontId="83" fillId="33" borderId="28" xfId="0" applyFont="1" applyFill="1" applyBorder="1" applyAlignment="1">
      <alignment horizontal="center" vertical="center" wrapText="1"/>
    </xf>
    <xf numFmtId="0" fontId="82" fillId="0" borderId="0" xfId="0" applyFont="1" applyAlignment="1">
      <alignment horizontal="center" vertical="center" wrapText="1"/>
    </xf>
    <xf numFmtId="0" fontId="81" fillId="0" borderId="12" xfId="0" applyFont="1" applyFill="1" applyBorder="1" applyAlignment="1">
      <alignment horizontal="center" vertical="center" wrapText="1"/>
    </xf>
    <xf numFmtId="0" fontId="81" fillId="0" borderId="12" xfId="0" applyFont="1" applyBorder="1" applyAlignment="1">
      <alignment horizontal="center" vertical="center"/>
    </xf>
    <xf numFmtId="0" fontId="81" fillId="0" borderId="18" xfId="0" applyFont="1" applyFill="1" applyBorder="1" applyAlignment="1">
      <alignment horizontal="center" vertical="center" wrapText="1"/>
    </xf>
    <xf numFmtId="0" fontId="81" fillId="0" borderId="12" xfId="0" applyFont="1" applyFill="1" applyBorder="1" applyAlignment="1">
      <alignment horizontal="center" vertical="center" wrapText="1"/>
    </xf>
    <xf numFmtId="0" fontId="89" fillId="0" borderId="12" xfId="0" applyFont="1" applyFill="1" applyBorder="1" applyAlignment="1">
      <alignment horizontal="center" vertical="center" wrapText="1"/>
    </xf>
    <xf numFmtId="4" fontId="41" fillId="0" borderId="12" xfId="0" applyNumberFormat="1" applyFont="1" applyFill="1" applyBorder="1" applyAlignment="1">
      <alignment horizontal="center" vertical="center"/>
    </xf>
    <xf numFmtId="3" fontId="89" fillId="0" borderId="12" xfId="0" applyNumberFormat="1" applyFont="1" applyFill="1" applyBorder="1" applyAlignment="1">
      <alignment horizontal="center" vertical="center" wrapText="1"/>
    </xf>
    <xf numFmtId="0" fontId="76" fillId="0" borderId="21" xfId="0" applyFont="1" applyFill="1" applyBorder="1" applyAlignment="1">
      <alignment horizontal="center" vertical="center" wrapText="1"/>
    </xf>
    <xf numFmtId="0" fontId="90" fillId="0" borderId="12" xfId="0" applyFont="1" applyFill="1" applyBorder="1" applyAlignment="1">
      <alignment horizontal="center" vertical="center" wrapText="1"/>
    </xf>
    <xf numFmtId="0" fontId="27" fillId="37" borderId="12" xfId="51" applyNumberFormat="1" applyFont="1" applyFill="1" applyBorder="1" applyAlignment="1">
      <alignment horizontal="center" vertical="center" wrapText="1"/>
    </xf>
    <xf numFmtId="0" fontId="75" fillId="0" borderId="12" xfId="51" applyNumberFormat="1" applyFont="1" applyBorder="1" applyAlignment="1">
      <alignment horizontal="center" vertical="center" wrapText="1"/>
    </xf>
    <xf numFmtId="0" fontId="27" fillId="0" borderId="12" xfId="51" applyNumberFormat="1" applyFont="1" applyBorder="1" applyAlignment="1">
      <alignment horizontal="center" vertical="center" wrapText="1"/>
    </xf>
    <xf numFmtId="3" fontId="27" fillId="0" borderId="12" xfId="51" applyNumberFormat="1" applyFont="1" applyBorder="1" applyAlignment="1">
      <alignment horizontal="center" vertical="center" wrapText="1"/>
    </xf>
    <xf numFmtId="3" fontId="75" fillId="0" borderId="12" xfId="51" applyNumberFormat="1" applyFont="1" applyBorder="1" applyAlignment="1">
      <alignment horizontal="center" vertical="center" wrapText="1"/>
    </xf>
    <xf numFmtId="3" fontId="75" fillId="37" borderId="12" xfId="51" applyNumberFormat="1" applyFont="1" applyFill="1" applyBorder="1" applyAlignment="1">
      <alignment horizontal="center" vertical="center" wrapText="1"/>
    </xf>
    <xf numFmtId="0" fontId="75" fillId="37" borderId="12" xfId="51" applyNumberFormat="1" applyFont="1" applyFill="1" applyBorder="1" applyAlignment="1">
      <alignment horizontal="center" vertical="center" wrapText="1"/>
    </xf>
    <xf numFmtId="4" fontId="81" fillId="0" borderId="12" xfId="0" applyNumberFormat="1" applyFont="1" applyFill="1" applyBorder="1" applyAlignment="1">
      <alignment horizontal="left" vertical="center" wrapText="1"/>
    </xf>
    <xf numFmtId="0" fontId="81" fillId="0" borderId="18" xfId="0" applyFont="1" applyFill="1" applyBorder="1" applyAlignment="1">
      <alignment horizontal="left" vertical="center" wrapText="1"/>
    </xf>
    <xf numFmtId="4" fontId="81" fillId="0" borderId="12" xfId="0" applyNumberFormat="1" applyFont="1" applyBorder="1" applyAlignment="1">
      <alignment horizontal="left" vertical="center" wrapText="1"/>
    </xf>
    <xf numFmtId="4" fontId="81" fillId="0" borderId="21" xfId="0" applyNumberFormat="1" applyFont="1" applyBorder="1" applyAlignment="1">
      <alignment horizontal="left" vertical="center" wrapText="1"/>
    </xf>
    <xf numFmtId="3" fontId="81" fillId="0" borderId="12" xfId="0" applyNumberFormat="1" applyFont="1" applyBorder="1" applyAlignment="1">
      <alignment horizontal="left" vertical="center" wrapText="1"/>
    </xf>
    <xf numFmtId="3" fontId="81" fillId="0" borderId="21" xfId="0" applyNumberFormat="1" applyFont="1" applyBorder="1" applyAlignment="1">
      <alignment horizontal="left" vertical="center" wrapText="1"/>
    </xf>
    <xf numFmtId="0" fontId="81" fillId="0" borderId="12" xfId="0" applyFont="1" applyFill="1" applyBorder="1" applyAlignment="1">
      <alignment horizontal="left" vertical="center" wrapText="1"/>
    </xf>
    <xf numFmtId="4" fontId="81" fillId="0" borderId="21" xfId="0" applyNumberFormat="1" applyFont="1" applyFill="1" applyBorder="1" applyAlignment="1">
      <alignment horizontal="left" vertical="center" wrapText="1"/>
    </xf>
    <xf numFmtId="0" fontId="91" fillId="0" borderId="12" xfId="0" applyFont="1" applyBorder="1" applyAlignment="1">
      <alignment horizontal="center" vertical="center" wrapText="1"/>
    </xf>
    <xf numFmtId="0" fontId="92" fillId="0" borderId="12" xfId="0" applyFont="1" applyBorder="1" applyAlignment="1">
      <alignment horizontal="center" vertical="center" wrapText="1"/>
    </xf>
    <xf numFmtId="0" fontId="93" fillId="0" borderId="12" xfId="0" applyFont="1" applyBorder="1" applyAlignment="1">
      <alignment horizontal="center" vertical="center" wrapText="1"/>
    </xf>
    <xf numFmtId="0" fontId="81" fillId="0" borderId="18" xfId="0" applyFont="1" applyFill="1" applyBorder="1" applyAlignment="1">
      <alignment horizontal="center" vertical="center" wrapText="1"/>
    </xf>
    <xf numFmtId="4" fontId="81" fillId="0" borderId="12" xfId="51" applyNumberFormat="1" applyFont="1" applyFill="1" applyBorder="1" applyAlignment="1">
      <alignment horizontal="center" vertical="center" wrapText="1"/>
    </xf>
    <xf numFmtId="1" fontId="81" fillId="0" borderId="12" xfId="51" applyNumberFormat="1" applyFont="1" applyFill="1" applyBorder="1" applyAlignment="1">
      <alignment horizontal="center" vertical="center" wrapText="1"/>
    </xf>
    <xf numFmtId="3" fontId="81" fillId="0" borderId="12" xfId="51" applyNumberFormat="1" applyFont="1" applyFill="1" applyBorder="1" applyAlignment="1">
      <alignment horizontal="center" vertical="center" wrapText="1"/>
    </xf>
    <xf numFmtId="0" fontId="83" fillId="33" borderId="28" xfId="0" applyFont="1" applyFill="1" applyBorder="1" applyAlignment="1">
      <alignment horizontal="center" vertical="center" wrapText="1"/>
    </xf>
    <xf numFmtId="0" fontId="82" fillId="0" borderId="0" xfId="0" applyFont="1" applyAlignment="1">
      <alignment horizontal="center" vertical="center" wrapText="1"/>
    </xf>
    <xf numFmtId="0" fontId="83" fillId="33" borderId="0" xfId="0" applyFont="1" applyFill="1" applyBorder="1" applyAlignment="1">
      <alignment horizontal="center" vertical="center" wrapText="1"/>
    </xf>
    <xf numFmtId="0" fontId="83" fillId="33" borderId="30" xfId="0" applyFont="1" applyFill="1" applyBorder="1" applyAlignment="1">
      <alignment horizontal="center" vertical="center" wrapText="1"/>
    </xf>
    <xf numFmtId="0" fontId="88" fillId="33" borderId="0" xfId="0" applyFont="1" applyFill="1" applyBorder="1" applyAlignment="1">
      <alignment horizontal="center" vertical="center" wrapText="1"/>
    </xf>
    <xf numFmtId="0" fontId="94" fillId="33" borderId="0" xfId="0" applyFont="1" applyFill="1" applyBorder="1" applyAlignment="1">
      <alignment horizontal="center" vertical="center" wrapText="1"/>
    </xf>
    <xf numFmtId="0" fontId="88" fillId="33" borderId="28"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3" fillId="33" borderId="31" xfId="0" applyFont="1" applyFill="1" applyBorder="1" applyAlignment="1">
      <alignment horizontal="center" vertical="center" wrapText="1"/>
    </xf>
    <xf numFmtId="3" fontId="81" fillId="0" borderId="21" xfId="0" applyNumberFormat="1" applyFont="1" applyBorder="1" applyAlignment="1">
      <alignment horizontal="center" vertical="center" wrapText="1"/>
    </xf>
    <xf numFmtId="0" fontId="81" fillId="8" borderId="18" xfId="0" applyFont="1" applyFill="1" applyBorder="1" applyAlignment="1">
      <alignment horizontal="center" vertical="center" wrapText="1"/>
    </xf>
    <xf numFmtId="0" fontId="81" fillId="0" borderId="12" xfId="0" applyFont="1" applyFill="1" applyBorder="1" applyAlignment="1">
      <alignment horizontal="center" vertical="center" wrapText="1"/>
    </xf>
    <xf numFmtId="0" fontId="82" fillId="0" borderId="0" xfId="0" applyFont="1" applyAlignment="1">
      <alignment horizontal="center" vertical="center" wrapText="1"/>
    </xf>
    <xf numFmtId="1" fontId="35" fillId="0" borderId="12" xfId="0" applyNumberFormat="1" applyFont="1" applyBorder="1" applyAlignment="1">
      <alignment horizontal="center" vertical="center" wrapText="1"/>
    </xf>
    <xf numFmtId="0" fontId="83" fillId="33" borderId="28" xfId="0" applyFont="1" applyFill="1" applyBorder="1" applyAlignment="1">
      <alignment horizontal="center" vertical="center" wrapText="1"/>
    </xf>
    <xf numFmtId="0" fontId="82" fillId="0" borderId="0" xfId="0" applyFont="1" applyAlignment="1">
      <alignment horizontal="center" vertical="center" wrapText="1"/>
    </xf>
    <xf numFmtId="0" fontId="83" fillId="33" borderId="30" xfId="0" applyFont="1" applyFill="1" applyBorder="1" applyAlignment="1">
      <alignment horizontal="center" vertical="center" wrapText="1"/>
    </xf>
    <xf numFmtId="0" fontId="88" fillId="33" borderId="0" xfId="0" applyFont="1" applyFill="1" applyBorder="1" applyAlignment="1">
      <alignment horizontal="center" vertical="center" wrapText="1"/>
    </xf>
    <xf numFmtId="0" fontId="88" fillId="33" borderId="28" xfId="0" applyFont="1" applyFill="1" applyBorder="1" applyAlignment="1">
      <alignment horizontal="center" vertical="center" wrapText="1"/>
    </xf>
    <xf numFmtId="0" fontId="27" fillId="35" borderId="12" xfId="51" applyNumberFormat="1" applyFont="1" applyFill="1" applyBorder="1" applyAlignment="1">
      <alignment horizontal="center" vertical="center" wrapText="1"/>
    </xf>
    <xf numFmtId="0" fontId="75" fillId="35" borderId="12" xfId="51" applyNumberFormat="1" applyFont="1" applyFill="1" applyBorder="1" applyAlignment="1">
      <alignment horizontal="center" vertical="center" wrapText="1"/>
    </xf>
    <xf numFmtId="3" fontId="27" fillId="35" borderId="12" xfId="51" applyNumberFormat="1" applyFont="1" applyFill="1" applyBorder="1" applyAlignment="1">
      <alignment horizontal="center" vertical="center" wrapText="1"/>
    </xf>
    <xf numFmtId="3" fontId="75" fillId="35" borderId="12" xfId="51" applyNumberFormat="1" applyFont="1" applyFill="1" applyBorder="1" applyAlignment="1">
      <alignment horizontal="center" vertical="center" wrapText="1"/>
    </xf>
    <xf numFmtId="0" fontId="81" fillId="0" borderId="12" xfId="0" applyFont="1" applyFill="1" applyBorder="1" applyAlignment="1">
      <alignment horizontal="center" vertical="center" wrapText="1"/>
    </xf>
    <xf numFmtId="0" fontId="95" fillId="0" borderId="12" xfId="0" applyFont="1" applyBorder="1" applyAlignment="1">
      <alignment horizontal="center" vertical="center" wrapText="1"/>
    </xf>
    <xf numFmtId="0" fontId="95" fillId="0" borderId="21" xfId="0" applyFont="1" applyBorder="1" applyAlignment="1">
      <alignment horizontal="center" vertical="center" wrapText="1"/>
    </xf>
    <xf numFmtId="0" fontId="96" fillId="0" borderId="12" xfId="0" applyFont="1" applyBorder="1" applyAlignment="1">
      <alignment horizontal="center" vertical="center" wrapText="1"/>
    </xf>
    <xf numFmtId="0" fontId="81" fillId="0" borderId="18" xfId="0" applyFont="1" applyBorder="1" applyAlignment="1">
      <alignment horizontal="center"/>
    </xf>
    <xf numFmtId="0" fontId="97" fillId="0" borderId="12" xfId="0" applyFont="1" applyBorder="1" applyAlignment="1">
      <alignment horizontal="center" vertical="center" wrapText="1"/>
    </xf>
    <xf numFmtId="0" fontId="98" fillId="0" borderId="12" xfId="0" applyFont="1" applyBorder="1" applyAlignment="1">
      <alignment horizontal="center" vertical="center" wrapText="1"/>
    </xf>
    <xf numFmtId="9" fontId="98" fillId="0" borderId="12" xfId="0" applyNumberFormat="1" applyFont="1" applyBorder="1" applyAlignment="1">
      <alignment horizontal="center" vertical="center" wrapText="1"/>
    </xf>
    <xf numFmtId="4" fontId="81" fillId="0" borderId="21" xfId="0" applyNumberFormat="1" applyFont="1" applyBorder="1" applyAlignment="1">
      <alignment horizontal="center" vertical="center" wrapText="1"/>
    </xf>
    <xf numFmtId="4" fontId="81" fillId="0" borderId="21" xfId="0" applyNumberFormat="1" applyFont="1" applyFill="1" applyBorder="1" applyAlignment="1">
      <alignment horizontal="center" vertical="center" wrapText="1"/>
    </xf>
    <xf numFmtId="4" fontId="81" fillId="0" borderId="21" xfId="0" applyNumberFormat="1" applyFont="1" applyBorder="1" applyAlignment="1">
      <alignment horizontal="center" vertical="center"/>
    </xf>
    <xf numFmtId="3" fontId="81" fillId="0" borderId="21" xfId="0" applyNumberFormat="1" applyFont="1" applyBorder="1" applyAlignment="1">
      <alignment horizontal="center" vertical="center"/>
    </xf>
    <xf numFmtId="2" fontId="99" fillId="0" borderId="12" xfId="0" applyNumberFormat="1" applyFont="1" applyBorder="1" applyAlignment="1">
      <alignment horizontal="center" vertical="center" wrapText="1"/>
    </xf>
    <xf numFmtId="0" fontId="100" fillId="0" borderId="0" xfId="0" applyFont="1" applyAlignment="1">
      <alignment horizontal="center" vertical="center" wrapText="1"/>
    </xf>
    <xf numFmtId="0" fontId="101" fillId="33" borderId="32" xfId="0" applyFont="1" applyFill="1" applyBorder="1" applyAlignment="1">
      <alignment horizontal="center" vertical="center" wrapText="1"/>
    </xf>
    <xf numFmtId="0" fontId="101" fillId="33" borderId="33" xfId="0" applyFont="1" applyFill="1" applyBorder="1" applyAlignment="1">
      <alignment horizontal="center" vertical="center" wrapText="1"/>
    </xf>
    <xf numFmtId="0" fontId="101" fillId="33" borderId="15" xfId="0" applyFont="1" applyFill="1" applyBorder="1" applyAlignment="1">
      <alignment horizontal="center" vertical="center" wrapText="1"/>
    </xf>
    <xf numFmtId="0" fontId="101" fillId="33" borderId="34" xfId="0" applyFont="1" applyFill="1" applyBorder="1" applyAlignment="1">
      <alignment horizontal="center" vertical="center" wrapText="1"/>
    </xf>
    <xf numFmtId="0" fontId="74" fillId="0" borderId="18"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28"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35" xfId="0" applyFont="1" applyBorder="1" applyAlignment="1">
      <alignment horizontal="center" vertical="center" wrapText="1"/>
    </xf>
    <xf numFmtId="0" fontId="102" fillId="33" borderId="12" xfId="0" applyFont="1" applyFill="1" applyBorder="1" applyAlignment="1">
      <alignment horizontal="center" vertical="center" wrapText="1"/>
    </xf>
    <xf numFmtId="0" fontId="94" fillId="33" borderId="12" xfId="0" applyFont="1" applyFill="1" applyBorder="1" applyAlignment="1">
      <alignment horizontal="center" vertical="center" wrapText="1"/>
    </xf>
    <xf numFmtId="0" fontId="101" fillId="38" borderId="12" xfId="0" applyFont="1" applyFill="1" applyBorder="1" applyAlignment="1">
      <alignment horizontal="center" vertical="center" wrapText="1"/>
    </xf>
    <xf numFmtId="0" fontId="0" fillId="0" borderId="12" xfId="0"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83" fillId="33" borderId="18" xfId="0" applyFont="1" applyFill="1" applyBorder="1" applyAlignment="1">
      <alignment horizontal="center" vertical="center" wrapText="1"/>
    </xf>
    <xf numFmtId="0" fontId="83" fillId="33" borderId="22" xfId="0" applyFont="1" applyFill="1" applyBorder="1" applyAlignment="1">
      <alignment horizontal="center" vertical="center" wrapText="1"/>
    </xf>
    <xf numFmtId="0" fontId="83" fillId="33" borderId="28" xfId="0" applyFont="1" applyFill="1" applyBorder="1" applyAlignment="1">
      <alignment horizontal="center" vertical="center" wrapText="1"/>
    </xf>
    <xf numFmtId="0" fontId="83" fillId="33" borderId="12" xfId="0" applyFont="1" applyFill="1" applyBorder="1" applyAlignment="1">
      <alignment horizontal="center" vertical="center" wrapText="1"/>
    </xf>
    <xf numFmtId="0" fontId="83" fillId="38" borderId="12" xfId="0" applyFont="1" applyFill="1" applyBorder="1" applyAlignment="1">
      <alignment horizontal="center" vertical="center" wrapText="1"/>
    </xf>
    <xf numFmtId="0" fontId="82" fillId="0" borderId="0" xfId="0" applyFont="1" applyAlignment="1">
      <alignment horizontal="center" vertical="center" wrapText="1"/>
    </xf>
    <xf numFmtId="0" fontId="83" fillId="33" borderId="32" xfId="0" applyFont="1" applyFill="1" applyBorder="1" applyAlignment="1">
      <alignment horizontal="center" vertical="center" wrapText="1"/>
    </xf>
    <xf numFmtId="0" fontId="83" fillId="33" borderId="33" xfId="0" applyFont="1" applyFill="1" applyBorder="1" applyAlignment="1">
      <alignment horizontal="center" vertical="center" wrapText="1"/>
    </xf>
    <xf numFmtId="0" fontId="83" fillId="33" borderId="15" xfId="0" applyFont="1" applyFill="1" applyBorder="1" applyAlignment="1">
      <alignment horizontal="center" vertical="center" wrapText="1"/>
    </xf>
    <xf numFmtId="0" fontId="83" fillId="33" borderId="34" xfId="0" applyFont="1" applyFill="1" applyBorder="1" applyAlignment="1">
      <alignment horizontal="center" vertical="center" wrapText="1"/>
    </xf>
    <xf numFmtId="0" fontId="82" fillId="0" borderId="18" xfId="0" applyFont="1" applyBorder="1" applyAlignment="1">
      <alignment horizontal="center" vertical="center" wrapText="1"/>
    </xf>
    <xf numFmtId="0" fontId="82" fillId="0" borderId="22" xfId="0" applyFont="1" applyBorder="1" applyAlignment="1">
      <alignment horizontal="center" vertical="center" wrapText="1"/>
    </xf>
    <xf numFmtId="0" fontId="82" fillId="0" borderId="28" xfId="0" applyFont="1" applyBorder="1" applyAlignment="1">
      <alignment horizontal="center" vertical="center" wrapText="1"/>
    </xf>
    <xf numFmtId="0" fontId="81" fillId="0" borderId="23" xfId="0" applyFont="1" applyBorder="1" applyAlignment="1">
      <alignment horizontal="center" vertical="center" wrapText="1"/>
    </xf>
    <xf numFmtId="0" fontId="81" fillId="0" borderId="19" xfId="0" applyFont="1" applyBorder="1" applyAlignment="1">
      <alignment horizontal="center" vertical="center" wrapText="1"/>
    </xf>
    <xf numFmtId="0" fontId="81" fillId="0" borderId="35" xfId="0" applyFont="1" applyBorder="1" applyAlignment="1">
      <alignment horizontal="center" vertical="center" wrapText="1"/>
    </xf>
    <xf numFmtId="0" fontId="83" fillId="33" borderId="38" xfId="0" applyFont="1" applyFill="1" applyBorder="1" applyAlignment="1">
      <alignment horizontal="center" vertical="center" wrapText="1"/>
    </xf>
    <xf numFmtId="0" fontId="83" fillId="33" borderId="0" xfId="0" applyFont="1" applyFill="1" applyBorder="1" applyAlignment="1">
      <alignment horizontal="center" vertical="center" wrapText="1"/>
    </xf>
    <xf numFmtId="0" fontId="83" fillId="38" borderId="0" xfId="0" applyFont="1" applyFill="1" applyBorder="1" applyAlignment="1">
      <alignment horizontal="center" vertical="center" wrapText="1"/>
    </xf>
    <xf numFmtId="0" fontId="83" fillId="38" borderId="30" xfId="0" applyFont="1" applyFill="1" applyBorder="1" applyAlignment="1">
      <alignment horizontal="center" vertical="center" wrapText="1"/>
    </xf>
    <xf numFmtId="0" fontId="83" fillId="33" borderId="39" xfId="0" applyFont="1" applyFill="1" applyBorder="1" applyAlignment="1">
      <alignment horizontal="center" vertical="center" wrapText="1"/>
    </xf>
    <xf numFmtId="0" fontId="83" fillId="38" borderId="28" xfId="0" applyFont="1" applyFill="1" applyBorder="1" applyAlignment="1">
      <alignment horizontal="center" vertical="center" wrapText="1"/>
    </xf>
    <xf numFmtId="0" fontId="84" fillId="0" borderId="36" xfId="0" applyFont="1" applyFill="1" applyBorder="1" applyAlignment="1">
      <alignment horizontal="center" vertical="center" wrapText="1"/>
    </xf>
    <xf numFmtId="0" fontId="84" fillId="0" borderId="21" xfId="0" applyFont="1" applyFill="1" applyBorder="1" applyAlignment="1">
      <alignment horizontal="center" vertical="center" wrapText="1"/>
    </xf>
    <xf numFmtId="0" fontId="81" fillId="0" borderId="12" xfId="0" applyFont="1" applyFill="1" applyBorder="1" applyAlignment="1">
      <alignment horizontal="center" vertical="center"/>
    </xf>
    <xf numFmtId="0" fontId="81" fillId="0" borderId="12" xfId="0" applyFont="1" applyFill="1" applyBorder="1" applyAlignment="1">
      <alignment horizontal="center" vertical="center" wrapText="1"/>
    </xf>
    <xf numFmtId="0" fontId="81" fillId="0" borderId="36" xfId="0" applyFont="1" applyFill="1" applyBorder="1" applyAlignment="1">
      <alignment horizontal="center" vertical="center" wrapText="1"/>
    </xf>
    <xf numFmtId="0" fontId="81" fillId="0" borderId="37" xfId="0" applyFont="1" applyFill="1" applyBorder="1" applyAlignment="1">
      <alignment horizontal="center" vertical="center" wrapText="1"/>
    </xf>
    <xf numFmtId="0" fontId="81" fillId="0" borderId="21" xfId="0" applyFont="1" applyFill="1" applyBorder="1" applyAlignment="1">
      <alignment horizontal="center" vertical="center" wrapText="1"/>
    </xf>
    <xf numFmtId="0" fontId="81" fillId="0" borderId="30" xfId="0" applyFont="1" applyBorder="1" applyAlignment="1">
      <alignment horizontal="center" vertical="center" wrapText="1"/>
    </xf>
    <xf numFmtId="0" fontId="81" fillId="0" borderId="36" xfId="0" applyFont="1" applyFill="1" applyBorder="1" applyAlignment="1">
      <alignment horizontal="center" vertical="center"/>
    </xf>
    <xf numFmtId="0" fontId="81" fillId="0" borderId="21" xfId="0" applyFont="1" applyFill="1" applyBorder="1" applyAlignment="1">
      <alignment horizontal="center" vertical="center"/>
    </xf>
    <xf numFmtId="0" fontId="84" fillId="0" borderId="12" xfId="0" applyFont="1" applyFill="1" applyBorder="1" applyAlignment="1">
      <alignment horizontal="center" vertical="center" wrapText="1"/>
    </xf>
    <xf numFmtId="0" fontId="83" fillId="33" borderId="24" xfId="0" applyFont="1" applyFill="1" applyBorder="1" applyAlignment="1">
      <alignment horizontal="center" vertical="center" wrapText="1"/>
    </xf>
    <xf numFmtId="0" fontId="83" fillId="33" borderId="30" xfId="0" applyFont="1" applyFill="1" applyBorder="1" applyAlignment="1">
      <alignment horizontal="center" vertical="center" wrapText="1"/>
    </xf>
    <xf numFmtId="0" fontId="83" fillId="33" borderId="40" xfId="0" applyFont="1" applyFill="1" applyBorder="1" applyAlignment="1">
      <alignment horizontal="center" vertical="center" wrapText="1"/>
    </xf>
    <xf numFmtId="0" fontId="81" fillId="35" borderId="12" xfId="0" applyFont="1" applyFill="1" applyBorder="1" applyAlignment="1">
      <alignment horizontal="center" vertical="center"/>
    </xf>
    <xf numFmtId="0" fontId="81" fillId="35" borderId="12" xfId="0" applyFont="1" applyFill="1" applyBorder="1" applyAlignment="1">
      <alignment horizontal="center" vertical="center" wrapText="1"/>
    </xf>
    <xf numFmtId="0" fontId="81" fillId="0" borderId="12" xfId="0" applyFont="1" applyBorder="1" applyAlignment="1">
      <alignment horizontal="center" vertical="center"/>
    </xf>
    <xf numFmtId="0" fontId="81" fillId="0" borderId="16" xfId="0" applyFont="1" applyBorder="1" applyAlignment="1">
      <alignment horizontal="center" vertical="center"/>
    </xf>
    <xf numFmtId="0" fontId="81" fillId="0" borderId="16" xfId="0" applyFont="1" applyFill="1" applyBorder="1" applyAlignment="1">
      <alignment horizontal="center" vertical="center" wrapText="1"/>
    </xf>
    <xf numFmtId="0" fontId="81" fillId="35" borderId="41" xfId="0" applyFont="1" applyFill="1" applyBorder="1" applyAlignment="1">
      <alignment horizontal="center" vertical="center" wrapText="1"/>
    </xf>
    <xf numFmtId="0" fontId="81" fillId="35" borderId="42" xfId="0" applyFont="1" applyFill="1" applyBorder="1" applyAlignment="1">
      <alignment horizontal="center" vertical="center" wrapText="1"/>
    </xf>
    <xf numFmtId="0" fontId="81" fillId="35" borderId="43" xfId="0" applyFont="1" applyFill="1" applyBorder="1" applyAlignment="1">
      <alignment horizontal="center" vertical="center" wrapText="1"/>
    </xf>
    <xf numFmtId="0" fontId="83" fillId="38" borderId="36" xfId="0" applyFont="1" applyFill="1" applyBorder="1" applyAlignment="1">
      <alignment horizontal="center" vertical="center" wrapText="1"/>
    </xf>
    <xf numFmtId="0" fontId="83" fillId="38" borderId="21" xfId="0" applyFont="1" applyFill="1" applyBorder="1" applyAlignment="1">
      <alignment horizontal="center" vertical="center" wrapText="1"/>
    </xf>
    <xf numFmtId="0" fontId="81" fillId="0" borderId="36" xfId="0" applyFont="1" applyBorder="1" applyAlignment="1">
      <alignment horizontal="left" vertical="center" wrapText="1"/>
    </xf>
    <xf numFmtId="0" fontId="81" fillId="0" borderId="21" xfId="0" applyFont="1" applyBorder="1" applyAlignment="1">
      <alignment horizontal="left" vertical="center" wrapText="1"/>
    </xf>
    <xf numFmtId="0" fontId="83" fillId="33" borderId="44" xfId="0" applyFont="1" applyFill="1" applyBorder="1" applyAlignment="1">
      <alignment horizontal="center" vertical="center" wrapText="1"/>
    </xf>
    <xf numFmtId="0" fontId="83" fillId="33" borderId="25" xfId="0" applyFont="1" applyFill="1" applyBorder="1" applyAlignment="1">
      <alignment horizontal="center" vertical="center" wrapText="1"/>
    </xf>
    <xf numFmtId="0" fontId="83" fillId="33" borderId="26" xfId="0" applyFont="1" applyFill="1" applyBorder="1" applyAlignment="1">
      <alignment horizontal="center" vertical="center" wrapText="1"/>
    </xf>
    <xf numFmtId="0" fontId="83" fillId="33" borderId="45" xfId="0" applyFont="1" applyFill="1" applyBorder="1" applyAlignment="1">
      <alignment horizontal="center" vertical="center" wrapText="1"/>
    </xf>
    <xf numFmtId="0" fontId="88" fillId="33" borderId="46" xfId="0" applyFont="1" applyFill="1" applyBorder="1" applyAlignment="1">
      <alignment horizontal="center" vertical="center" wrapText="1"/>
    </xf>
    <xf numFmtId="0" fontId="88" fillId="33" borderId="0" xfId="0" applyFont="1" applyFill="1" applyBorder="1" applyAlignment="1">
      <alignment horizontal="center" vertical="center" wrapText="1"/>
    </xf>
    <xf numFmtId="0" fontId="88" fillId="33" borderId="47" xfId="0" applyFont="1" applyFill="1" applyBorder="1" applyAlignment="1">
      <alignment horizontal="center" vertical="center" wrapText="1"/>
    </xf>
    <xf numFmtId="0" fontId="88" fillId="33" borderId="48" xfId="0" applyFont="1" applyFill="1" applyBorder="1" applyAlignment="1">
      <alignment horizontal="center" vertical="center" wrapText="1"/>
    </xf>
    <xf numFmtId="0" fontId="88" fillId="33" borderId="49" xfId="0" applyFont="1" applyFill="1" applyBorder="1" applyAlignment="1">
      <alignment horizontal="center" vertical="center" wrapText="1"/>
    </xf>
    <xf numFmtId="0" fontId="81" fillId="0" borderId="37" xfId="0" applyFont="1" applyFill="1" applyBorder="1" applyAlignment="1">
      <alignment horizontal="center" vertical="center"/>
    </xf>
    <xf numFmtId="0" fontId="84" fillId="0" borderId="37"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101" fillId="38" borderId="28" xfId="0" applyFont="1" applyFill="1" applyBorder="1" applyAlignment="1">
      <alignment horizontal="center" vertical="center" wrapText="1"/>
    </xf>
    <xf numFmtId="0" fontId="94" fillId="33" borderId="18" xfId="0" applyFont="1" applyFill="1" applyBorder="1" applyAlignment="1">
      <alignment horizontal="center" vertical="center" wrapText="1"/>
    </xf>
    <xf numFmtId="0" fontId="94" fillId="33" borderId="22" xfId="0" applyFont="1" applyFill="1" applyBorder="1" applyAlignment="1">
      <alignment horizontal="center" vertical="center" wrapText="1"/>
    </xf>
    <xf numFmtId="0" fontId="94" fillId="33" borderId="39" xfId="0" applyFont="1" applyFill="1" applyBorder="1" applyAlignment="1">
      <alignment horizontal="center" vertical="center" wrapText="1"/>
    </xf>
    <xf numFmtId="0" fontId="94" fillId="33" borderId="38" xfId="0" applyFont="1" applyFill="1" applyBorder="1" applyAlignment="1">
      <alignment horizontal="center" vertical="center" wrapText="1"/>
    </xf>
    <xf numFmtId="0" fontId="94" fillId="33" borderId="0" xfId="0" applyFont="1" applyFill="1" applyBorder="1" applyAlignment="1">
      <alignment horizontal="center" vertical="center" wrapText="1"/>
    </xf>
    <xf numFmtId="0" fontId="94" fillId="33" borderId="46" xfId="0" applyFont="1" applyFill="1" applyBorder="1" applyAlignment="1">
      <alignment horizontal="center" vertical="center" wrapText="1"/>
    </xf>
    <xf numFmtId="0" fontId="79" fillId="0" borderId="36" xfId="0" applyFont="1" applyFill="1" applyBorder="1" applyAlignment="1">
      <alignment horizontal="center" vertical="center" wrapText="1"/>
    </xf>
    <xf numFmtId="0" fontId="79" fillId="0" borderId="37" xfId="0" applyFont="1" applyFill="1" applyBorder="1" applyAlignment="1">
      <alignment horizontal="center" vertical="center" wrapText="1"/>
    </xf>
    <xf numFmtId="0" fontId="79" fillId="0" borderId="21" xfId="0" applyFont="1" applyFill="1" applyBorder="1" applyAlignment="1">
      <alignment horizontal="center" vertical="center" wrapText="1"/>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21" xfId="0" applyFill="1" applyBorder="1" applyAlignment="1">
      <alignment horizontal="center" vertical="center"/>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1" xfId="0" applyFill="1" applyBorder="1" applyAlignment="1">
      <alignment horizontal="center" vertical="center" wrapText="1"/>
    </xf>
    <xf numFmtId="0" fontId="88" fillId="33" borderId="12" xfId="0" applyFont="1" applyFill="1" applyBorder="1" applyAlignment="1">
      <alignment horizontal="center" vertical="center" wrapText="1"/>
    </xf>
    <xf numFmtId="0" fontId="88" fillId="33" borderId="18" xfId="0" applyFont="1" applyFill="1" applyBorder="1" applyAlignment="1">
      <alignment horizontal="center" vertical="center" wrapText="1"/>
    </xf>
    <xf numFmtId="0" fontId="88" fillId="33" borderId="22" xfId="0" applyFont="1" applyFill="1" applyBorder="1" applyAlignment="1">
      <alignment horizontal="center" vertical="center" wrapText="1"/>
    </xf>
    <xf numFmtId="0" fontId="88" fillId="33" borderId="28" xfId="0" applyFont="1" applyFill="1" applyBorder="1" applyAlignment="1">
      <alignment horizontal="center" vertical="center" wrapText="1"/>
    </xf>
    <xf numFmtId="0" fontId="81" fillId="0" borderId="41" xfId="0" applyFont="1" applyBorder="1" applyAlignment="1">
      <alignment horizontal="center" vertical="center" wrapText="1"/>
    </xf>
    <xf numFmtId="0" fontId="81" fillId="0" borderId="42" xfId="0" applyFont="1" applyBorder="1" applyAlignment="1">
      <alignment horizontal="center" vertical="center" wrapText="1"/>
    </xf>
    <xf numFmtId="0" fontId="81" fillId="0" borderId="50" xfId="0" applyFont="1" applyBorder="1" applyAlignment="1">
      <alignment horizontal="center" vertical="center" wrapText="1"/>
    </xf>
    <xf numFmtId="0" fontId="81" fillId="0" borderId="36" xfId="0" applyFont="1" applyBorder="1" applyAlignment="1">
      <alignment horizontal="center" vertical="center" wrapText="1"/>
    </xf>
    <xf numFmtId="0" fontId="81" fillId="0" borderId="37" xfId="0" applyFont="1" applyBorder="1" applyAlignment="1">
      <alignment horizontal="center" vertical="center" wrapText="1"/>
    </xf>
    <xf numFmtId="0" fontId="81" fillId="0" borderId="21" xfId="0" applyFont="1" applyBorder="1" applyAlignment="1">
      <alignment horizontal="center" vertical="center" wrapText="1"/>
    </xf>
    <xf numFmtId="0" fontId="81" fillId="0" borderId="31" xfId="0" applyFont="1" applyFill="1" applyBorder="1" applyAlignment="1">
      <alignment horizontal="center" vertical="center" wrapText="1"/>
    </xf>
    <xf numFmtId="0" fontId="81" fillId="0" borderId="30" xfId="0" applyFont="1" applyFill="1" applyBorder="1" applyAlignment="1">
      <alignment horizontal="center" vertical="center" wrapText="1"/>
    </xf>
    <xf numFmtId="0" fontId="83" fillId="33" borderId="47" xfId="0" applyFont="1" applyFill="1" applyBorder="1" applyAlignment="1">
      <alignment horizontal="center" vertical="center" wrapText="1"/>
    </xf>
    <xf numFmtId="0" fontId="83" fillId="33" borderId="48" xfId="0" applyFont="1" applyFill="1" applyBorder="1" applyAlignment="1">
      <alignment horizontal="center" vertical="center" wrapText="1"/>
    </xf>
    <xf numFmtId="0" fontId="83" fillId="33" borderId="49" xfId="0" applyFont="1" applyFill="1" applyBorder="1" applyAlignment="1">
      <alignment horizontal="center" vertical="center" wrapText="1"/>
    </xf>
    <xf numFmtId="0" fontId="84" fillId="0" borderId="29" xfId="0" applyFont="1" applyFill="1" applyBorder="1" applyAlignment="1">
      <alignment horizontal="center" vertical="center" wrapText="1"/>
    </xf>
    <xf numFmtId="0" fontId="84" fillId="0" borderId="51" xfId="0" applyFont="1" applyFill="1" applyBorder="1" applyAlignment="1">
      <alignment horizontal="center" vertical="center" wrapText="1"/>
    </xf>
    <xf numFmtId="0" fontId="84" fillId="0" borderId="40" xfId="0" applyFont="1" applyFill="1" applyBorder="1" applyAlignment="1">
      <alignment horizontal="center" vertical="center" wrapText="1"/>
    </xf>
    <xf numFmtId="0" fontId="81" fillId="0" borderId="20" xfId="0" applyFont="1" applyFill="1" applyBorder="1" applyAlignment="1">
      <alignment horizontal="center" vertical="center" wrapText="1"/>
    </xf>
    <xf numFmtId="0" fontId="83" fillId="38" borderId="29" xfId="0" applyFont="1" applyFill="1" applyBorder="1" applyAlignment="1">
      <alignment horizontal="center" vertical="center" wrapText="1"/>
    </xf>
    <xf numFmtId="0" fontId="83" fillId="33" borderId="23" xfId="0" applyFont="1" applyFill="1" applyBorder="1" applyAlignment="1">
      <alignment horizontal="center" vertical="center" wrapText="1"/>
    </xf>
    <xf numFmtId="0" fontId="83" fillId="33" borderId="19" xfId="0" applyFont="1" applyFill="1" applyBorder="1" applyAlignment="1">
      <alignment horizontal="center" vertical="center" wrapText="1"/>
    </xf>
    <xf numFmtId="0" fontId="83" fillId="33" borderId="35" xfId="0" applyFont="1" applyFill="1" applyBorder="1" applyAlignment="1">
      <alignment horizontal="center" vertical="center" wrapText="1"/>
    </xf>
    <xf numFmtId="0" fontId="76" fillId="37" borderId="12"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2771775</xdr:colOff>
      <xdr:row>3</xdr:row>
      <xdr:rowOff>171450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2771775" cy="1171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2771775</xdr:colOff>
      <xdr:row>5</xdr:row>
      <xdr:rowOff>142875</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2771775" cy="1143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2771775</xdr:colOff>
      <xdr:row>6</xdr:row>
      <xdr:rowOff>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2771775" cy="1200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2771775</xdr:colOff>
      <xdr:row>3</xdr:row>
      <xdr:rowOff>171450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2771775" cy="1171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2771775</xdr:colOff>
      <xdr:row>5</xdr:row>
      <xdr:rowOff>142875</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2771775" cy="1143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533400</xdr:colOff>
      <xdr:row>5</xdr:row>
      <xdr:rowOff>66675</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3371850" cy="1066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381000</xdr:colOff>
      <xdr:row>5</xdr:row>
      <xdr:rowOff>95250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313372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5</xdr:row>
      <xdr:rowOff>161925</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2762250"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2771775</xdr:colOff>
      <xdr:row>5</xdr:row>
      <xdr:rowOff>142875</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2771775"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2771775</xdr:colOff>
      <xdr:row>5</xdr:row>
      <xdr:rowOff>152400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2771775" cy="1152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2771775</xdr:colOff>
      <xdr:row>5</xdr:row>
      <xdr:rowOff>152400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2771775" cy="1152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2771775</xdr:colOff>
      <xdr:row>5</xdr:row>
      <xdr:rowOff>171450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2771775" cy="1171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2771775</xdr:colOff>
      <xdr:row>5</xdr:row>
      <xdr:rowOff>142875</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2771775" cy="1143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2771775</xdr:colOff>
      <xdr:row>5</xdr:row>
      <xdr:rowOff>142875</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2771775" cy="1143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2771775</xdr:colOff>
      <xdr:row>5</xdr:row>
      <xdr:rowOff>152400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2771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113"/>
  <sheetViews>
    <sheetView zoomScalePageLayoutView="0" workbookViewId="0" topLeftCell="A8">
      <selection activeCell="E12" sqref="E12"/>
    </sheetView>
  </sheetViews>
  <sheetFormatPr defaultColWidth="11.421875" defaultRowHeight="15"/>
  <cols>
    <col min="1" max="1" width="49.00390625" style="11" customWidth="1"/>
    <col min="2" max="2" width="11.7109375" style="11" customWidth="1"/>
    <col min="3" max="3" width="15.8515625" style="11" customWidth="1"/>
    <col min="4" max="4" width="30.28125" style="11" bestFit="1" customWidth="1"/>
    <col min="5" max="5" width="47.57421875" style="11" customWidth="1"/>
    <col min="6" max="6" width="23.140625" style="11" customWidth="1"/>
    <col min="7" max="7" width="20.421875" style="11" customWidth="1"/>
    <col min="8" max="8" width="21.57421875" style="11" bestFit="1" customWidth="1"/>
    <col min="9" max="11" width="18.00390625" style="11" customWidth="1"/>
    <col min="12" max="12" width="16.57421875" style="11" customWidth="1"/>
    <col min="13" max="13" width="16.140625" style="11" customWidth="1"/>
    <col min="14" max="14" width="17.421875" style="11" bestFit="1" customWidth="1"/>
    <col min="15" max="15" width="15.421875" style="11" bestFit="1" customWidth="1"/>
    <col min="16" max="16" width="14.57421875" style="11" bestFit="1" customWidth="1"/>
    <col min="17" max="17" width="15.421875" style="11" bestFit="1" customWidth="1"/>
    <col min="18" max="18" width="15.8515625" style="11" customWidth="1"/>
    <col min="19" max="19" width="13.7109375" style="11" customWidth="1"/>
    <col min="20" max="20" width="13.421875" style="11" customWidth="1"/>
    <col min="21" max="21" width="22.7109375" style="11" customWidth="1"/>
    <col min="22" max="29" width="20.8515625" style="11" customWidth="1"/>
    <col min="30" max="16384" width="11.421875" style="11" customWidth="1"/>
  </cols>
  <sheetData>
    <row r="1" spans="1:21" ht="26.25">
      <c r="A1" s="225" t="s">
        <v>20</v>
      </c>
      <c r="B1" s="225"/>
      <c r="C1" s="225"/>
      <c r="D1" s="225"/>
      <c r="E1" s="225"/>
      <c r="F1" s="225"/>
      <c r="G1" s="225"/>
      <c r="H1" s="225"/>
      <c r="I1" s="225"/>
      <c r="J1" s="225"/>
      <c r="K1" s="225"/>
      <c r="L1" s="225"/>
      <c r="M1" s="225"/>
      <c r="N1" s="225"/>
      <c r="O1" s="225"/>
      <c r="P1" s="225"/>
      <c r="Q1" s="225"/>
      <c r="R1" s="225"/>
      <c r="S1" s="225"/>
      <c r="T1" s="225"/>
      <c r="U1" s="225"/>
    </row>
    <row r="2" spans="1:22" ht="26.25">
      <c r="A2" s="225" t="s">
        <v>25</v>
      </c>
      <c r="B2" s="225"/>
      <c r="C2" s="225"/>
      <c r="D2" s="225"/>
      <c r="E2" s="225"/>
      <c r="F2" s="225"/>
      <c r="G2" s="225"/>
      <c r="H2" s="225"/>
      <c r="I2" s="225"/>
      <c r="J2" s="225"/>
      <c r="K2" s="225"/>
      <c r="L2" s="225"/>
      <c r="M2" s="225"/>
      <c r="N2" s="225"/>
      <c r="O2" s="225"/>
      <c r="P2" s="225"/>
      <c r="Q2" s="225"/>
      <c r="R2" s="225"/>
      <c r="S2" s="225"/>
      <c r="T2" s="225"/>
      <c r="U2" s="225"/>
      <c r="V2" s="12"/>
    </row>
    <row r="3" spans="1:22" ht="26.25">
      <c r="A3" s="225" t="s">
        <v>22</v>
      </c>
      <c r="B3" s="225"/>
      <c r="C3" s="225"/>
      <c r="D3" s="225"/>
      <c r="E3" s="225"/>
      <c r="F3" s="225"/>
      <c r="G3" s="225"/>
      <c r="H3" s="225"/>
      <c r="I3" s="225"/>
      <c r="J3" s="225"/>
      <c r="K3" s="225"/>
      <c r="L3" s="225"/>
      <c r="M3" s="225"/>
      <c r="N3" s="225"/>
      <c r="O3" s="225"/>
      <c r="P3" s="225"/>
      <c r="Q3" s="225"/>
      <c r="R3" s="225"/>
      <c r="S3" s="225"/>
      <c r="T3" s="225"/>
      <c r="U3" s="225"/>
      <c r="V3" s="12"/>
    </row>
    <row r="4" spans="1:22" ht="18.75">
      <c r="A4" s="12"/>
      <c r="B4" s="12"/>
      <c r="C4" s="12"/>
      <c r="D4" s="12"/>
      <c r="E4" s="12"/>
      <c r="F4" s="12"/>
      <c r="G4" s="12"/>
      <c r="H4" s="12"/>
      <c r="I4" s="12"/>
      <c r="J4" s="12"/>
      <c r="K4" s="12"/>
      <c r="L4" s="12"/>
      <c r="M4" s="12"/>
      <c r="N4" s="12"/>
      <c r="O4" s="12"/>
      <c r="P4" s="12"/>
      <c r="Q4" s="12"/>
      <c r="R4" s="12"/>
      <c r="S4" s="12"/>
      <c r="T4" s="12"/>
      <c r="U4" s="12"/>
      <c r="V4" s="12"/>
    </row>
    <row r="5" ht="15.75" thickBot="1"/>
    <row r="6" spans="1:6" ht="15">
      <c r="A6" s="226" t="s">
        <v>0</v>
      </c>
      <c r="B6" s="227"/>
      <c r="C6" s="227"/>
      <c r="D6" s="228"/>
      <c r="E6" s="229"/>
      <c r="F6" s="5"/>
    </row>
    <row r="7" spans="1:6" ht="15">
      <c r="A7" s="13" t="s">
        <v>1</v>
      </c>
      <c r="B7" s="230" t="s">
        <v>2</v>
      </c>
      <c r="C7" s="231"/>
      <c r="D7" s="232"/>
      <c r="E7" s="1" t="s">
        <v>27</v>
      </c>
      <c r="F7" s="5"/>
    </row>
    <row r="8" spans="1:6" ht="15.75" thickBot="1">
      <c r="A8" s="14" t="s">
        <v>28</v>
      </c>
      <c r="B8" s="233"/>
      <c r="C8" s="234"/>
      <c r="D8" s="235"/>
      <c r="E8" s="2"/>
      <c r="F8" s="15"/>
    </row>
    <row r="9" spans="1:6" ht="15">
      <c r="A9" s="15"/>
      <c r="B9" s="15"/>
      <c r="C9" s="15"/>
      <c r="D9" s="15"/>
      <c r="E9" s="15"/>
      <c r="F9" s="15"/>
    </row>
    <row r="10" spans="1:21" ht="26.25">
      <c r="A10" s="236" t="s">
        <v>3</v>
      </c>
      <c r="B10" s="236"/>
      <c r="C10" s="236"/>
      <c r="D10" s="236"/>
      <c r="E10" s="236"/>
      <c r="F10" s="236"/>
      <c r="G10" s="236"/>
      <c r="H10" s="236"/>
      <c r="I10" s="237">
        <v>2018</v>
      </c>
      <c r="J10" s="237"/>
      <c r="K10" s="237"/>
      <c r="L10" s="237"/>
      <c r="M10" s="237">
        <v>2019</v>
      </c>
      <c r="N10" s="237"/>
      <c r="O10" s="237"/>
      <c r="P10" s="237"/>
      <c r="Q10" s="237"/>
      <c r="R10" s="237"/>
      <c r="S10" s="237"/>
      <c r="T10" s="237"/>
      <c r="U10" s="238" t="s">
        <v>24</v>
      </c>
    </row>
    <row r="11" spans="1:21" ht="25.5">
      <c r="A11" s="22" t="s">
        <v>21</v>
      </c>
      <c r="B11" s="22" t="s">
        <v>26</v>
      </c>
      <c r="C11" s="22"/>
      <c r="D11" s="22" t="s">
        <v>4</v>
      </c>
      <c r="E11" s="22" t="s">
        <v>5</v>
      </c>
      <c r="F11" s="22" t="s">
        <v>6</v>
      </c>
      <c r="G11" s="22" t="s">
        <v>7</v>
      </c>
      <c r="H11" s="22" t="s">
        <v>8</v>
      </c>
      <c r="I11" s="22" t="s">
        <v>16</v>
      </c>
      <c r="J11" s="22" t="s">
        <v>17</v>
      </c>
      <c r="K11" s="22" t="s">
        <v>18</v>
      </c>
      <c r="L11" s="22" t="s">
        <v>19</v>
      </c>
      <c r="M11" s="22" t="s">
        <v>9</v>
      </c>
      <c r="N11" s="22" t="s">
        <v>23</v>
      </c>
      <c r="O11" s="22" t="s">
        <v>10</v>
      </c>
      <c r="P11" s="22" t="s">
        <v>11</v>
      </c>
      <c r="Q11" s="22" t="s">
        <v>12</v>
      </c>
      <c r="R11" s="22" t="s">
        <v>13</v>
      </c>
      <c r="S11" s="22" t="s">
        <v>14</v>
      </c>
      <c r="T11" s="22" t="s">
        <v>15</v>
      </c>
      <c r="U11" s="238"/>
    </row>
    <row r="12" spans="1:23" ht="153" customHeight="1">
      <c r="A12" s="23" t="s">
        <v>120</v>
      </c>
      <c r="B12" s="25">
        <v>13614</v>
      </c>
      <c r="C12" s="25" t="s">
        <v>151</v>
      </c>
      <c r="D12" s="24" t="s">
        <v>38</v>
      </c>
      <c r="E12" s="24" t="s">
        <v>39</v>
      </c>
      <c r="F12" s="18"/>
      <c r="G12" s="6"/>
      <c r="H12" s="18"/>
      <c r="I12" s="6"/>
      <c r="J12" s="6"/>
      <c r="K12" s="6"/>
      <c r="L12" s="7"/>
      <c r="M12" s="7"/>
      <c r="N12" s="6"/>
      <c r="O12" s="6"/>
      <c r="P12" s="6"/>
      <c r="Q12" s="6"/>
      <c r="R12" s="3"/>
      <c r="S12" s="4"/>
      <c r="T12" s="4"/>
      <c r="U12" s="21">
        <f>SUM(I12:T12)</f>
        <v>0</v>
      </c>
      <c r="V12" s="16"/>
      <c r="W12" s="17"/>
    </row>
    <row r="13" spans="1:23" ht="90">
      <c r="A13" s="23" t="s">
        <v>121</v>
      </c>
      <c r="B13" s="25">
        <v>13641</v>
      </c>
      <c r="C13" s="25" t="s">
        <v>152</v>
      </c>
      <c r="D13" s="24" t="s">
        <v>40</v>
      </c>
      <c r="E13" s="24" t="s">
        <v>41</v>
      </c>
      <c r="F13" s="18"/>
      <c r="G13" s="6"/>
      <c r="H13" s="18"/>
      <c r="I13" s="6"/>
      <c r="J13" s="6"/>
      <c r="K13" s="6"/>
      <c r="L13" s="7"/>
      <c r="M13" s="7"/>
      <c r="N13" s="6"/>
      <c r="O13" s="6"/>
      <c r="P13" s="6"/>
      <c r="Q13" s="6"/>
      <c r="R13" s="3"/>
      <c r="S13" s="4"/>
      <c r="T13" s="4"/>
      <c r="U13" s="21">
        <f aca="true" t="shared" si="0" ref="U13:U26">SUM(I13:T13)</f>
        <v>0</v>
      </c>
      <c r="V13" s="16"/>
      <c r="W13" s="17"/>
    </row>
    <row r="14" spans="1:23" ht="75">
      <c r="A14" s="23" t="s">
        <v>122</v>
      </c>
      <c r="B14" s="25">
        <v>13679</v>
      </c>
      <c r="C14" s="24" t="s">
        <v>153</v>
      </c>
      <c r="D14" s="24" t="s">
        <v>42</v>
      </c>
      <c r="E14" s="24" t="s">
        <v>43</v>
      </c>
      <c r="F14" s="18"/>
      <c r="G14" s="6"/>
      <c r="H14" s="19"/>
      <c r="I14" s="6"/>
      <c r="J14" s="6"/>
      <c r="K14" s="6"/>
      <c r="L14" s="7"/>
      <c r="M14" s="7"/>
      <c r="N14" s="6"/>
      <c r="O14" s="6"/>
      <c r="P14" s="6"/>
      <c r="Q14" s="6"/>
      <c r="R14" s="3"/>
      <c r="S14" s="4"/>
      <c r="T14" s="4"/>
      <c r="U14" s="21">
        <f t="shared" si="0"/>
        <v>0</v>
      </c>
      <c r="V14" s="16"/>
      <c r="W14" s="17"/>
    </row>
    <row r="15" spans="1:23" ht="126.75" customHeight="1">
      <c r="A15" s="23" t="s">
        <v>122</v>
      </c>
      <c r="B15" s="25">
        <v>13681</v>
      </c>
      <c r="C15" s="24" t="s">
        <v>153</v>
      </c>
      <c r="D15" s="24" t="s">
        <v>44</v>
      </c>
      <c r="E15" s="24" t="s">
        <v>45</v>
      </c>
      <c r="F15" s="18"/>
      <c r="G15" s="6"/>
      <c r="H15" s="19"/>
      <c r="I15" s="6"/>
      <c r="J15" s="6"/>
      <c r="K15" s="6"/>
      <c r="L15" s="7"/>
      <c r="M15" s="7"/>
      <c r="N15" s="6"/>
      <c r="O15" s="6"/>
      <c r="P15" s="6"/>
      <c r="Q15" s="6"/>
      <c r="R15" s="3"/>
      <c r="S15" s="4"/>
      <c r="T15" s="4"/>
      <c r="U15" s="21">
        <f t="shared" si="0"/>
        <v>0</v>
      </c>
      <c r="V15" s="16"/>
      <c r="W15" s="17"/>
    </row>
    <row r="16" spans="1:21" ht="75">
      <c r="A16" s="23" t="s">
        <v>122</v>
      </c>
      <c r="B16" s="25">
        <v>13688</v>
      </c>
      <c r="C16" s="24" t="s">
        <v>154</v>
      </c>
      <c r="D16" s="24" t="s">
        <v>46</v>
      </c>
      <c r="E16" s="24" t="s">
        <v>45</v>
      </c>
      <c r="F16" s="18"/>
      <c r="G16" s="8"/>
      <c r="H16" s="9"/>
      <c r="I16" s="6"/>
      <c r="J16" s="6"/>
      <c r="K16" s="6"/>
      <c r="L16" s="7"/>
      <c r="M16" s="7"/>
      <c r="N16" s="6"/>
      <c r="O16" s="6"/>
      <c r="P16" s="6"/>
      <c r="Q16" s="6"/>
      <c r="R16" s="3"/>
      <c r="S16" s="4"/>
      <c r="T16" s="4"/>
      <c r="U16" s="21">
        <f t="shared" si="0"/>
        <v>0</v>
      </c>
    </row>
    <row r="17" spans="1:21" ht="75">
      <c r="A17" s="23" t="s">
        <v>122</v>
      </c>
      <c r="B17" s="25">
        <v>13696</v>
      </c>
      <c r="C17" s="24" t="s">
        <v>154</v>
      </c>
      <c r="D17" s="24" t="s">
        <v>47</v>
      </c>
      <c r="E17" s="24" t="s">
        <v>48</v>
      </c>
      <c r="F17" s="9"/>
      <c r="G17" s="10"/>
      <c r="H17" s="9"/>
      <c r="I17" s="6"/>
      <c r="J17" s="6"/>
      <c r="K17" s="6"/>
      <c r="L17" s="7"/>
      <c r="M17" s="7"/>
      <c r="N17" s="6"/>
      <c r="O17" s="6"/>
      <c r="P17" s="6"/>
      <c r="Q17" s="6"/>
      <c r="R17" s="3"/>
      <c r="S17" s="4"/>
      <c r="T17" s="4"/>
      <c r="U17" s="21">
        <f t="shared" si="0"/>
        <v>0</v>
      </c>
    </row>
    <row r="18" spans="1:21" ht="45">
      <c r="A18" s="23" t="s">
        <v>123</v>
      </c>
      <c r="B18" s="239">
        <v>13703</v>
      </c>
      <c r="C18" s="240" t="s">
        <v>155</v>
      </c>
      <c r="D18" s="243" t="s">
        <v>49</v>
      </c>
      <c r="E18" s="243" t="s">
        <v>50</v>
      </c>
      <c r="F18" s="9"/>
      <c r="G18" s="10"/>
      <c r="H18" s="9"/>
      <c r="I18" s="6"/>
      <c r="J18" s="6"/>
      <c r="K18" s="6"/>
      <c r="L18" s="7"/>
      <c r="M18" s="7"/>
      <c r="N18" s="6"/>
      <c r="O18" s="6"/>
      <c r="P18" s="6"/>
      <c r="Q18" s="6"/>
      <c r="R18" s="3"/>
      <c r="S18" s="4"/>
      <c r="T18" s="4"/>
      <c r="U18" s="21">
        <f t="shared" si="0"/>
        <v>0</v>
      </c>
    </row>
    <row r="19" spans="1:21" ht="45">
      <c r="A19" s="23" t="s">
        <v>124</v>
      </c>
      <c r="B19" s="239"/>
      <c r="C19" s="241"/>
      <c r="D19" s="243"/>
      <c r="E19" s="243" t="s">
        <v>50</v>
      </c>
      <c r="F19" s="9"/>
      <c r="G19" s="10"/>
      <c r="H19" s="9"/>
      <c r="I19" s="6"/>
      <c r="J19" s="6"/>
      <c r="K19" s="6"/>
      <c r="L19" s="7"/>
      <c r="M19" s="7"/>
      <c r="N19" s="6"/>
      <c r="O19" s="6"/>
      <c r="P19" s="6"/>
      <c r="Q19" s="6"/>
      <c r="R19" s="3"/>
      <c r="S19" s="4"/>
      <c r="T19" s="4"/>
      <c r="U19" s="21">
        <f t="shared" si="0"/>
        <v>0</v>
      </c>
    </row>
    <row r="20" spans="1:21" ht="45">
      <c r="A20" s="23" t="s">
        <v>125</v>
      </c>
      <c r="B20" s="239"/>
      <c r="C20" s="241"/>
      <c r="D20" s="243"/>
      <c r="E20" s="243" t="s">
        <v>50</v>
      </c>
      <c r="F20" s="9"/>
      <c r="G20" s="20"/>
      <c r="H20" s="9"/>
      <c r="I20" s="6"/>
      <c r="J20" s="6"/>
      <c r="K20" s="6"/>
      <c r="L20" s="7"/>
      <c r="M20" s="7"/>
      <c r="N20" s="6"/>
      <c r="O20" s="6"/>
      <c r="P20" s="6"/>
      <c r="Q20" s="6"/>
      <c r="R20" s="3"/>
      <c r="S20" s="4"/>
      <c r="T20" s="4"/>
      <c r="U20" s="21">
        <f t="shared" si="0"/>
        <v>0</v>
      </c>
    </row>
    <row r="21" spans="1:21" ht="60">
      <c r="A21" s="23" t="s">
        <v>126</v>
      </c>
      <c r="B21" s="239"/>
      <c r="C21" s="241"/>
      <c r="D21" s="243"/>
      <c r="E21" s="243" t="s">
        <v>50</v>
      </c>
      <c r="F21" s="9"/>
      <c r="G21" s="9"/>
      <c r="H21" s="9"/>
      <c r="I21" s="6"/>
      <c r="J21" s="6"/>
      <c r="K21" s="6"/>
      <c r="L21" s="7"/>
      <c r="M21" s="7"/>
      <c r="N21" s="6"/>
      <c r="O21" s="6"/>
      <c r="P21" s="6"/>
      <c r="Q21" s="6"/>
      <c r="R21" s="3"/>
      <c r="S21" s="4"/>
      <c r="T21" s="4"/>
      <c r="U21" s="21">
        <f t="shared" si="0"/>
        <v>0</v>
      </c>
    </row>
    <row r="22" spans="1:21" ht="45">
      <c r="A22" s="23" t="s">
        <v>127</v>
      </c>
      <c r="B22" s="239"/>
      <c r="C22" s="242"/>
      <c r="D22" s="243"/>
      <c r="E22" s="243" t="s">
        <v>50</v>
      </c>
      <c r="F22" s="9"/>
      <c r="G22" s="9"/>
      <c r="H22" s="9"/>
      <c r="I22" s="6"/>
      <c r="J22" s="6"/>
      <c r="K22" s="6"/>
      <c r="L22" s="7"/>
      <c r="M22" s="7"/>
      <c r="N22" s="6"/>
      <c r="O22" s="6"/>
      <c r="P22" s="6"/>
      <c r="Q22" s="6"/>
      <c r="R22" s="3"/>
      <c r="S22" s="4"/>
      <c r="T22" s="4"/>
      <c r="U22" s="21">
        <f t="shared" si="0"/>
        <v>0</v>
      </c>
    </row>
    <row r="23" spans="1:21" ht="75">
      <c r="A23" s="23" t="s">
        <v>128</v>
      </c>
      <c r="B23" s="25">
        <v>13708</v>
      </c>
      <c r="C23" s="24" t="s">
        <v>156</v>
      </c>
      <c r="D23" s="24" t="s">
        <v>51</v>
      </c>
      <c r="E23" s="24" t="s">
        <v>52</v>
      </c>
      <c r="F23" s="9"/>
      <c r="G23" s="9"/>
      <c r="H23" s="9"/>
      <c r="I23" s="6"/>
      <c r="J23" s="6"/>
      <c r="K23" s="6"/>
      <c r="L23" s="7"/>
      <c r="M23" s="7"/>
      <c r="N23" s="6"/>
      <c r="O23" s="6"/>
      <c r="P23" s="6"/>
      <c r="Q23" s="6"/>
      <c r="R23" s="3"/>
      <c r="S23" s="4"/>
      <c r="T23" s="4"/>
      <c r="U23" s="21">
        <f t="shared" si="0"/>
        <v>0</v>
      </c>
    </row>
    <row r="24" spans="1:21" ht="90">
      <c r="A24" s="23" t="s">
        <v>121</v>
      </c>
      <c r="B24" s="25">
        <v>13714</v>
      </c>
      <c r="C24" s="24" t="s">
        <v>157</v>
      </c>
      <c r="D24" s="24" t="s">
        <v>53</v>
      </c>
      <c r="E24" s="24" t="s">
        <v>54</v>
      </c>
      <c r="F24" s="9"/>
      <c r="G24" s="9"/>
      <c r="H24" s="9"/>
      <c r="I24" s="6"/>
      <c r="J24" s="6"/>
      <c r="K24" s="6"/>
      <c r="L24" s="7"/>
      <c r="M24" s="7"/>
      <c r="N24" s="6"/>
      <c r="O24" s="6"/>
      <c r="P24" s="6"/>
      <c r="Q24" s="6"/>
      <c r="R24" s="3"/>
      <c r="S24" s="4"/>
      <c r="T24" s="4"/>
      <c r="U24" s="21">
        <f t="shared" si="0"/>
        <v>0</v>
      </c>
    </row>
    <row r="25" spans="1:21" ht="75">
      <c r="A25" s="23" t="s">
        <v>128</v>
      </c>
      <c r="B25" s="25">
        <v>13715</v>
      </c>
      <c r="C25" s="24" t="s">
        <v>156</v>
      </c>
      <c r="D25" s="24" t="s">
        <v>55</v>
      </c>
      <c r="E25" s="24" t="s">
        <v>56</v>
      </c>
      <c r="F25" s="9"/>
      <c r="G25" s="9"/>
      <c r="H25" s="9"/>
      <c r="I25" s="6"/>
      <c r="J25" s="6"/>
      <c r="K25" s="6"/>
      <c r="L25" s="7"/>
      <c r="M25" s="7"/>
      <c r="N25" s="6"/>
      <c r="O25" s="6"/>
      <c r="P25" s="6"/>
      <c r="Q25" s="6"/>
      <c r="R25" s="3"/>
      <c r="S25" s="4"/>
      <c r="T25" s="4"/>
      <c r="U25" s="21">
        <f t="shared" si="0"/>
        <v>0</v>
      </c>
    </row>
    <row r="26" spans="1:21" ht="75">
      <c r="A26" s="23" t="s">
        <v>128</v>
      </c>
      <c r="B26" s="25">
        <v>13716</v>
      </c>
      <c r="C26" s="24" t="s">
        <v>156</v>
      </c>
      <c r="D26" s="24" t="s">
        <v>57</v>
      </c>
      <c r="E26" s="24" t="s">
        <v>58</v>
      </c>
      <c r="F26" s="9"/>
      <c r="G26" s="9"/>
      <c r="H26" s="9"/>
      <c r="I26" s="6"/>
      <c r="J26" s="6"/>
      <c r="K26" s="6"/>
      <c r="L26" s="7"/>
      <c r="M26" s="7"/>
      <c r="N26" s="6"/>
      <c r="O26" s="6"/>
      <c r="P26" s="6"/>
      <c r="Q26" s="6"/>
      <c r="R26" s="3"/>
      <c r="S26" s="4"/>
      <c r="T26" s="4"/>
      <c r="U26" s="21">
        <f t="shared" si="0"/>
        <v>0</v>
      </c>
    </row>
    <row r="27" spans="1:21" ht="76.5" customHeight="1">
      <c r="A27" s="23" t="s">
        <v>128</v>
      </c>
      <c r="B27" s="25">
        <v>13717</v>
      </c>
      <c r="C27" s="24" t="s">
        <v>156</v>
      </c>
      <c r="D27" s="24" t="s">
        <v>59</v>
      </c>
      <c r="E27" s="24" t="s">
        <v>60</v>
      </c>
      <c r="F27" s="9"/>
      <c r="G27" s="9"/>
      <c r="H27" s="9"/>
      <c r="I27" s="9"/>
      <c r="J27" s="9"/>
      <c r="K27" s="9"/>
      <c r="L27" s="9"/>
      <c r="M27" s="9"/>
      <c r="N27" s="9"/>
      <c r="O27" s="9"/>
      <c r="P27" s="9"/>
      <c r="Q27" s="9"/>
      <c r="R27" s="9"/>
      <c r="S27" s="9"/>
      <c r="T27" s="9"/>
      <c r="U27" s="9"/>
    </row>
    <row r="28" spans="1:21" ht="75">
      <c r="A28" s="23" t="s">
        <v>122</v>
      </c>
      <c r="B28" s="25">
        <v>13782</v>
      </c>
      <c r="C28" s="24" t="s">
        <v>158</v>
      </c>
      <c r="D28" s="24" t="s">
        <v>61</v>
      </c>
      <c r="E28" s="24" t="s">
        <v>62</v>
      </c>
      <c r="F28" s="9"/>
      <c r="G28" s="9"/>
      <c r="H28" s="9"/>
      <c r="I28" s="9"/>
      <c r="J28" s="9"/>
      <c r="K28" s="9"/>
      <c r="L28" s="9"/>
      <c r="M28" s="9"/>
      <c r="N28" s="9"/>
      <c r="O28" s="9"/>
      <c r="P28" s="9"/>
      <c r="Q28" s="9"/>
      <c r="R28" s="9"/>
      <c r="S28" s="9"/>
      <c r="T28" s="9"/>
      <c r="U28" s="9"/>
    </row>
    <row r="29" spans="1:21" ht="30" customHeight="1">
      <c r="A29" s="23" t="s">
        <v>129</v>
      </c>
      <c r="B29" s="239">
        <v>13854</v>
      </c>
      <c r="C29" s="240" t="s">
        <v>159</v>
      </c>
      <c r="D29" s="243" t="s">
        <v>63</v>
      </c>
      <c r="E29" s="240" t="s">
        <v>64</v>
      </c>
      <c r="F29" s="9"/>
      <c r="G29" s="9"/>
      <c r="H29" s="9"/>
      <c r="I29" s="9"/>
      <c r="J29" s="9"/>
      <c r="K29" s="9"/>
      <c r="L29" s="9"/>
      <c r="M29" s="9"/>
      <c r="N29" s="9"/>
      <c r="O29" s="9"/>
      <c r="P29" s="9"/>
      <c r="Q29" s="9"/>
      <c r="R29" s="9"/>
      <c r="S29" s="9"/>
      <c r="T29" s="9"/>
      <c r="U29" s="9"/>
    </row>
    <row r="30" spans="1:21" ht="66" customHeight="1">
      <c r="A30" s="23" t="s">
        <v>130</v>
      </c>
      <c r="B30" s="239"/>
      <c r="C30" s="242"/>
      <c r="D30" s="243"/>
      <c r="E30" s="242" t="s">
        <v>64</v>
      </c>
      <c r="F30" s="9"/>
      <c r="G30" s="9"/>
      <c r="H30" s="9"/>
      <c r="I30" s="9"/>
      <c r="J30" s="9"/>
      <c r="K30" s="9"/>
      <c r="L30" s="9"/>
      <c r="M30" s="9"/>
      <c r="N30" s="9"/>
      <c r="O30" s="9"/>
      <c r="P30" s="9"/>
      <c r="Q30" s="9"/>
      <c r="R30" s="9"/>
      <c r="S30" s="9"/>
      <c r="T30" s="9"/>
      <c r="U30" s="9"/>
    </row>
    <row r="31" spans="1:21" ht="75" customHeight="1">
      <c r="A31" s="23" t="s">
        <v>131</v>
      </c>
      <c r="B31" s="25">
        <v>13876</v>
      </c>
      <c r="C31" s="24" t="s">
        <v>160</v>
      </c>
      <c r="D31" s="24" t="s">
        <v>65</v>
      </c>
      <c r="E31" s="24" t="s">
        <v>66</v>
      </c>
      <c r="F31" s="9"/>
      <c r="G31" s="9"/>
      <c r="H31" s="9"/>
      <c r="I31" s="9"/>
      <c r="J31" s="9"/>
      <c r="K31" s="9"/>
      <c r="L31" s="9"/>
      <c r="M31" s="9"/>
      <c r="N31" s="9"/>
      <c r="O31" s="9"/>
      <c r="P31" s="9"/>
      <c r="Q31" s="9"/>
      <c r="R31" s="9"/>
      <c r="S31" s="9"/>
      <c r="T31" s="9"/>
      <c r="U31" s="9"/>
    </row>
    <row r="32" spans="1:21" ht="75">
      <c r="A32" s="23" t="s">
        <v>132</v>
      </c>
      <c r="B32" s="25">
        <v>13878</v>
      </c>
      <c r="C32" s="24"/>
      <c r="D32" s="24" t="s">
        <v>67</v>
      </c>
      <c r="E32" s="24" t="s">
        <v>68</v>
      </c>
      <c r="F32" s="9"/>
      <c r="G32" s="9"/>
      <c r="H32" s="9"/>
      <c r="I32" s="9"/>
      <c r="J32" s="9"/>
      <c r="K32" s="9"/>
      <c r="L32" s="9"/>
      <c r="M32" s="9"/>
      <c r="N32" s="9"/>
      <c r="O32" s="9"/>
      <c r="P32" s="9"/>
      <c r="Q32" s="9"/>
      <c r="R32" s="9"/>
      <c r="S32" s="9"/>
      <c r="T32" s="9"/>
      <c r="U32" s="9"/>
    </row>
    <row r="33" spans="1:21" ht="30">
      <c r="A33" s="23" t="s">
        <v>129</v>
      </c>
      <c r="B33" s="239">
        <v>13886</v>
      </c>
      <c r="C33" s="240" t="s">
        <v>171</v>
      </c>
      <c r="D33" s="243" t="s">
        <v>69</v>
      </c>
      <c r="E33" s="243" t="s">
        <v>70</v>
      </c>
      <c r="F33" s="9"/>
      <c r="G33" s="9"/>
      <c r="H33" s="9"/>
      <c r="I33" s="9"/>
      <c r="J33" s="9"/>
      <c r="K33" s="9"/>
      <c r="L33" s="9"/>
      <c r="M33" s="9"/>
      <c r="N33" s="9"/>
      <c r="O33" s="9"/>
      <c r="P33" s="9"/>
      <c r="Q33" s="9"/>
      <c r="R33" s="9"/>
      <c r="S33" s="9"/>
      <c r="T33" s="9"/>
      <c r="U33" s="9"/>
    </row>
    <row r="34" spans="1:21" ht="30">
      <c r="A34" s="23" t="s">
        <v>120</v>
      </c>
      <c r="B34" s="239"/>
      <c r="C34" s="241"/>
      <c r="D34" s="243"/>
      <c r="E34" s="243" t="s">
        <v>70</v>
      </c>
      <c r="F34" s="9"/>
      <c r="G34" s="9"/>
      <c r="H34" s="9"/>
      <c r="I34" s="9"/>
      <c r="J34" s="9"/>
      <c r="K34" s="9"/>
      <c r="L34" s="9"/>
      <c r="M34" s="9"/>
      <c r="N34" s="9"/>
      <c r="O34" s="9"/>
      <c r="P34" s="9"/>
      <c r="Q34" s="9"/>
      <c r="R34" s="9"/>
      <c r="S34" s="9"/>
      <c r="T34" s="9"/>
      <c r="U34" s="9"/>
    </row>
    <row r="35" spans="1:21" ht="60">
      <c r="A35" s="23" t="s">
        <v>128</v>
      </c>
      <c r="B35" s="239"/>
      <c r="C35" s="241"/>
      <c r="D35" s="243"/>
      <c r="E35" s="243" t="s">
        <v>70</v>
      </c>
      <c r="F35" s="9"/>
      <c r="G35" s="9"/>
      <c r="H35" s="9"/>
      <c r="I35" s="9"/>
      <c r="J35" s="9"/>
      <c r="K35" s="9"/>
      <c r="L35" s="9"/>
      <c r="M35" s="9"/>
      <c r="N35" s="9"/>
      <c r="O35" s="9"/>
      <c r="P35" s="9"/>
      <c r="Q35" s="9"/>
      <c r="R35" s="9"/>
      <c r="S35" s="9"/>
      <c r="T35" s="9"/>
      <c r="U35" s="9"/>
    </row>
    <row r="36" spans="1:21" ht="45">
      <c r="A36" s="23" t="s">
        <v>123</v>
      </c>
      <c r="B36" s="239"/>
      <c r="C36" s="241"/>
      <c r="D36" s="243"/>
      <c r="E36" s="243" t="s">
        <v>70</v>
      </c>
      <c r="F36" s="9"/>
      <c r="G36" s="9"/>
      <c r="H36" s="9"/>
      <c r="I36" s="9"/>
      <c r="J36" s="9"/>
      <c r="K36" s="9"/>
      <c r="L36" s="9"/>
      <c r="M36" s="9"/>
      <c r="N36" s="9"/>
      <c r="O36" s="9"/>
      <c r="P36" s="9"/>
      <c r="Q36" s="9"/>
      <c r="R36" s="9"/>
      <c r="S36" s="9"/>
      <c r="T36" s="9"/>
      <c r="U36" s="9"/>
    </row>
    <row r="37" spans="1:21" ht="30">
      <c r="A37" s="23" t="s">
        <v>130</v>
      </c>
      <c r="B37" s="239"/>
      <c r="C37" s="241"/>
      <c r="D37" s="243"/>
      <c r="E37" s="243" t="s">
        <v>70</v>
      </c>
      <c r="F37" s="9"/>
      <c r="G37" s="9"/>
      <c r="H37" s="9"/>
      <c r="I37" s="9"/>
      <c r="J37" s="9"/>
      <c r="K37" s="9"/>
      <c r="L37" s="9"/>
      <c r="M37" s="9"/>
      <c r="N37" s="9"/>
      <c r="O37" s="9"/>
      <c r="P37" s="9"/>
      <c r="Q37" s="9"/>
      <c r="R37" s="9"/>
      <c r="S37" s="9"/>
      <c r="T37" s="9"/>
      <c r="U37" s="9"/>
    </row>
    <row r="38" spans="1:21" ht="45">
      <c r="A38" s="23" t="s">
        <v>133</v>
      </c>
      <c r="B38" s="239"/>
      <c r="C38" s="241"/>
      <c r="D38" s="243"/>
      <c r="E38" s="243" t="s">
        <v>70</v>
      </c>
      <c r="F38" s="9"/>
      <c r="G38" s="9"/>
      <c r="H38" s="9"/>
      <c r="I38" s="9"/>
      <c r="J38" s="9"/>
      <c r="K38" s="9"/>
      <c r="L38" s="9"/>
      <c r="M38" s="9"/>
      <c r="N38" s="9"/>
      <c r="O38" s="9"/>
      <c r="P38" s="9"/>
      <c r="Q38" s="9"/>
      <c r="R38" s="9"/>
      <c r="S38" s="9"/>
      <c r="T38" s="9"/>
      <c r="U38" s="9"/>
    </row>
    <row r="39" spans="1:21" ht="45">
      <c r="A39" s="23" t="s">
        <v>134</v>
      </c>
      <c r="B39" s="239"/>
      <c r="C39" s="241"/>
      <c r="D39" s="243"/>
      <c r="E39" s="243" t="s">
        <v>70</v>
      </c>
      <c r="F39" s="9"/>
      <c r="G39" s="9"/>
      <c r="H39" s="9"/>
      <c r="I39" s="9"/>
      <c r="J39" s="9"/>
      <c r="K39" s="9"/>
      <c r="L39" s="9"/>
      <c r="M39" s="9"/>
      <c r="N39" s="9"/>
      <c r="O39" s="9"/>
      <c r="P39" s="9"/>
      <c r="Q39" s="9"/>
      <c r="R39" s="9"/>
      <c r="S39" s="9"/>
      <c r="T39" s="9"/>
      <c r="U39" s="9"/>
    </row>
    <row r="40" spans="1:21" ht="60">
      <c r="A40" s="23" t="s">
        <v>132</v>
      </c>
      <c r="B40" s="239"/>
      <c r="C40" s="241"/>
      <c r="D40" s="243"/>
      <c r="E40" s="243" t="s">
        <v>70</v>
      </c>
      <c r="F40" s="9"/>
      <c r="G40" s="9"/>
      <c r="H40" s="9"/>
      <c r="I40" s="9"/>
      <c r="J40" s="9"/>
      <c r="K40" s="9"/>
      <c r="L40" s="9"/>
      <c r="M40" s="9"/>
      <c r="N40" s="9"/>
      <c r="O40" s="9"/>
      <c r="P40" s="9"/>
      <c r="Q40" s="9"/>
      <c r="R40" s="9"/>
      <c r="S40" s="9"/>
      <c r="T40" s="9"/>
      <c r="U40" s="9"/>
    </row>
    <row r="41" spans="1:21" ht="75">
      <c r="A41" s="23" t="s">
        <v>122</v>
      </c>
      <c r="B41" s="239"/>
      <c r="C41" s="241"/>
      <c r="D41" s="243"/>
      <c r="E41" s="243" t="s">
        <v>70</v>
      </c>
      <c r="F41" s="9"/>
      <c r="G41" s="9"/>
      <c r="H41" s="9"/>
      <c r="I41" s="9"/>
      <c r="J41" s="9"/>
      <c r="K41" s="9"/>
      <c r="L41" s="9"/>
      <c r="M41" s="9"/>
      <c r="N41" s="9"/>
      <c r="O41" s="9"/>
      <c r="P41" s="9"/>
      <c r="Q41" s="9"/>
      <c r="R41" s="9"/>
      <c r="S41" s="9"/>
      <c r="T41" s="9"/>
      <c r="U41" s="9"/>
    </row>
    <row r="42" spans="1:21" ht="45">
      <c r="A42" s="23" t="s">
        <v>135</v>
      </c>
      <c r="B42" s="239"/>
      <c r="C42" s="241"/>
      <c r="D42" s="243"/>
      <c r="E42" s="243" t="s">
        <v>70</v>
      </c>
      <c r="F42" s="9"/>
      <c r="G42" s="9"/>
      <c r="H42" s="9"/>
      <c r="I42" s="9"/>
      <c r="J42" s="9"/>
      <c r="K42" s="9"/>
      <c r="L42" s="9"/>
      <c r="M42" s="9"/>
      <c r="N42" s="9"/>
      <c r="O42" s="9"/>
      <c r="P42" s="9"/>
      <c r="Q42" s="9"/>
      <c r="R42" s="9"/>
      <c r="S42" s="9"/>
      <c r="T42" s="9"/>
      <c r="U42" s="9"/>
    </row>
    <row r="43" spans="1:21" ht="45">
      <c r="A43" s="23" t="s">
        <v>136</v>
      </c>
      <c r="B43" s="239"/>
      <c r="C43" s="241"/>
      <c r="D43" s="243"/>
      <c r="E43" s="243" t="s">
        <v>70</v>
      </c>
      <c r="F43" s="9"/>
      <c r="G43" s="9"/>
      <c r="H43" s="9"/>
      <c r="I43" s="9"/>
      <c r="J43" s="9"/>
      <c r="K43" s="9"/>
      <c r="L43" s="9"/>
      <c r="M43" s="9"/>
      <c r="N43" s="9"/>
      <c r="O43" s="9"/>
      <c r="P43" s="9"/>
      <c r="Q43" s="9"/>
      <c r="R43" s="9"/>
      <c r="S43" s="9"/>
      <c r="T43" s="9"/>
      <c r="U43" s="9"/>
    </row>
    <row r="44" spans="1:21" ht="45">
      <c r="A44" s="23" t="s">
        <v>124</v>
      </c>
      <c r="B44" s="239"/>
      <c r="C44" s="241"/>
      <c r="D44" s="243"/>
      <c r="E44" s="243" t="s">
        <v>70</v>
      </c>
      <c r="F44" s="9"/>
      <c r="G44" s="9"/>
      <c r="H44" s="9"/>
      <c r="I44" s="9"/>
      <c r="J44" s="9"/>
      <c r="K44" s="9"/>
      <c r="L44" s="9"/>
      <c r="M44" s="9"/>
      <c r="N44" s="9"/>
      <c r="O44" s="9"/>
      <c r="P44" s="9"/>
      <c r="Q44" s="9"/>
      <c r="R44" s="9"/>
      <c r="S44" s="9"/>
      <c r="T44" s="9"/>
      <c r="U44" s="9"/>
    </row>
    <row r="45" spans="1:21" ht="45">
      <c r="A45" s="23" t="s">
        <v>125</v>
      </c>
      <c r="B45" s="239"/>
      <c r="C45" s="241"/>
      <c r="D45" s="243"/>
      <c r="E45" s="243" t="s">
        <v>70</v>
      </c>
      <c r="F45" s="9"/>
      <c r="G45" s="9"/>
      <c r="H45" s="9"/>
      <c r="I45" s="9"/>
      <c r="J45" s="9"/>
      <c r="K45" s="9"/>
      <c r="L45" s="9"/>
      <c r="M45" s="9"/>
      <c r="N45" s="9"/>
      <c r="O45" s="9"/>
      <c r="P45" s="9"/>
      <c r="Q45" s="9"/>
      <c r="R45" s="9"/>
      <c r="S45" s="9"/>
      <c r="T45" s="9"/>
      <c r="U45" s="9"/>
    </row>
    <row r="46" spans="1:21" ht="45">
      <c r="A46" s="23" t="s">
        <v>137</v>
      </c>
      <c r="B46" s="239"/>
      <c r="C46" s="241"/>
      <c r="D46" s="243"/>
      <c r="E46" s="243" t="s">
        <v>70</v>
      </c>
      <c r="F46" s="9"/>
      <c r="G46" s="9"/>
      <c r="H46" s="9"/>
      <c r="I46" s="9"/>
      <c r="J46" s="9"/>
      <c r="K46" s="9"/>
      <c r="L46" s="9"/>
      <c r="M46" s="9"/>
      <c r="N46" s="9"/>
      <c r="O46" s="9"/>
      <c r="P46" s="9"/>
      <c r="Q46" s="9"/>
      <c r="R46" s="9"/>
      <c r="S46" s="9"/>
      <c r="T46" s="9"/>
      <c r="U46" s="9"/>
    </row>
    <row r="47" spans="1:21" ht="60">
      <c r="A47" s="23" t="s">
        <v>126</v>
      </c>
      <c r="B47" s="239"/>
      <c r="C47" s="241"/>
      <c r="D47" s="243"/>
      <c r="E47" s="243" t="s">
        <v>70</v>
      </c>
      <c r="F47" s="9"/>
      <c r="G47" s="9"/>
      <c r="H47" s="9"/>
      <c r="I47" s="9"/>
      <c r="J47" s="9"/>
      <c r="K47" s="9"/>
      <c r="L47" s="9"/>
      <c r="M47" s="9"/>
      <c r="N47" s="9"/>
      <c r="O47" s="9"/>
      <c r="P47" s="9"/>
      <c r="Q47" s="9"/>
      <c r="R47" s="9"/>
      <c r="S47" s="9"/>
      <c r="T47" s="9"/>
      <c r="U47" s="9"/>
    </row>
    <row r="48" spans="1:21" ht="45">
      <c r="A48" s="23" t="s">
        <v>127</v>
      </c>
      <c r="B48" s="239"/>
      <c r="C48" s="241"/>
      <c r="D48" s="243"/>
      <c r="E48" s="243" t="s">
        <v>70</v>
      </c>
      <c r="F48" s="9"/>
      <c r="G48" s="9"/>
      <c r="H48" s="9"/>
      <c r="I48" s="9"/>
      <c r="J48" s="9"/>
      <c r="K48" s="9"/>
      <c r="L48" s="9"/>
      <c r="M48" s="9"/>
      <c r="N48" s="9"/>
      <c r="O48" s="9"/>
      <c r="P48" s="9"/>
      <c r="Q48" s="9"/>
      <c r="R48" s="9"/>
      <c r="S48" s="9"/>
      <c r="T48" s="9"/>
      <c r="U48" s="9"/>
    </row>
    <row r="49" spans="1:21" ht="45">
      <c r="A49" s="23" t="s">
        <v>138</v>
      </c>
      <c r="B49" s="239"/>
      <c r="C49" s="241"/>
      <c r="D49" s="243"/>
      <c r="E49" s="243" t="s">
        <v>70</v>
      </c>
      <c r="F49" s="9"/>
      <c r="G49" s="9"/>
      <c r="H49" s="9"/>
      <c r="I49" s="9"/>
      <c r="J49" s="9"/>
      <c r="K49" s="9"/>
      <c r="L49" s="9"/>
      <c r="M49" s="9"/>
      <c r="N49" s="9"/>
      <c r="O49" s="9"/>
      <c r="P49" s="9"/>
      <c r="Q49" s="9"/>
      <c r="R49" s="9"/>
      <c r="S49" s="9"/>
      <c r="T49" s="9"/>
      <c r="U49" s="9"/>
    </row>
    <row r="50" spans="1:21" ht="30">
      <c r="A50" s="23" t="s">
        <v>139</v>
      </c>
      <c r="B50" s="239"/>
      <c r="C50" s="241"/>
      <c r="D50" s="243"/>
      <c r="E50" s="243" t="s">
        <v>70</v>
      </c>
      <c r="F50" s="9"/>
      <c r="G50" s="9"/>
      <c r="H50" s="9"/>
      <c r="I50" s="9"/>
      <c r="J50" s="9"/>
      <c r="K50" s="9"/>
      <c r="L50" s="9"/>
      <c r="M50" s="9"/>
      <c r="N50" s="9"/>
      <c r="O50" s="9"/>
      <c r="P50" s="9"/>
      <c r="Q50" s="9"/>
      <c r="R50" s="9"/>
      <c r="S50" s="9"/>
      <c r="T50" s="9"/>
      <c r="U50" s="9"/>
    </row>
    <row r="51" spans="1:21" ht="45">
      <c r="A51" s="23" t="s">
        <v>140</v>
      </c>
      <c r="B51" s="239"/>
      <c r="C51" s="242"/>
      <c r="D51" s="243"/>
      <c r="E51" s="243" t="s">
        <v>70</v>
      </c>
      <c r="F51" s="9"/>
      <c r="G51" s="9"/>
      <c r="H51" s="9"/>
      <c r="I51" s="9"/>
      <c r="J51" s="9"/>
      <c r="K51" s="9"/>
      <c r="L51" s="9"/>
      <c r="M51" s="9"/>
      <c r="N51" s="9"/>
      <c r="O51" s="9"/>
      <c r="P51" s="9"/>
      <c r="Q51" s="9"/>
      <c r="R51" s="9"/>
      <c r="S51" s="9"/>
      <c r="T51" s="9"/>
      <c r="U51" s="9"/>
    </row>
    <row r="52" spans="1:21" ht="30">
      <c r="A52" s="23" t="s">
        <v>129</v>
      </c>
      <c r="B52" s="239">
        <v>13896</v>
      </c>
      <c r="C52" s="240" t="s">
        <v>171</v>
      </c>
      <c r="D52" s="243" t="s">
        <v>71</v>
      </c>
      <c r="E52" s="243" t="s">
        <v>72</v>
      </c>
      <c r="F52" s="9"/>
      <c r="G52" s="9"/>
      <c r="H52" s="9"/>
      <c r="I52" s="9"/>
      <c r="J52" s="9"/>
      <c r="K52" s="9"/>
      <c r="L52" s="9"/>
      <c r="M52" s="9"/>
      <c r="N52" s="9"/>
      <c r="O52" s="9"/>
      <c r="P52" s="9"/>
      <c r="Q52" s="9"/>
      <c r="R52" s="9"/>
      <c r="S52" s="9"/>
      <c r="T52" s="9"/>
      <c r="U52" s="9"/>
    </row>
    <row r="53" spans="1:21" ht="30">
      <c r="A53" s="23" t="s">
        <v>120</v>
      </c>
      <c r="B53" s="239"/>
      <c r="C53" s="241"/>
      <c r="D53" s="243" t="s">
        <v>71</v>
      </c>
      <c r="E53" s="243" t="s">
        <v>72</v>
      </c>
      <c r="F53" s="9"/>
      <c r="G53" s="9"/>
      <c r="H53" s="9"/>
      <c r="I53" s="9"/>
      <c r="J53" s="9"/>
      <c r="K53" s="9"/>
      <c r="L53" s="9"/>
      <c r="M53" s="9"/>
      <c r="N53" s="9"/>
      <c r="O53" s="9"/>
      <c r="P53" s="9"/>
      <c r="Q53" s="9"/>
      <c r="R53" s="9"/>
      <c r="S53" s="9"/>
      <c r="T53" s="9"/>
      <c r="U53" s="9"/>
    </row>
    <row r="54" spans="1:21" ht="121.5" customHeight="1">
      <c r="A54" s="23" t="s">
        <v>128</v>
      </c>
      <c r="B54" s="239"/>
      <c r="C54" s="241"/>
      <c r="D54" s="243" t="s">
        <v>71</v>
      </c>
      <c r="E54" s="243" t="s">
        <v>72</v>
      </c>
      <c r="F54" s="9"/>
      <c r="G54" s="9"/>
      <c r="H54" s="9"/>
      <c r="I54" s="9"/>
      <c r="J54" s="9"/>
      <c r="K54" s="9"/>
      <c r="L54" s="9"/>
      <c r="M54" s="9"/>
      <c r="N54" s="9"/>
      <c r="O54" s="9"/>
      <c r="P54" s="9"/>
      <c r="Q54" s="9"/>
      <c r="R54" s="9"/>
      <c r="S54" s="9"/>
      <c r="T54" s="9"/>
      <c r="U54" s="9"/>
    </row>
    <row r="55" spans="1:21" ht="45">
      <c r="A55" s="23" t="s">
        <v>123</v>
      </c>
      <c r="B55" s="239"/>
      <c r="C55" s="241"/>
      <c r="D55" s="243" t="s">
        <v>71</v>
      </c>
      <c r="E55" s="243" t="s">
        <v>72</v>
      </c>
      <c r="F55" s="9"/>
      <c r="G55" s="9"/>
      <c r="H55" s="9"/>
      <c r="I55" s="9"/>
      <c r="J55" s="9"/>
      <c r="K55" s="9"/>
      <c r="L55" s="9"/>
      <c r="M55" s="9"/>
      <c r="N55" s="9"/>
      <c r="O55" s="9"/>
      <c r="P55" s="9"/>
      <c r="Q55" s="9"/>
      <c r="R55" s="9"/>
      <c r="S55" s="9"/>
      <c r="T55" s="9"/>
      <c r="U55" s="9"/>
    </row>
    <row r="56" spans="1:21" ht="30">
      <c r="A56" s="23" t="s">
        <v>130</v>
      </c>
      <c r="B56" s="239"/>
      <c r="C56" s="241"/>
      <c r="D56" s="243" t="s">
        <v>71</v>
      </c>
      <c r="E56" s="243" t="s">
        <v>72</v>
      </c>
      <c r="F56" s="9"/>
      <c r="G56" s="9"/>
      <c r="H56" s="9"/>
      <c r="I56" s="9"/>
      <c r="J56" s="9"/>
      <c r="K56" s="9"/>
      <c r="L56" s="9"/>
      <c r="M56" s="9"/>
      <c r="N56" s="9"/>
      <c r="O56" s="9"/>
      <c r="P56" s="9"/>
      <c r="Q56" s="9"/>
      <c r="R56" s="9"/>
      <c r="S56" s="9"/>
      <c r="T56" s="9"/>
      <c r="U56" s="9"/>
    </row>
    <row r="57" spans="1:21" ht="45">
      <c r="A57" s="23" t="s">
        <v>133</v>
      </c>
      <c r="B57" s="239"/>
      <c r="C57" s="241"/>
      <c r="D57" s="243" t="s">
        <v>71</v>
      </c>
      <c r="E57" s="243" t="s">
        <v>72</v>
      </c>
      <c r="F57" s="9"/>
      <c r="G57" s="9"/>
      <c r="H57" s="9"/>
      <c r="I57" s="9"/>
      <c r="J57" s="9"/>
      <c r="K57" s="9"/>
      <c r="L57" s="9"/>
      <c r="M57" s="9"/>
      <c r="N57" s="9"/>
      <c r="O57" s="9"/>
      <c r="P57" s="9"/>
      <c r="Q57" s="9"/>
      <c r="R57" s="9"/>
      <c r="S57" s="9"/>
      <c r="T57" s="9"/>
      <c r="U57" s="9"/>
    </row>
    <row r="58" spans="1:21" ht="45">
      <c r="A58" s="23" t="s">
        <v>134</v>
      </c>
      <c r="B58" s="239"/>
      <c r="C58" s="241"/>
      <c r="D58" s="243" t="s">
        <v>71</v>
      </c>
      <c r="E58" s="243" t="s">
        <v>72</v>
      </c>
      <c r="F58" s="9"/>
      <c r="G58" s="9"/>
      <c r="H58" s="9"/>
      <c r="I58" s="9"/>
      <c r="J58" s="9"/>
      <c r="K58" s="9"/>
      <c r="L58" s="9"/>
      <c r="M58" s="9"/>
      <c r="N58" s="9"/>
      <c r="O58" s="9"/>
      <c r="P58" s="9"/>
      <c r="Q58" s="9"/>
      <c r="R58" s="9"/>
      <c r="S58" s="9"/>
      <c r="T58" s="9"/>
      <c r="U58" s="9"/>
    </row>
    <row r="59" spans="1:21" ht="60">
      <c r="A59" s="23" t="s">
        <v>132</v>
      </c>
      <c r="B59" s="239"/>
      <c r="C59" s="241"/>
      <c r="D59" s="243" t="s">
        <v>71</v>
      </c>
      <c r="E59" s="243" t="s">
        <v>72</v>
      </c>
      <c r="F59" s="9"/>
      <c r="G59" s="9"/>
      <c r="H59" s="9"/>
      <c r="I59" s="9"/>
      <c r="J59" s="9"/>
      <c r="K59" s="9"/>
      <c r="L59" s="9"/>
      <c r="M59" s="9"/>
      <c r="N59" s="9"/>
      <c r="O59" s="9"/>
      <c r="P59" s="9"/>
      <c r="Q59" s="9"/>
      <c r="R59" s="9"/>
      <c r="S59" s="9"/>
      <c r="T59" s="9"/>
      <c r="U59" s="9"/>
    </row>
    <row r="60" spans="1:21" ht="75">
      <c r="A60" s="23" t="s">
        <v>122</v>
      </c>
      <c r="B60" s="239"/>
      <c r="C60" s="241"/>
      <c r="D60" s="243" t="s">
        <v>71</v>
      </c>
      <c r="E60" s="243" t="s">
        <v>72</v>
      </c>
      <c r="F60" s="9"/>
      <c r="G60" s="9"/>
      <c r="H60" s="9"/>
      <c r="I60" s="9"/>
      <c r="J60" s="9"/>
      <c r="K60" s="9"/>
      <c r="L60" s="9"/>
      <c r="M60" s="9"/>
      <c r="N60" s="9"/>
      <c r="O60" s="9"/>
      <c r="P60" s="9"/>
      <c r="Q60" s="9"/>
      <c r="R60" s="9"/>
      <c r="S60" s="9"/>
      <c r="T60" s="9"/>
      <c r="U60" s="9"/>
    </row>
    <row r="61" spans="1:21" ht="45">
      <c r="A61" s="23" t="s">
        <v>135</v>
      </c>
      <c r="B61" s="239"/>
      <c r="C61" s="241"/>
      <c r="D61" s="243" t="s">
        <v>71</v>
      </c>
      <c r="E61" s="243" t="s">
        <v>72</v>
      </c>
      <c r="F61" s="9"/>
      <c r="G61" s="9"/>
      <c r="H61" s="9"/>
      <c r="I61" s="9"/>
      <c r="J61" s="9"/>
      <c r="K61" s="9"/>
      <c r="L61" s="9"/>
      <c r="M61" s="9"/>
      <c r="N61" s="9"/>
      <c r="O61" s="9"/>
      <c r="P61" s="9"/>
      <c r="Q61" s="9"/>
      <c r="R61" s="9"/>
      <c r="S61" s="9"/>
      <c r="T61" s="9"/>
      <c r="U61" s="9"/>
    </row>
    <row r="62" spans="1:21" ht="45">
      <c r="A62" s="23" t="s">
        <v>136</v>
      </c>
      <c r="B62" s="239"/>
      <c r="C62" s="241"/>
      <c r="D62" s="243" t="s">
        <v>71</v>
      </c>
      <c r="E62" s="243" t="s">
        <v>72</v>
      </c>
      <c r="F62" s="9"/>
      <c r="G62" s="9"/>
      <c r="H62" s="9"/>
      <c r="I62" s="9"/>
      <c r="J62" s="9"/>
      <c r="K62" s="9"/>
      <c r="L62" s="9"/>
      <c r="M62" s="9"/>
      <c r="N62" s="9"/>
      <c r="O62" s="9"/>
      <c r="P62" s="9"/>
      <c r="Q62" s="9"/>
      <c r="R62" s="9"/>
      <c r="S62" s="9"/>
      <c r="T62" s="9"/>
      <c r="U62" s="9"/>
    </row>
    <row r="63" spans="1:21" ht="45">
      <c r="A63" s="23" t="s">
        <v>124</v>
      </c>
      <c r="B63" s="239"/>
      <c r="C63" s="241"/>
      <c r="D63" s="243" t="s">
        <v>71</v>
      </c>
      <c r="E63" s="243" t="s">
        <v>72</v>
      </c>
      <c r="F63" s="9"/>
      <c r="G63" s="9"/>
      <c r="H63" s="9"/>
      <c r="I63" s="9"/>
      <c r="J63" s="9"/>
      <c r="K63" s="9"/>
      <c r="L63" s="9"/>
      <c r="M63" s="9"/>
      <c r="N63" s="9"/>
      <c r="O63" s="9"/>
      <c r="P63" s="9"/>
      <c r="Q63" s="9"/>
      <c r="R63" s="9"/>
      <c r="S63" s="9"/>
      <c r="T63" s="9"/>
      <c r="U63" s="9"/>
    </row>
    <row r="64" spans="1:21" ht="45">
      <c r="A64" s="23" t="s">
        <v>125</v>
      </c>
      <c r="B64" s="239"/>
      <c r="C64" s="241"/>
      <c r="D64" s="243" t="s">
        <v>71</v>
      </c>
      <c r="E64" s="243" t="s">
        <v>72</v>
      </c>
      <c r="F64" s="9"/>
      <c r="G64" s="9"/>
      <c r="H64" s="9"/>
      <c r="I64" s="9"/>
      <c r="J64" s="9"/>
      <c r="K64" s="9"/>
      <c r="L64" s="9"/>
      <c r="M64" s="9"/>
      <c r="N64" s="9"/>
      <c r="O64" s="9"/>
      <c r="P64" s="9"/>
      <c r="Q64" s="9"/>
      <c r="R64" s="9"/>
      <c r="S64" s="9"/>
      <c r="T64" s="9"/>
      <c r="U64" s="9"/>
    </row>
    <row r="65" spans="1:21" ht="45">
      <c r="A65" s="23" t="s">
        <v>137</v>
      </c>
      <c r="B65" s="239"/>
      <c r="C65" s="241"/>
      <c r="D65" s="243" t="s">
        <v>71</v>
      </c>
      <c r="E65" s="243" t="s">
        <v>72</v>
      </c>
      <c r="F65" s="9"/>
      <c r="G65" s="9"/>
      <c r="H65" s="9"/>
      <c r="I65" s="9"/>
      <c r="J65" s="9"/>
      <c r="K65" s="9"/>
      <c r="L65" s="9"/>
      <c r="M65" s="9"/>
      <c r="N65" s="9"/>
      <c r="O65" s="9"/>
      <c r="P65" s="9"/>
      <c r="Q65" s="9"/>
      <c r="R65" s="9"/>
      <c r="S65" s="9"/>
      <c r="T65" s="9"/>
      <c r="U65" s="9"/>
    </row>
    <row r="66" spans="1:21" ht="60">
      <c r="A66" s="23" t="s">
        <v>126</v>
      </c>
      <c r="B66" s="239"/>
      <c r="C66" s="241"/>
      <c r="D66" s="243" t="s">
        <v>71</v>
      </c>
      <c r="E66" s="243" t="s">
        <v>72</v>
      </c>
      <c r="F66" s="9"/>
      <c r="G66" s="9"/>
      <c r="H66" s="9"/>
      <c r="I66" s="9"/>
      <c r="J66" s="9"/>
      <c r="K66" s="9"/>
      <c r="L66" s="9"/>
      <c r="M66" s="9"/>
      <c r="N66" s="9"/>
      <c r="O66" s="9"/>
      <c r="P66" s="9"/>
      <c r="Q66" s="9"/>
      <c r="R66" s="9"/>
      <c r="S66" s="9"/>
      <c r="T66" s="9"/>
      <c r="U66" s="9"/>
    </row>
    <row r="67" spans="1:21" ht="45">
      <c r="A67" s="23" t="s">
        <v>127</v>
      </c>
      <c r="B67" s="239"/>
      <c r="C67" s="241"/>
      <c r="D67" s="243" t="s">
        <v>71</v>
      </c>
      <c r="E67" s="243" t="s">
        <v>72</v>
      </c>
      <c r="F67" s="9"/>
      <c r="G67" s="9"/>
      <c r="H67" s="9"/>
      <c r="I67" s="9"/>
      <c r="J67" s="9"/>
      <c r="K67" s="9"/>
      <c r="L67" s="9"/>
      <c r="M67" s="9"/>
      <c r="N67" s="9"/>
      <c r="O67" s="9"/>
      <c r="P67" s="9"/>
      <c r="Q67" s="9"/>
      <c r="R67" s="9"/>
      <c r="S67" s="9"/>
      <c r="T67" s="9"/>
      <c r="U67" s="9"/>
    </row>
    <row r="68" spans="1:21" ht="45">
      <c r="A68" s="23" t="s">
        <v>138</v>
      </c>
      <c r="B68" s="239"/>
      <c r="C68" s="241"/>
      <c r="D68" s="243" t="s">
        <v>71</v>
      </c>
      <c r="E68" s="243" t="s">
        <v>72</v>
      </c>
      <c r="F68" s="9"/>
      <c r="G68" s="9"/>
      <c r="H68" s="9"/>
      <c r="I68" s="9"/>
      <c r="J68" s="9"/>
      <c r="K68" s="9"/>
      <c r="L68" s="9"/>
      <c r="M68" s="9"/>
      <c r="N68" s="9"/>
      <c r="O68" s="9"/>
      <c r="P68" s="9"/>
      <c r="Q68" s="9"/>
      <c r="R68" s="9"/>
      <c r="S68" s="9"/>
      <c r="T68" s="9"/>
      <c r="U68" s="9"/>
    </row>
    <row r="69" spans="1:21" ht="30">
      <c r="A69" s="23" t="s">
        <v>139</v>
      </c>
      <c r="B69" s="239"/>
      <c r="C69" s="241"/>
      <c r="D69" s="243" t="s">
        <v>71</v>
      </c>
      <c r="E69" s="243" t="s">
        <v>72</v>
      </c>
      <c r="F69" s="9"/>
      <c r="G69" s="9"/>
      <c r="H69" s="9"/>
      <c r="I69" s="9"/>
      <c r="J69" s="9"/>
      <c r="K69" s="9"/>
      <c r="L69" s="9"/>
      <c r="M69" s="9"/>
      <c r="N69" s="9"/>
      <c r="O69" s="9"/>
      <c r="P69" s="9"/>
      <c r="Q69" s="9"/>
      <c r="R69" s="9"/>
      <c r="S69" s="9"/>
      <c r="T69" s="9"/>
      <c r="U69" s="9"/>
    </row>
    <row r="70" spans="1:21" ht="45">
      <c r="A70" s="23" t="s">
        <v>140</v>
      </c>
      <c r="B70" s="239"/>
      <c r="C70" s="242"/>
      <c r="D70" s="243" t="s">
        <v>71</v>
      </c>
      <c r="E70" s="243" t="s">
        <v>72</v>
      </c>
      <c r="F70" s="9"/>
      <c r="G70" s="9"/>
      <c r="H70" s="9"/>
      <c r="I70" s="9"/>
      <c r="J70" s="9"/>
      <c r="K70" s="9"/>
      <c r="L70" s="9"/>
      <c r="M70" s="9"/>
      <c r="N70" s="9"/>
      <c r="O70" s="9"/>
      <c r="P70" s="9"/>
      <c r="Q70" s="9"/>
      <c r="R70" s="9"/>
      <c r="S70" s="9"/>
      <c r="T70" s="9"/>
      <c r="U70" s="9"/>
    </row>
    <row r="71" spans="1:21" ht="75">
      <c r="A71" s="23" t="s">
        <v>131</v>
      </c>
      <c r="B71" s="25">
        <v>13899</v>
      </c>
      <c r="C71" s="24" t="s">
        <v>161</v>
      </c>
      <c r="D71" s="24" t="s">
        <v>73</v>
      </c>
      <c r="E71" s="24" t="s">
        <v>74</v>
      </c>
      <c r="F71" s="9"/>
      <c r="G71" s="9"/>
      <c r="H71" s="9"/>
      <c r="I71" s="9"/>
      <c r="J71" s="9"/>
      <c r="K71" s="9"/>
      <c r="L71" s="9"/>
      <c r="M71" s="9"/>
      <c r="N71" s="9"/>
      <c r="O71" s="9"/>
      <c r="P71" s="9"/>
      <c r="Q71" s="9"/>
      <c r="R71" s="9"/>
      <c r="S71" s="9"/>
      <c r="T71" s="9"/>
      <c r="U71" s="9"/>
    </row>
    <row r="72" spans="1:21" ht="75">
      <c r="A72" s="23" t="s">
        <v>131</v>
      </c>
      <c r="B72" s="239">
        <v>13901</v>
      </c>
      <c r="C72" s="240" t="s">
        <v>161</v>
      </c>
      <c r="D72" s="243" t="s">
        <v>75</v>
      </c>
      <c r="E72" s="243" t="s">
        <v>76</v>
      </c>
      <c r="F72" s="9"/>
      <c r="G72" s="9"/>
      <c r="H72" s="9"/>
      <c r="I72" s="9"/>
      <c r="J72" s="9"/>
      <c r="K72" s="9"/>
      <c r="L72" s="9"/>
      <c r="M72" s="9"/>
      <c r="N72" s="9"/>
      <c r="O72" s="9"/>
      <c r="P72" s="9"/>
      <c r="Q72" s="9"/>
      <c r="R72" s="9"/>
      <c r="S72" s="9"/>
      <c r="T72" s="9"/>
      <c r="U72" s="9"/>
    </row>
    <row r="73" spans="1:21" ht="75">
      <c r="A73" s="23" t="s">
        <v>141</v>
      </c>
      <c r="B73" s="239"/>
      <c r="C73" s="242"/>
      <c r="D73" s="243" t="s">
        <v>75</v>
      </c>
      <c r="E73" s="243" t="s">
        <v>76</v>
      </c>
      <c r="F73" s="9"/>
      <c r="G73" s="9"/>
      <c r="H73" s="9"/>
      <c r="I73" s="9"/>
      <c r="J73" s="9"/>
      <c r="K73" s="9"/>
      <c r="L73" s="9"/>
      <c r="M73" s="9"/>
      <c r="N73" s="9"/>
      <c r="O73" s="9"/>
      <c r="P73" s="9"/>
      <c r="Q73" s="9"/>
      <c r="R73" s="9"/>
      <c r="S73" s="9"/>
      <c r="T73" s="9"/>
      <c r="U73" s="9"/>
    </row>
    <row r="74" spans="1:21" ht="75">
      <c r="A74" s="23" t="s">
        <v>131</v>
      </c>
      <c r="B74" s="25">
        <v>13903</v>
      </c>
      <c r="C74" s="24"/>
      <c r="D74" s="24" t="s">
        <v>77</v>
      </c>
      <c r="E74" s="24" t="s">
        <v>78</v>
      </c>
      <c r="F74" s="9"/>
      <c r="G74" s="9"/>
      <c r="H74" s="9"/>
      <c r="I74" s="9"/>
      <c r="J74" s="9"/>
      <c r="K74" s="9"/>
      <c r="L74" s="9"/>
      <c r="M74" s="9"/>
      <c r="N74" s="9"/>
      <c r="O74" s="9"/>
      <c r="P74" s="9"/>
      <c r="Q74" s="9"/>
      <c r="R74" s="9"/>
      <c r="S74" s="9"/>
      <c r="T74" s="9"/>
      <c r="U74" s="9"/>
    </row>
    <row r="75" spans="1:21" ht="45">
      <c r="A75" s="23" t="s">
        <v>136</v>
      </c>
      <c r="B75" s="239">
        <v>13906</v>
      </c>
      <c r="C75" s="240" t="s">
        <v>162</v>
      </c>
      <c r="D75" s="243" t="s">
        <v>79</v>
      </c>
      <c r="E75" s="243" t="s">
        <v>80</v>
      </c>
      <c r="F75" s="9"/>
      <c r="G75" s="9"/>
      <c r="H75" s="9"/>
      <c r="I75" s="9"/>
      <c r="J75" s="9"/>
      <c r="K75" s="9"/>
      <c r="L75" s="9"/>
      <c r="M75" s="9"/>
      <c r="N75" s="9"/>
      <c r="O75" s="9"/>
      <c r="P75" s="9"/>
      <c r="Q75" s="9"/>
      <c r="R75" s="9"/>
      <c r="S75" s="9"/>
      <c r="T75" s="9"/>
      <c r="U75" s="9"/>
    </row>
    <row r="76" spans="1:21" ht="45">
      <c r="A76" s="23" t="s">
        <v>137</v>
      </c>
      <c r="B76" s="239"/>
      <c r="C76" s="241"/>
      <c r="D76" s="243" t="s">
        <v>79</v>
      </c>
      <c r="E76" s="243" t="s">
        <v>80</v>
      </c>
      <c r="F76" s="9"/>
      <c r="G76" s="9"/>
      <c r="H76" s="9"/>
      <c r="I76" s="9"/>
      <c r="J76" s="9"/>
      <c r="K76" s="9"/>
      <c r="L76" s="9"/>
      <c r="M76" s="9"/>
      <c r="N76" s="9"/>
      <c r="O76" s="9"/>
      <c r="P76" s="9"/>
      <c r="Q76" s="9"/>
      <c r="R76" s="9"/>
      <c r="S76" s="9"/>
      <c r="T76" s="9"/>
      <c r="U76" s="9"/>
    </row>
    <row r="77" spans="1:21" ht="30">
      <c r="A77" s="23" t="s">
        <v>139</v>
      </c>
      <c r="B77" s="239"/>
      <c r="C77" s="241"/>
      <c r="D77" s="243" t="s">
        <v>79</v>
      </c>
      <c r="E77" s="243" t="s">
        <v>80</v>
      </c>
      <c r="F77" s="9"/>
      <c r="G77" s="9"/>
      <c r="H77" s="9"/>
      <c r="I77" s="9"/>
      <c r="J77" s="9"/>
      <c r="K77" s="9"/>
      <c r="L77" s="9"/>
      <c r="M77" s="9"/>
      <c r="N77" s="9"/>
      <c r="O77" s="9"/>
      <c r="P77" s="9"/>
      <c r="Q77" s="9"/>
      <c r="R77" s="9"/>
      <c r="S77" s="9"/>
      <c r="T77" s="9"/>
      <c r="U77" s="9"/>
    </row>
    <row r="78" spans="1:21" ht="45">
      <c r="A78" s="23" t="s">
        <v>140</v>
      </c>
      <c r="B78" s="239"/>
      <c r="C78" s="242"/>
      <c r="D78" s="243" t="s">
        <v>79</v>
      </c>
      <c r="E78" s="243" t="s">
        <v>80</v>
      </c>
      <c r="F78" s="9"/>
      <c r="G78" s="9"/>
      <c r="H78" s="9"/>
      <c r="I78" s="9"/>
      <c r="J78" s="9"/>
      <c r="K78" s="9"/>
      <c r="L78" s="9"/>
      <c r="M78" s="9"/>
      <c r="N78" s="9"/>
      <c r="O78" s="9"/>
      <c r="P78" s="9"/>
      <c r="Q78" s="9"/>
      <c r="R78" s="9"/>
      <c r="S78" s="9"/>
      <c r="T78" s="9"/>
      <c r="U78" s="9"/>
    </row>
    <row r="79" spans="1:21" ht="45">
      <c r="A79" s="23" t="s">
        <v>137</v>
      </c>
      <c r="B79" s="239">
        <v>13909</v>
      </c>
      <c r="C79" s="240" t="s">
        <v>162</v>
      </c>
      <c r="D79" s="239" t="s">
        <v>81</v>
      </c>
      <c r="E79" s="243" t="s">
        <v>82</v>
      </c>
      <c r="F79" s="9"/>
      <c r="G79" s="9"/>
      <c r="H79" s="9"/>
      <c r="I79" s="9"/>
      <c r="J79" s="9"/>
      <c r="K79" s="9"/>
      <c r="L79" s="9"/>
      <c r="M79" s="9"/>
      <c r="N79" s="9"/>
      <c r="O79" s="9"/>
      <c r="P79" s="9"/>
      <c r="Q79" s="9"/>
      <c r="R79" s="9"/>
      <c r="S79" s="9"/>
      <c r="T79" s="9"/>
      <c r="U79" s="9"/>
    </row>
    <row r="80" spans="1:21" ht="59.25" customHeight="1">
      <c r="A80" s="23" t="s">
        <v>139</v>
      </c>
      <c r="B80" s="239"/>
      <c r="C80" s="242"/>
      <c r="D80" s="239" t="s">
        <v>81</v>
      </c>
      <c r="E80" s="243" t="s">
        <v>82</v>
      </c>
      <c r="F80" s="9"/>
      <c r="G80" s="9"/>
      <c r="H80" s="9"/>
      <c r="I80" s="9"/>
      <c r="J80" s="9"/>
      <c r="K80" s="9"/>
      <c r="L80" s="9"/>
      <c r="M80" s="9"/>
      <c r="N80" s="9"/>
      <c r="O80" s="9"/>
      <c r="P80" s="9"/>
      <c r="Q80" s="9"/>
      <c r="R80" s="9"/>
      <c r="S80" s="9"/>
      <c r="T80" s="9"/>
      <c r="U80" s="9"/>
    </row>
    <row r="81" spans="1:21" ht="90" customHeight="1">
      <c r="A81" s="23" t="s">
        <v>128</v>
      </c>
      <c r="B81" s="239">
        <v>13910</v>
      </c>
      <c r="C81" s="240" t="s">
        <v>163</v>
      </c>
      <c r="D81" s="243" t="s">
        <v>83</v>
      </c>
      <c r="E81" s="243" t="s">
        <v>84</v>
      </c>
      <c r="F81" s="9"/>
      <c r="G81" s="9"/>
      <c r="H81" s="9"/>
      <c r="I81" s="9"/>
      <c r="J81" s="9"/>
      <c r="K81" s="9"/>
      <c r="L81" s="9"/>
      <c r="M81" s="9"/>
      <c r="N81" s="9"/>
      <c r="O81" s="9"/>
      <c r="P81" s="9"/>
      <c r="Q81" s="9"/>
      <c r="R81" s="9"/>
      <c r="S81" s="9"/>
      <c r="T81" s="9"/>
      <c r="U81" s="9"/>
    </row>
    <row r="82" spans="1:21" ht="90" customHeight="1">
      <c r="A82" s="23" t="s">
        <v>142</v>
      </c>
      <c r="B82" s="239"/>
      <c r="C82" s="242"/>
      <c r="D82" s="243" t="s">
        <v>83</v>
      </c>
      <c r="E82" s="243" t="s">
        <v>84</v>
      </c>
      <c r="F82" s="9"/>
      <c r="G82" s="9"/>
      <c r="H82" s="9"/>
      <c r="I82" s="9"/>
      <c r="J82" s="9"/>
      <c r="K82" s="9"/>
      <c r="L82" s="9"/>
      <c r="M82" s="9"/>
      <c r="N82" s="9"/>
      <c r="O82" s="9"/>
      <c r="P82" s="9"/>
      <c r="Q82" s="9"/>
      <c r="R82" s="9"/>
      <c r="S82" s="9"/>
      <c r="T82" s="9"/>
      <c r="U82" s="9"/>
    </row>
    <row r="83" spans="1:21" ht="45">
      <c r="A83" s="23" t="s">
        <v>136</v>
      </c>
      <c r="B83" s="239">
        <v>13911</v>
      </c>
      <c r="C83" s="240" t="s">
        <v>164</v>
      </c>
      <c r="D83" s="243" t="s">
        <v>85</v>
      </c>
      <c r="E83" s="243" t="s">
        <v>86</v>
      </c>
      <c r="F83" s="9"/>
      <c r="G83" s="9"/>
      <c r="H83" s="9"/>
      <c r="I83" s="9"/>
      <c r="J83" s="9"/>
      <c r="K83" s="9"/>
      <c r="L83" s="9"/>
      <c r="M83" s="9"/>
      <c r="N83" s="9"/>
      <c r="O83" s="9"/>
      <c r="P83" s="9"/>
      <c r="Q83" s="9"/>
      <c r="R83" s="9"/>
      <c r="S83" s="9"/>
      <c r="T83" s="9"/>
      <c r="U83" s="9"/>
    </row>
    <row r="84" spans="1:21" ht="45">
      <c r="A84" s="23" t="s">
        <v>137</v>
      </c>
      <c r="B84" s="239"/>
      <c r="C84" s="241"/>
      <c r="D84" s="243" t="s">
        <v>85</v>
      </c>
      <c r="E84" s="243" t="s">
        <v>86</v>
      </c>
      <c r="F84" s="9"/>
      <c r="G84" s="9"/>
      <c r="H84" s="9"/>
      <c r="I84" s="9"/>
      <c r="J84" s="9"/>
      <c r="K84" s="9"/>
      <c r="L84" s="9"/>
      <c r="M84" s="9"/>
      <c r="N84" s="9"/>
      <c r="O84" s="9"/>
      <c r="P84" s="9"/>
      <c r="Q84" s="9"/>
      <c r="R84" s="9"/>
      <c r="S84" s="9"/>
      <c r="T84" s="9"/>
      <c r="U84" s="9"/>
    </row>
    <row r="85" spans="1:21" ht="45">
      <c r="A85" s="23" t="s">
        <v>138</v>
      </c>
      <c r="B85" s="239"/>
      <c r="C85" s="242"/>
      <c r="D85" s="243" t="s">
        <v>85</v>
      </c>
      <c r="E85" s="243" t="s">
        <v>86</v>
      </c>
      <c r="F85" s="9"/>
      <c r="G85" s="9"/>
      <c r="H85" s="9"/>
      <c r="I85" s="9"/>
      <c r="J85" s="9"/>
      <c r="K85" s="9"/>
      <c r="L85" s="9"/>
      <c r="M85" s="9"/>
      <c r="N85" s="9"/>
      <c r="O85" s="9"/>
      <c r="P85" s="9"/>
      <c r="Q85" s="9"/>
      <c r="R85" s="9"/>
      <c r="S85" s="9"/>
      <c r="T85" s="9"/>
      <c r="U85" s="9"/>
    </row>
    <row r="86" spans="1:21" ht="75">
      <c r="A86" s="23" t="s">
        <v>131</v>
      </c>
      <c r="B86" s="25">
        <v>13933</v>
      </c>
      <c r="C86" s="24" t="s">
        <v>159</v>
      </c>
      <c r="D86" s="24" t="s">
        <v>87</v>
      </c>
      <c r="E86" s="24" t="s">
        <v>88</v>
      </c>
      <c r="F86" s="9"/>
      <c r="G86" s="9"/>
      <c r="H86" s="9"/>
      <c r="I86" s="9"/>
      <c r="J86" s="9"/>
      <c r="K86" s="9"/>
      <c r="L86" s="9"/>
      <c r="M86" s="9"/>
      <c r="N86" s="9"/>
      <c r="O86" s="9"/>
      <c r="P86" s="9"/>
      <c r="Q86" s="9"/>
      <c r="R86" s="9"/>
      <c r="S86" s="9"/>
      <c r="T86" s="9"/>
      <c r="U86" s="9"/>
    </row>
    <row r="87" spans="1:21" ht="75">
      <c r="A87" s="23" t="s">
        <v>122</v>
      </c>
      <c r="B87" s="25">
        <v>13999</v>
      </c>
      <c r="C87" s="24" t="s">
        <v>158</v>
      </c>
      <c r="D87" s="24" t="s">
        <v>89</v>
      </c>
      <c r="E87" s="24" t="s">
        <v>90</v>
      </c>
      <c r="F87" s="9"/>
      <c r="G87" s="9"/>
      <c r="H87" s="9"/>
      <c r="I87" s="9"/>
      <c r="J87" s="9"/>
      <c r="K87" s="9"/>
      <c r="L87" s="9"/>
      <c r="M87" s="9"/>
      <c r="N87" s="9"/>
      <c r="O87" s="9"/>
      <c r="P87" s="9"/>
      <c r="Q87" s="9"/>
      <c r="R87" s="9"/>
      <c r="S87" s="9"/>
      <c r="T87" s="9"/>
      <c r="U87" s="9"/>
    </row>
    <row r="88" spans="1:21" ht="60">
      <c r="A88" s="23" t="s">
        <v>143</v>
      </c>
      <c r="B88" s="25">
        <v>14020</v>
      </c>
      <c r="C88" s="24" t="s">
        <v>158</v>
      </c>
      <c r="D88" s="24" t="s">
        <v>91</v>
      </c>
      <c r="E88" s="24" t="s">
        <v>92</v>
      </c>
      <c r="F88" s="9"/>
      <c r="G88" s="9"/>
      <c r="H88" s="9"/>
      <c r="I88" s="9"/>
      <c r="J88" s="9"/>
      <c r="K88" s="9"/>
      <c r="L88" s="9"/>
      <c r="M88" s="9"/>
      <c r="N88" s="9"/>
      <c r="O88" s="9"/>
      <c r="P88" s="9"/>
      <c r="Q88" s="9"/>
      <c r="R88" s="9"/>
      <c r="S88" s="9"/>
      <c r="T88" s="9"/>
      <c r="U88" s="9"/>
    </row>
    <row r="89" spans="1:21" ht="45">
      <c r="A89" s="23" t="s">
        <v>124</v>
      </c>
      <c r="B89" s="239">
        <v>14023</v>
      </c>
      <c r="C89" s="240" t="s">
        <v>165</v>
      </c>
      <c r="D89" s="243" t="s">
        <v>93</v>
      </c>
      <c r="E89" s="243" t="s">
        <v>94</v>
      </c>
      <c r="F89" s="9"/>
      <c r="G89" s="9"/>
      <c r="H89" s="9"/>
      <c r="I89" s="9"/>
      <c r="J89" s="9"/>
      <c r="K89" s="9"/>
      <c r="L89" s="9"/>
      <c r="M89" s="9"/>
      <c r="N89" s="9"/>
      <c r="O89" s="9"/>
      <c r="P89" s="9"/>
      <c r="Q89" s="9"/>
      <c r="R89" s="9"/>
      <c r="S89" s="9"/>
      <c r="T89" s="9"/>
      <c r="U89" s="9"/>
    </row>
    <row r="90" spans="1:21" ht="45">
      <c r="A90" s="23" t="s">
        <v>125</v>
      </c>
      <c r="B90" s="239"/>
      <c r="C90" s="242"/>
      <c r="D90" s="243" t="s">
        <v>93</v>
      </c>
      <c r="E90" s="243" t="s">
        <v>94</v>
      </c>
      <c r="F90" s="9"/>
      <c r="G90" s="9"/>
      <c r="H90" s="9"/>
      <c r="I90" s="9"/>
      <c r="J90" s="9"/>
      <c r="K90" s="9"/>
      <c r="L90" s="9"/>
      <c r="M90" s="9"/>
      <c r="N90" s="9"/>
      <c r="O90" s="9"/>
      <c r="P90" s="9"/>
      <c r="Q90" s="9"/>
      <c r="R90" s="9"/>
      <c r="S90" s="9"/>
      <c r="T90" s="9"/>
      <c r="U90" s="9"/>
    </row>
    <row r="91" spans="1:21" ht="75">
      <c r="A91" s="23" t="s">
        <v>131</v>
      </c>
      <c r="B91" s="239">
        <v>14152</v>
      </c>
      <c r="C91" s="240"/>
      <c r="D91" s="243" t="s">
        <v>95</v>
      </c>
      <c r="E91" s="243" t="s">
        <v>96</v>
      </c>
      <c r="F91" s="9"/>
      <c r="G91" s="9"/>
      <c r="H91" s="9"/>
      <c r="I91" s="9"/>
      <c r="J91" s="9"/>
      <c r="K91" s="9"/>
      <c r="L91" s="9"/>
      <c r="M91" s="9"/>
      <c r="N91" s="9"/>
      <c r="O91" s="9"/>
      <c r="P91" s="9"/>
      <c r="Q91" s="9"/>
      <c r="R91" s="9"/>
      <c r="S91" s="9"/>
      <c r="T91" s="9"/>
      <c r="U91" s="9"/>
    </row>
    <row r="92" spans="1:21" ht="75">
      <c r="A92" s="23" t="s">
        <v>141</v>
      </c>
      <c r="B92" s="239"/>
      <c r="C92" s="242"/>
      <c r="D92" s="243" t="s">
        <v>95</v>
      </c>
      <c r="E92" s="243" t="s">
        <v>96</v>
      </c>
      <c r="F92" s="9"/>
      <c r="G92" s="9"/>
      <c r="H92" s="9"/>
      <c r="I92" s="9"/>
      <c r="J92" s="9"/>
      <c r="K92" s="9"/>
      <c r="L92" s="9"/>
      <c r="M92" s="9"/>
      <c r="N92" s="9"/>
      <c r="O92" s="9"/>
      <c r="P92" s="9"/>
      <c r="Q92" s="9"/>
      <c r="R92" s="9"/>
      <c r="S92" s="9"/>
      <c r="T92" s="9"/>
      <c r="U92" s="9"/>
    </row>
    <row r="93" spans="1:21" ht="75">
      <c r="A93" s="23" t="s">
        <v>144</v>
      </c>
      <c r="B93" s="25">
        <v>14163</v>
      </c>
      <c r="C93" s="24" t="s">
        <v>170</v>
      </c>
      <c r="D93" s="24" t="s">
        <v>97</v>
      </c>
      <c r="E93" s="24" t="s">
        <v>98</v>
      </c>
      <c r="F93" s="9"/>
      <c r="G93" s="9"/>
      <c r="H93" s="9"/>
      <c r="I93" s="9"/>
      <c r="J93" s="9"/>
      <c r="K93" s="9"/>
      <c r="L93" s="9"/>
      <c r="M93" s="9"/>
      <c r="N93" s="9"/>
      <c r="O93" s="9"/>
      <c r="P93" s="9"/>
      <c r="Q93" s="9"/>
      <c r="R93" s="9"/>
      <c r="S93" s="9"/>
      <c r="T93" s="9"/>
      <c r="U93" s="9"/>
    </row>
    <row r="94" spans="1:21" ht="75">
      <c r="A94" s="23" t="s">
        <v>144</v>
      </c>
      <c r="B94" s="239">
        <v>14165</v>
      </c>
      <c r="C94" s="240" t="s">
        <v>172</v>
      </c>
      <c r="D94" s="243" t="s">
        <v>99</v>
      </c>
      <c r="E94" s="243" t="s">
        <v>100</v>
      </c>
      <c r="F94" s="9"/>
      <c r="G94" s="9"/>
      <c r="H94" s="9"/>
      <c r="I94" s="9"/>
      <c r="J94" s="9"/>
      <c r="K94" s="9"/>
      <c r="L94" s="9"/>
      <c r="M94" s="9"/>
      <c r="N94" s="9"/>
      <c r="O94" s="9"/>
      <c r="P94" s="9"/>
      <c r="Q94" s="9"/>
      <c r="R94" s="9"/>
      <c r="S94" s="9"/>
      <c r="T94" s="9"/>
      <c r="U94" s="9"/>
    </row>
    <row r="95" spans="1:21" ht="75">
      <c r="A95" s="23" t="s">
        <v>145</v>
      </c>
      <c r="B95" s="239"/>
      <c r="C95" s="242"/>
      <c r="D95" s="243" t="s">
        <v>99</v>
      </c>
      <c r="E95" s="243" t="s">
        <v>100</v>
      </c>
      <c r="F95" s="9"/>
      <c r="G95" s="9"/>
      <c r="H95" s="9"/>
      <c r="I95" s="9"/>
      <c r="J95" s="9"/>
      <c r="K95" s="9"/>
      <c r="L95" s="9"/>
      <c r="M95" s="9"/>
      <c r="N95" s="9"/>
      <c r="O95" s="9"/>
      <c r="P95" s="9"/>
      <c r="Q95" s="9"/>
      <c r="R95" s="9"/>
      <c r="S95" s="9"/>
      <c r="T95" s="9"/>
      <c r="U95" s="9"/>
    </row>
    <row r="96" spans="1:21" ht="105">
      <c r="A96" s="23" t="s">
        <v>146</v>
      </c>
      <c r="B96" s="25">
        <v>14173</v>
      </c>
      <c r="C96" s="24" t="s">
        <v>166</v>
      </c>
      <c r="D96" s="24" t="s">
        <v>101</v>
      </c>
      <c r="E96" s="24" t="s">
        <v>102</v>
      </c>
      <c r="F96" s="9"/>
      <c r="G96" s="9"/>
      <c r="H96" s="9"/>
      <c r="I96" s="9"/>
      <c r="J96" s="9"/>
      <c r="K96" s="9"/>
      <c r="L96" s="9"/>
      <c r="M96" s="9"/>
      <c r="N96" s="9"/>
      <c r="O96" s="9"/>
      <c r="P96" s="9"/>
      <c r="Q96" s="9"/>
      <c r="R96" s="9"/>
      <c r="S96" s="9"/>
      <c r="T96" s="9"/>
      <c r="U96" s="9"/>
    </row>
    <row r="97" spans="1:21" ht="60">
      <c r="A97" s="23" t="s">
        <v>147</v>
      </c>
      <c r="B97" s="25">
        <v>14186</v>
      </c>
      <c r="C97" s="24" t="s">
        <v>166</v>
      </c>
      <c r="D97" s="24" t="s">
        <v>103</v>
      </c>
      <c r="E97" s="24" t="s">
        <v>104</v>
      </c>
      <c r="F97" s="9"/>
      <c r="G97" s="9"/>
      <c r="H97" s="9"/>
      <c r="I97" s="9"/>
      <c r="J97" s="9"/>
      <c r="K97" s="9"/>
      <c r="L97" s="9"/>
      <c r="M97" s="9"/>
      <c r="N97" s="9"/>
      <c r="O97" s="9"/>
      <c r="P97" s="9"/>
      <c r="Q97" s="9"/>
      <c r="R97" s="9"/>
      <c r="S97" s="9"/>
      <c r="T97" s="9"/>
      <c r="U97" s="9"/>
    </row>
    <row r="98" spans="1:21" ht="30">
      <c r="A98" s="23" t="s">
        <v>120</v>
      </c>
      <c r="B98" s="239">
        <v>14198</v>
      </c>
      <c r="C98" s="240" t="s">
        <v>151</v>
      </c>
      <c r="D98" s="243" t="s">
        <v>105</v>
      </c>
      <c r="E98" s="243" t="s">
        <v>106</v>
      </c>
      <c r="F98" s="9"/>
      <c r="G98" s="9"/>
      <c r="H98" s="9"/>
      <c r="I98" s="9"/>
      <c r="J98" s="9"/>
      <c r="K98" s="9"/>
      <c r="L98" s="9"/>
      <c r="M98" s="9"/>
      <c r="N98" s="9"/>
      <c r="O98" s="9"/>
      <c r="P98" s="9"/>
      <c r="Q98" s="9"/>
      <c r="R98" s="9"/>
      <c r="S98" s="9"/>
      <c r="T98" s="9"/>
      <c r="U98" s="9"/>
    </row>
    <row r="99" spans="1:21" ht="45">
      <c r="A99" s="23" t="s">
        <v>136</v>
      </c>
      <c r="B99" s="239"/>
      <c r="C99" s="241"/>
      <c r="D99" s="243" t="s">
        <v>105</v>
      </c>
      <c r="E99" s="243" t="s">
        <v>106</v>
      </c>
      <c r="F99" s="9"/>
      <c r="G99" s="9"/>
      <c r="H99" s="9"/>
      <c r="I99" s="9"/>
      <c r="J99" s="9"/>
      <c r="K99" s="9"/>
      <c r="L99" s="9"/>
      <c r="M99" s="9"/>
      <c r="N99" s="9"/>
      <c r="O99" s="9"/>
      <c r="P99" s="9"/>
      <c r="Q99" s="9"/>
      <c r="R99" s="9"/>
      <c r="S99" s="9"/>
      <c r="T99" s="9"/>
      <c r="U99" s="9"/>
    </row>
    <row r="100" spans="1:21" ht="45">
      <c r="A100" s="23" t="s">
        <v>137</v>
      </c>
      <c r="B100" s="239"/>
      <c r="C100" s="242"/>
      <c r="D100" s="243" t="s">
        <v>105</v>
      </c>
      <c r="E100" s="243" t="s">
        <v>106</v>
      </c>
      <c r="F100" s="9"/>
      <c r="G100" s="9"/>
      <c r="H100" s="9"/>
      <c r="I100" s="9"/>
      <c r="J100" s="9"/>
      <c r="K100" s="9"/>
      <c r="L100" s="9"/>
      <c r="M100" s="9"/>
      <c r="N100" s="9"/>
      <c r="O100" s="9"/>
      <c r="P100" s="9"/>
      <c r="Q100" s="9"/>
      <c r="R100" s="9"/>
      <c r="S100" s="9"/>
      <c r="T100" s="9"/>
      <c r="U100" s="9"/>
    </row>
    <row r="101" spans="1:21" ht="75">
      <c r="A101" s="23" t="s">
        <v>121</v>
      </c>
      <c r="B101" s="25">
        <v>14216</v>
      </c>
      <c r="C101" s="24" t="s">
        <v>157</v>
      </c>
      <c r="D101" s="24" t="s">
        <v>107</v>
      </c>
      <c r="E101" s="24" t="s">
        <v>108</v>
      </c>
      <c r="F101" s="9"/>
      <c r="G101" s="9"/>
      <c r="H101" s="9"/>
      <c r="I101" s="9"/>
      <c r="J101" s="9"/>
      <c r="K101" s="9"/>
      <c r="L101" s="9"/>
      <c r="M101" s="9"/>
      <c r="N101" s="9"/>
      <c r="O101" s="9"/>
      <c r="P101" s="9"/>
      <c r="Q101" s="9"/>
      <c r="R101" s="9"/>
      <c r="S101" s="9"/>
      <c r="T101" s="9"/>
      <c r="U101" s="9"/>
    </row>
    <row r="102" spans="1:21" ht="105">
      <c r="A102" s="23" t="s">
        <v>131</v>
      </c>
      <c r="B102" s="25">
        <v>14237</v>
      </c>
      <c r="C102" s="24" t="s">
        <v>167</v>
      </c>
      <c r="D102" s="24" t="s">
        <v>109</v>
      </c>
      <c r="E102" s="24" t="s">
        <v>110</v>
      </c>
      <c r="F102" s="9"/>
      <c r="G102" s="9"/>
      <c r="H102" s="9"/>
      <c r="I102" s="9"/>
      <c r="J102" s="9"/>
      <c r="K102" s="9"/>
      <c r="L102" s="9"/>
      <c r="M102" s="9"/>
      <c r="N102" s="9"/>
      <c r="O102" s="9"/>
      <c r="P102" s="9"/>
      <c r="Q102" s="9"/>
      <c r="R102" s="9"/>
      <c r="S102" s="9"/>
      <c r="T102" s="9"/>
      <c r="U102" s="9"/>
    </row>
    <row r="103" spans="1:21" ht="30">
      <c r="A103" s="23" t="s">
        <v>148</v>
      </c>
      <c r="B103" s="239">
        <v>14248</v>
      </c>
      <c r="C103" s="240" t="s">
        <v>168</v>
      </c>
      <c r="D103" s="243" t="s">
        <v>111</v>
      </c>
      <c r="E103" s="243" t="s">
        <v>112</v>
      </c>
      <c r="F103" s="9"/>
      <c r="G103" s="9"/>
      <c r="H103" s="9"/>
      <c r="I103" s="9"/>
      <c r="J103" s="9"/>
      <c r="K103" s="9"/>
      <c r="L103" s="9"/>
      <c r="M103" s="9"/>
      <c r="N103" s="9"/>
      <c r="O103" s="9"/>
      <c r="P103" s="9"/>
      <c r="Q103" s="9"/>
      <c r="R103" s="9"/>
      <c r="S103" s="9"/>
      <c r="T103" s="9"/>
      <c r="U103" s="9"/>
    </row>
    <row r="104" spans="1:21" ht="60">
      <c r="A104" s="23" t="s">
        <v>149</v>
      </c>
      <c r="B104" s="239"/>
      <c r="C104" s="241"/>
      <c r="D104" s="243" t="s">
        <v>111</v>
      </c>
      <c r="E104" s="243" t="s">
        <v>112</v>
      </c>
      <c r="F104" s="9"/>
      <c r="G104" s="9"/>
      <c r="H104" s="9"/>
      <c r="I104" s="9"/>
      <c r="J104" s="9"/>
      <c r="K104" s="9"/>
      <c r="L104" s="9"/>
      <c r="M104" s="9"/>
      <c r="N104" s="9"/>
      <c r="O104" s="9"/>
      <c r="P104" s="9"/>
      <c r="Q104" s="9"/>
      <c r="R104" s="9"/>
      <c r="S104" s="9"/>
      <c r="T104" s="9"/>
      <c r="U104" s="9"/>
    </row>
    <row r="105" spans="1:21" ht="45">
      <c r="A105" s="23" t="s">
        <v>150</v>
      </c>
      <c r="B105" s="239"/>
      <c r="C105" s="242"/>
      <c r="D105" s="243" t="s">
        <v>111</v>
      </c>
      <c r="E105" s="243" t="s">
        <v>112</v>
      </c>
      <c r="F105" s="9"/>
      <c r="G105" s="9"/>
      <c r="H105" s="9"/>
      <c r="I105" s="9"/>
      <c r="J105" s="9"/>
      <c r="K105" s="9"/>
      <c r="L105" s="9"/>
      <c r="M105" s="9"/>
      <c r="N105" s="9"/>
      <c r="O105" s="9"/>
      <c r="P105" s="9"/>
      <c r="Q105" s="9"/>
      <c r="R105" s="9"/>
      <c r="S105" s="9"/>
      <c r="T105" s="9"/>
      <c r="U105" s="9"/>
    </row>
    <row r="106" spans="1:21" ht="75">
      <c r="A106" s="23" t="s">
        <v>122</v>
      </c>
      <c r="B106" s="25">
        <v>14257</v>
      </c>
      <c r="C106" s="24" t="s">
        <v>154</v>
      </c>
      <c r="D106" s="24" t="s">
        <v>37</v>
      </c>
      <c r="E106" s="24" t="s">
        <v>113</v>
      </c>
      <c r="F106" s="9"/>
      <c r="G106" s="9"/>
      <c r="H106" s="9"/>
      <c r="I106" s="9"/>
      <c r="J106" s="9"/>
      <c r="K106" s="9"/>
      <c r="L106" s="9"/>
      <c r="M106" s="9"/>
      <c r="N106" s="9"/>
      <c r="O106" s="9"/>
      <c r="P106" s="9"/>
      <c r="Q106" s="9"/>
      <c r="R106" s="9"/>
      <c r="S106" s="9"/>
      <c r="T106" s="9"/>
      <c r="U106" s="9"/>
    </row>
    <row r="107" spans="1:21" ht="75">
      <c r="A107" s="23" t="s">
        <v>122</v>
      </c>
      <c r="B107" s="25">
        <v>14260</v>
      </c>
      <c r="C107" s="24"/>
      <c r="D107" s="24" t="s">
        <v>35</v>
      </c>
      <c r="E107" s="24" t="s">
        <v>36</v>
      </c>
      <c r="F107" s="9"/>
      <c r="G107" s="9"/>
      <c r="H107" s="9"/>
      <c r="I107" s="9"/>
      <c r="J107" s="9"/>
      <c r="K107" s="9"/>
      <c r="L107" s="9"/>
      <c r="M107" s="9"/>
      <c r="N107" s="9"/>
      <c r="O107" s="9"/>
      <c r="P107" s="9"/>
      <c r="Q107" s="9"/>
      <c r="R107" s="9"/>
      <c r="S107" s="9"/>
      <c r="T107" s="9"/>
      <c r="U107" s="9"/>
    </row>
    <row r="108" spans="1:21" ht="75">
      <c r="A108" s="23" t="s">
        <v>122</v>
      </c>
      <c r="B108" s="25">
        <v>14261</v>
      </c>
      <c r="C108" s="24" t="s">
        <v>154</v>
      </c>
      <c r="D108" s="24" t="s">
        <v>34</v>
      </c>
      <c r="E108" s="24" t="s">
        <v>114</v>
      </c>
      <c r="F108" s="9"/>
      <c r="G108" s="9"/>
      <c r="H108" s="9"/>
      <c r="I108" s="9"/>
      <c r="J108" s="9"/>
      <c r="K108" s="9"/>
      <c r="L108" s="9"/>
      <c r="M108" s="9"/>
      <c r="N108" s="9"/>
      <c r="O108" s="9"/>
      <c r="P108" s="9"/>
      <c r="Q108" s="9"/>
      <c r="R108" s="9"/>
      <c r="S108" s="9"/>
      <c r="T108" s="9"/>
      <c r="U108" s="9"/>
    </row>
    <row r="109" spans="1:21" ht="75">
      <c r="A109" s="23" t="s">
        <v>131</v>
      </c>
      <c r="B109" s="25">
        <v>14309</v>
      </c>
      <c r="C109" s="24" t="s">
        <v>33</v>
      </c>
      <c r="D109" s="24" t="s">
        <v>33</v>
      </c>
      <c r="E109" s="24" t="s">
        <v>32</v>
      </c>
      <c r="F109" s="9"/>
      <c r="G109" s="9"/>
      <c r="H109" s="9"/>
      <c r="I109" s="9"/>
      <c r="J109" s="9"/>
      <c r="K109" s="9"/>
      <c r="L109" s="9"/>
      <c r="M109" s="9"/>
      <c r="N109" s="9"/>
      <c r="O109" s="9"/>
      <c r="P109" s="9"/>
      <c r="Q109" s="9"/>
      <c r="R109" s="9"/>
      <c r="S109" s="9"/>
      <c r="T109" s="9"/>
      <c r="U109" s="9"/>
    </row>
    <row r="110" spans="1:21" ht="75">
      <c r="A110" s="23" t="s">
        <v>131</v>
      </c>
      <c r="B110" s="25">
        <v>14330</v>
      </c>
      <c r="C110" s="24"/>
      <c r="D110" s="24" t="s">
        <v>31</v>
      </c>
      <c r="E110" s="24" t="s">
        <v>115</v>
      </c>
      <c r="F110" s="9"/>
      <c r="G110" s="9"/>
      <c r="H110" s="9"/>
      <c r="I110" s="9"/>
      <c r="J110" s="9"/>
      <c r="K110" s="9"/>
      <c r="L110" s="9"/>
      <c r="M110" s="9"/>
      <c r="N110" s="9"/>
      <c r="O110" s="9"/>
      <c r="P110" s="9"/>
      <c r="Q110" s="9"/>
      <c r="R110" s="9"/>
      <c r="S110" s="9"/>
      <c r="T110" s="9"/>
      <c r="U110" s="9"/>
    </row>
    <row r="111" spans="1:21" ht="75">
      <c r="A111" s="23" t="s">
        <v>131</v>
      </c>
      <c r="B111" s="25">
        <v>14364</v>
      </c>
      <c r="C111" s="24" t="s">
        <v>169</v>
      </c>
      <c r="D111" s="24" t="s">
        <v>30</v>
      </c>
      <c r="E111" s="24" t="s">
        <v>116</v>
      </c>
      <c r="F111" s="9"/>
      <c r="G111" s="9"/>
      <c r="H111" s="9"/>
      <c r="I111" s="9"/>
      <c r="J111" s="9"/>
      <c r="K111" s="9"/>
      <c r="L111" s="9"/>
      <c r="M111" s="9"/>
      <c r="N111" s="9"/>
      <c r="O111" s="9"/>
      <c r="P111" s="9"/>
      <c r="Q111" s="9"/>
      <c r="R111" s="9"/>
      <c r="S111" s="9"/>
      <c r="T111" s="9"/>
      <c r="U111" s="9"/>
    </row>
    <row r="112" spans="1:21" ht="75">
      <c r="A112" s="23" t="s">
        <v>131</v>
      </c>
      <c r="B112" s="25">
        <v>14371</v>
      </c>
      <c r="C112" s="24" t="s">
        <v>152</v>
      </c>
      <c r="D112" s="24" t="s">
        <v>29</v>
      </c>
      <c r="E112" s="24" t="s">
        <v>117</v>
      </c>
      <c r="F112" s="9"/>
      <c r="G112" s="9"/>
      <c r="H112" s="9"/>
      <c r="I112" s="9"/>
      <c r="J112" s="9"/>
      <c r="K112" s="9"/>
      <c r="L112" s="9"/>
      <c r="M112" s="9"/>
      <c r="N112" s="9"/>
      <c r="O112" s="9"/>
      <c r="P112" s="9"/>
      <c r="Q112" s="9"/>
      <c r="R112" s="9"/>
      <c r="S112" s="9"/>
      <c r="T112" s="9"/>
      <c r="U112" s="9"/>
    </row>
    <row r="113" spans="1:21" ht="90">
      <c r="A113" s="23" t="s">
        <v>129</v>
      </c>
      <c r="B113" s="25">
        <v>14376</v>
      </c>
      <c r="C113" s="24"/>
      <c r="D113" s="24" t="s">
        <v>118</v>
      </c>
      <c r="E113" s="24" t="s">
        <v>119</v>
      </c>
      <c r="F113" s="9"/>
      <c r="G113" s="9"/>
      <c r="H113" s="9"/>
      <c r="I113" s="9"/>
      <c r="J113" s="9"/>
      <c r="K113" s="9"/>
      <c r="L113" s="9"/>
      <c r="M113" s="9"/>
      <c r="N113" s="9"/>
      <c r="O113" s="9"/>
      <c r="P113" s="9"/>
      <c r="Q113" s="9"/>
      <c r="R113" s="9"/>
      <c r="S113" s="9"/>
      <c r="T113" s="9"/>
      <c r="U113" s="9"/>
    </row>
  </sheetData>
  <sheetProtection/>
  <autoFilter ref="A11:W113"/>
  <mergeCells count="66">
    <mergeCell ref="B103:B105"/>
    <mergeCell ref="C103:C105"/>
    <mergeCell ref="D103:D105"/>
    <mergeCell ref="E103:E105"/>
    <mergeCell ref="B94:B95"/>
    <mergeCell ref="C94:C95"/>
    <mergeCell ref="D94:D95"/>
    <mergeCell ref="E94:E95"/>
    <mergeCell ref="B98:B100"/>
    <mergeCell ref="C98:C100"/>
    <mergeCell ref="D98:D100"/>
    <mergeCell ref="E98:E100"/>
    <mergeCell ref="B89:B90"/>
    <mergeCell ref="C89:C90"/>
    <mergeCell ref="D89:D90"/>
    <mergeCell ref="E89:E90"/>
    <mergeCell ref="B91:B92"/>
    <mergeCell ref="C91:C92"/>
    <mergeCell ref="D91:D92"/>
    <mergeCell ref="E91:E92"/>
    <mergeCell ref="B81:B82"/>
    <mergeCell ref="C81:C82"/>
    <mergeCell ref="D81:D82"/>
    <mergeCell ref="E81:E82"/>
    <mergeCell ref="B83:B85"/>
    <mergeCell ref="C83:C85"/>
    <mergeCell ref="D83:D85"/>
    <mergeCell ref="E83:E85"/>
    <mergeCell ref="B75:B78"/>
    <mergeCell ref="C75:C78"/>
    <mergeCell ref="D75:D78"/>
    <mergeCell ref="E75:E78"/>
    <mergeCell ref="B79:B80"/>
    <mergeCell ref="C79:C80"/>
    <mergeCell ref="D79:D80"/>
    <mergeCell ref="E79:E80"/>
    <mergeCell ref="B52:B70"/>
    <mergeCell ref="C52:C70"/>
    <mergeCell ref="D52:D70"/>
    <mergeCell ref="E52:E70"/>
    <mergeCell ref="B72:B73"/>
    <mergeCell ref="C72:C73"/>
    <mergeCell ref="D72:D73"/>
    <mergeCell ref="E72:E73"/>
    <mergeCell ref="B29:B30"/>
    <mergeCell ref="C29:C30"/>
    <mergeCell ref="D29:D30"/>
    <mergeCell ref="E29:E30"/>
    <mergeCell ref="B33:B51"/>
    <mergeCell ref="C33:C51"/>
    <mergeCell ref="D33:D51"/>
    <mergeCell ref="E33:E51"/>
    <mergeCell ref="A10:H10"/>
    <mergeCell ref="I10:L10"/>
    <mergeCell ref="M10:T10"/>
    <mergeCell ref="U10:U11"/>
    <mergeCell ref="B18:B22"/>
    <mergeCell ref="C18:C22"/>
    <mergeCell ref="D18:D22"/>
    <mergeCell ref="E18:E22"/>
    <mergeCell ref="A1:U1"/>
    <mergeCell ref="A2:U2"/>
    <mergeCell ref="A3:U3"/>
    <mergeCell ref="A6:E6"/>
    <mergeCell ref="B7:D7"/>
    <mergeCell ref="B8:D8"/>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R22"/>
  <sheetViews>
    <sheetView zoomScale="50" zoomScaleNormal="50" zoomScalePageLayoutView="0" workbookViewId="0" topLeftCell="AB5">
      <selection activeCell="AP14" sqref="AP14"/>
    </sheetView>
  </sheetViews>
  <sheetFormatPr defaultColWidth="11.421875" defaultRowHeight="15"/>
  <cols>
    <col min="1" max="1" width="49.00390625" style="31" customWidth="1"/>
    <col min="2" max="2" width="11.7109375" style="31" customWidth="1"/>
    <col min="3" max="3" width="15.8515625" style="31" customWidth="1"/>
    <col min="4" max="4" width="30.28125" style="31" bestFit="1" customWidth="1"/>
    <col min="5" max="5" width="41.57421875" style="31" customWidth="1"/>
    <col min="6" max="6" width="38.28125" style="31" customWidth="1"/>
    <col min="7" max="7" width="20.421875" style="31" customWidth="1"/>
    <col min="8" max="8" width="21.57421875" style="31" bestFit="1" customWidth="1"/>
    <col min="9" max="9" width="19.00390625" style="31" customWidth="1"/>
    <col min="10" max="10" width="17.421875" style="31" bestFit="1" customWidth="1"/>
    <col min="11" max="16" width="22.7109375" style="31" customWidth="1"/>
    <col min="17" max="27" width="25.28125" style="31" customWidth="1"/>
    <col min="28" max="28" width="22.7109375" style="31" customWidth="1"/>
    <col min="29" max="42" width="20.8515625" style="31" customWidth="1"/>
    <col min="43" max="43" width="21.00390625" style="31" customWidth="1"/>
    <col min="44" max="16384" width="11.421875" style="31" customWidth="1"/>
  </cols>
  <sheetData>
    <row r="1" spans="1:28" ht="15.75">
      <c r="A1" s="249" t="s">
        <v>20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row>
    <row r="2" spans="1:29" ht="15.75">
      <c r="A2" s="249" t="s">
        <v>25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32"/>
    </row>
    <row r="3" spans="1:29" ht="15.75">
      <c r="A3" s="249" t="s">
        <v>22</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32"/>
    </row>
    <row r="4" spans="1:29" ht="15.75">
      <c r="A4" s="32"/>
      <c r="B4" s="32"/>
      <c r="C4" s="32"/>
      <c r="D4" s="32"/>
      <c r="E4" s="32"/>
      <c r="F4" s="32"/>
      <c r="G4" s="32"/>
      <c r="H4" s="32"/>
      <c r="I4" s="32"/>
      <c r="J4" s="32"/>
      <c r="K4" s="32"/>
      <c r="L4" s="32"/>
      <c r="M4" s="32"/>
      <c r="N4" s="32"/>
      <c r="O4" s="32"/>
      <c r="P4" s="32"/>
      <c r="Q4" s="32"/>
      <c r="R4" s="107"/>
      <c r="S4" s="107"/>
      <c r="T4" s="107"/>
      <c r="U4" s="157"/>
      <c r="V4" s="123"/>
      <c r="W4" s="123"/>
      <c r="X4" s="123"/>
      <c r="Y4" s="132"/>
      <c r="Z4" s="132"/>
      <c r="AA4" s="132"/>
      <c r="AB4" s="32"/>
      <c r="AC4" s="32"/>
    </row>
    <row r="5" ht="15.75" thickBot="1"/>
    <row r="6" spans="1:6" ht="15.75">
      <c r="A6" s="250" t="s">
        <v>0</v>
      </c>
      <c r="B6" s="251"/>
      <c r="C6" s="251"/>
      <c r="D6" s="252"/>
      <c r="E6" s="253"/>
      <c r="F6" s="33"/>
    </row>
    <row r="7" spans="1:6" ht="42" customHeight="1">
      <c r="A7" s="34" t="s">
        <v>1</v>
      </c>
      <c r="B7" s="254" t="s">
        <v>2</v>
      </c>
      <c r="C7" s="255"/>
      <c r="D7" s="256"/>
      <c r="E7" s="35" t="s">
        <v>27</v>
      </c>
      <c r="F7" s="33"/>
    </row>
    <row r="8" spans="1:6" ht="42" customHeight="1" thickBot="1">
      <c r="A8" s="36" t="s">
        <v>28</v>
      </c>
      <c r="B8" s="257" t="s">
        <v>176</v>
      </c>
      <c r="C8" s="258"/>
      <c r="D8" s="259"/>
      <c r="E8" s="37" t="s">
        <v>165</v>
      </c>
      <c r="F8" s="38"/>
    </row>
    <row r="9" spans="1:6" ht="16.5" thickBot="1">
      <c r="A9" s="38"/>
      <c r="B9" s="38"/>
      <c r="C9" s="38"/>
      <c r="D9" s="38"/>
      <c r="E9" s="38"/>
      <c r="F9" s="38"/>
    </row>
    <row r="10" spans="1:43" ht="36.75" customHeight="1" thickBot="1">
      <c r="A10" s="247" t="s">
        <v>3</v>
      </c>
      <c r="B10" s="247"/>
      <c r="C10" s="247"/>
      <c r="D10" s="247"/>
      <c r="E10" s="247"/>
      <c r="F10" s="247"/>
      <c r="G10" s="247"/>
      <c r="H10" s="244"/>
      <c r="I10" s="293">
        <v>2019</v>
      </c>
      <c r="J10" s="294"/>
      <c r="K10" s="294"/>
      <c r="L10" s="294"/>
      <c r="M10" s="294"/>
      <c r="N10" s="294"/>
      <c r="O10" s="294"/>
      <c r="P10" s="295"/>
      <c r="Q10" s="53"/>
      <c r="R10" s="53"/>
      <c r="S10" s="53"/>
      <c r="T10" s="53"/>
      <c r="U10" s="292" t="s">
        <v>328</v>
      </c>
      <c r="V10" s="261">
        <v>2020</v>
      </c>
      <c r="W10" s="261"/>
      <c r="X10" s="261"/>
      <c r="Y10" s="261"/>
      <c r="Z10" s="261"/>
      <c r="AA10" s="261"/>
      <c r="AB10" s="261"/>
      <c r="AC10" s="261"/>
      <c r="AD10" s="261"/>
      <c r="AE10" s="261"/>
      <c r="AF10" s="261"/>
      <c r="AG10" s="261"/>
      <c r="AH10" s="292" t="s">
        <v>328</v>
      </c>
      <c r="AI10" s="244">
        <v>2021</v>
      </c>
      <c r="AJ10" s="245"/>
      <c r="AK10" s="246"/>
      <c r="AL10" s="197"/>
      <c r="AM10" s="197"/>
      <c r="AN10" s="197"/>
      <c r="AO10" s="197"/>
      <c r="AP10" s="197"/>
      <c r="AQ10" s="292" t="s">
        <v>328</v>
      </c>
    </row>
    <row r="11" spans="1:43" ht="47.25">
      <c r="A11" s="39" t="s">
        <v>21</v>
      </c>
      <c r="B11" s="39" t="s">
        <v>26</v>
      </c>
      <c r="C11" s="39"/>
      <c r="D11" s="39" t="s">
        <v>4</v>
      </c>
      <c r="E11" s="39" t="s">
        <v>5</v>
      </c>
      <c r="F11" s="39" t="s">
        <v>6</v>
      </c>
      <c r="G11" s="39" t="s">
        <v>7</v>
      </c>
      <c r="H11" s="39" t="s">
        <v>8</v>
      </c>
      <c r="I11" s="101" t="s">
        <v>9</v>
      </c>
      <c r="J11" s="101" t="s">
        <v>23</v>
      </c>
      <c r="K11" s="101" t="s">
        <v>10</v>
      </c>
      <c r="L11" s="101" t="s">
        <v>11</v>
      </c>
      <c r="M11" s="101" t="s">
        <v>12</v>
      </c>
      <c r="N11" s="101" t="s">
        <v>13</v>
      </c>
      <c r="O11" s="101" t="s">
        <v>14</v>
      </c>
      <c r="P11" s="102" t="s">
        <v>15</v>
      </c>
      <c r="Q11" s="101" t="s">
        <v>16</v>
      </c>
      <c r="R11" s="102" t="s">
        <v>17</v>
      </c>
      <c r="S11" s="101" t="s">
        <v>18</v>
      </c>
      <c r="T11" s="102" t="s">
        <v>19</v>
      </c>
      <c r="U11" s="277"/>
      <c r="V11" s="101" t="s">
        <v>9</v>
      </c>
      <c r="W11" s="101" t="s">
        <v>23</v>
      </c>
      <c r="X11" s="101" t="s">
        <v>10</v>
      </c>
      <c r="Y11" s="101" t="s">
        <v>11</v>
      </c>
      <c r="Z11" s="101" t="s">
        <v>12</v>
      </c>
      <c r="AA11" s="101" t="s">
        <v>13</v>
      </c>
      <c r="AB11" s="101" t="s">
        <v>14</v>
      </c>
      <c r="AC11" s="101" t="s">
        <v>15</v>
      </c>
      <c r="AD11" s="101" t="s">
        <v>16</v>
      </c>
      <c r="AE11" s="101" t="s">
        <v>17</v>
      </c>
      <c r="AF11" s="101" t="s">
        <v>18</v>
      </c>
      <c r="AG11" s="101" t="s">
        <v>19</v>
      </c>
      <c r="AH11" s="277"/>
      <c r="AI11" s="101" t="s">
        <v>9</v>
      </c>
      <c r="AJ11" s="101" t="s">
        <v>23</v>
      </c>
      <c r="AK11" s="101" t="s">
        <v>10</v>
      </c>
      <c r="AL11" s="101" t="s">
        <v>11</v>
      </c>
      <c r="AM11" s="101" t="s">
        <v>12</v>
      </c>
      <c r="AN11" s="101" t="s">
        <v>13</v>
      </c>
      <c r="AO11" s="214" t="s">
        <v>14</v>
      </c>
      <c r="AP11" s="214" t="s">
        <v>15</v>
      </c>
      <c r="AQ11" s="277"/>
    </row>
    <row r="12" spans="1:44" ht="65.25" customHeight="1">
      <c r="A12" s="276" t="s">
        <v>124</v>
      </c>
      <c r="B12" s="268">
        <v>14023</v>
      </c>
      <c r="C12" s="269" t="s">
        <v>165</v>
      </c>
      <c r="D12" s="269" t="s">
        <v>93</v>
      </c>
      <c r="E12" s="269" t="s">
        <v>94</v>
      </c>
      <c r="F12" s="103" t="s">
        <v>237</v>
      </c>
      <c r="G12" s="174">
        <v>10262816.399999999</v>
      </c>
      <c r="H12" s="175" t="s">
        <v>238</v>
      </c>
      <c r="I12" s="176">
        <v>855234.7</v>
      </c>
      <c r="J12" s="176">
        <v>855234.7</v>
      </c>
      <c r="K12" s="176">
        <v>855234.7</v>
      </c>
      <c r="L12" s="176">
        <v>855234.7</v>
      </c>
      <c r="M12" s="176">
        <v>855234.7</v>
      </c>
      <c r="N12" s="176">
        <v>855234.7</v>
      </c>
      <c r="O12" s="177">
        <v>855223.33</v>
      </c>
      <c r="P12" s="177">
        <v>855223.33</v>
      </c>
      <c r="Q12" s="177">
        <v>855223.33</v>
      </c>
      <c r="R12" s="177">
        <v>855223.33</v>
      </c>
      <c r="S12" s="177">
        <v>855223.33</v>
      </c>
      <c r="T12" s="177">
        <v>855223.33</v>
      </c>
      <c r="U12" s="177">
        <f>SUM(I12:T12)</f>
        <v>10262748.18</v>
      </c>
      <c r="V12" s="177">
        <v>855489.38</v>
      </c>
      <c r="W12" s="177">
        <v>855489.38</v>
      </c>
      <c r="X12" s="177">
        <v>855489.38</v>
      </c>
      <c r="Y12" s="177">
        <v>855489.38</v>
      </c>
      <c r="Z12" s="177">
        <v>855489.38</v>
      </c>
      <c r="AA12" s="177">
        <v>855489.38</v>
      </c>
      <c r="AB12" s="177">
        <v>855489.38</v>
      </c>
      <c r="AC12" s="177">
        <v>855489.38</v>
      </c>
      <c r="AD12" s="177">
        <v>855489.38</v>
      </c>
      <c r="AE12" s="177">
        <v>855489.38</v>
      </c>
      <c r="AF12" s="177">
        <v>855489.38</v>
      </c>
      <c r="AG12" s="177">
        <v>855489.38</v>
      </c>
      <c r="AH12" s="177">
        <f>SUM(V12:AG12)</f>
        <v>10265872.560000002</v>
      </c>
      <c r="AI12" s="220">
        <v>855489.38</v>
      </c>
      <c r="AJ12" s="220">
        <v>855489.38</v>
      </c>
      <c r="AK12" s="220">
        <v>855489.38</v>
      </c>
      <c r="AL12" s="222">
        <v>855489.38</v>
      </c>
      <c r="AM12" s="222">
        <v>855489.38</v>
      </c>
      <c r="AN12" s="222">
        <v>855489.38</v>
      </c>
      <c r="AO12" s="222">
        <v>855489.38</v>
      </c>
      <c r="AP12" s="222">
        <v>855489.38</v>
      </c>
      <c r="AQ12" s="220">
        <f>SUM(AI12:AP12)</f>
        <v>6843915.04</v>
      </c>
      <c r="AR12" s="57"/>
    </row>
    <row r="13" spans="1:43" ht="65.25" customHeight="1">
      <c r="A13" s="276"/>
      <c r="B13" s="268"/>
      <c r="C13" s="269"/>
      <c r="D13" s="269"/>
      <c r="E13" s="269"/>
      <c r="F13" s="103" t="s">
        <v>239</v>
      </c>
      <c r="G13" s="174">
        <v>35019372</v>
      </c>
      <c r="H13" s="175" t="s">
        <v>238</v>
      </c>
      <c r="I13" s="178">
        <v>474596</v>
      </c>
      <c r="J13" s="178">
        <v>2698400</v>
      </c>
      <c r="K13" s="178">
        <v>2906768</v>
      </c>
      <c r="L13" s="178">
        <v>2975872</v>
      </c>
      <c r="M13" s="178">
        <v>3035700</v>
      </c>
      <c r="N13" s="178">
        <v>2758228</v>
      </c>
      <c r="O13" s="178">
        <v>2887160</v>
      </c>
      <c r="P13" s="178">
        <v>3035700</v>
      </c>
      <c r="Q13" s="178">
        <v>2846440</v>
      </c>
      <c r="R13" s="179">
        <v>3035700</v>
      </c>
      <c r="S13" s="179">
        <v>2887160</v>
      </c>
      <c r="T13" s="179">
        <v>3035700</v>
      </c>
      <c r="U13" s="177">
        <f aca="true" t="shared" si="0" ref="U13:U21">SUM(I13:T13)</f>
        <v>32577424</v>
      </c>
      <c r="V13" s="179">
        <v>2975872</v>
      </c>
      <c r="W13" s="179">
        <v>2758228</v>
      </c>
      <c r="X13" s="179">
        <v>2975872</v>
      </c>
      <c r="Y13" s="179">
        <v>2906768</v>
      </c>
      <c r="Z13" s="179">
        <v>2887160</v>
      </c>
      <c r="AA13" s="179">
        <v>2975872</v>
      </c>
      <c r="AB13" s="179">
        <v>3035700</v>
      </c>
      <c r="AC13" s="179">
        <v>2906768</v>
      </c>
      <c r="AD13" s="179">
        <v>2887160</v>
      </c>
      <c r="AE13" s="177">
        <v>2975872</v>
      </c>
      <c r="AF13" s="177">
        <v>2846940</v>
      </c>
      <c r="AG13" s="177">
        <v>3035700</v>
      </c>
      <c r="AH13" s="177">
        <f aca="true" t="shared" si="1" ref="AH13:AH21">SUM(V13:AG13)</f>
        <v>35167912</v>
      </c>
      <c r="AI13" s="198">
        <v>2887160</v>
      </c>
      <c r="AJ13" s="198">
        <v>2698400</v>
      </c>
      <c r="AK13" s="198">
        <v>3035700</v>
      </c>
      <c r="AL13" s="223">
        <v>2975872</v>
      </c>
      <c r="AM13" s="223">
        <v>2906768</v>
      </c>
      <c r="AN13" s="223">
        <v>2887160</v>
      </c>
      <c r="AO13" s="223">
        <v>3035700</v>
      </c>
      <c r="AP13" s="223">
        <v>2975872</v>
      </c>
      <c r="AQ13" s="220">
        <f aca="true" t="shared" si="2" ref="AQ13:AQ21">SUM(AI13:AP13)</f>
        <v>23402632</v>
      </c>
    </row>
    <row r="14" spans="1:43" ht="65.25" customHeight="1">
      <c r="A14" s="276"/>
      <c r="B14" s="268"/>
      <c r="C14" s="269"/>
      <c r="D14" s="269"/>
      <c r="E14" s="269"/>
      <c r="F14" s="290" t="s">
        <v>240</v>
      </c>
      <c r="G14" s="174">
        <v>1711</v>
      </c>
      <c r="H14" s="175" t="s">
        <v>192</v>
      </c>
      <c r="I14" s="178">
        <v>227</v>
      </c>
      <c r="J14" s="178">
        <v>101</v>
      </c>
      <c r="K14" s="103">
        <v>54</v>
      </c>
      <c r="L14" s="103">
        <v>50</v>
      </c>
      <c r="M14" s="103">
        <v>63</v>
      </c>
      <c r="N14" s="180">
        <v>79</v>
      </c>
      <c r="O14" s="178">
        <v>151</v>
      </c>
      <c r="P14" s="178">
        <v>118</v>
      </c>
      <c r="Q14" s="178">
        <v>139</v>
      </c>
      <c r="R14" s="179">
        <v>74</v>
      </c>
      <c r="S14" s="179">
        <v>86</v>
      </c>
      <c r="T14" s="179">
        <v>22</v>
      </c>
      <c r="U14" s="177">
        <f t="shared" si="0"/>
        <v>1164</v>
      </c>
      <c r="V14" s="179">
        <v>35</v>
      </c>
      <c r="W14" s="179">
        <v>39</v>
      </c>
      <c r="X14" s="179">
        <v>44</v>
      </c>
      <c r="Y14" s="179">
        <v>1</v>
      </c>
      <c r="Z14" s="179">
        <v>3</v>
      </c>
      <c r="AA14" s="179">
        <v>0</v>
      </c>
      <c r="AB14" s="179">
        <v>0</v>
      </c>
      <c r="AC14" s="179">
        <v>0</v>
      </c>
      <c r="AD14" s="179">
        <v>2</v>
      </c>
      <c r="AE14" s="177">
        <v>400</v>
      </c>
      <c r="AF14" s="177">
        <v>1</v>
      </c>
      <c r="AG14" s="177">
        <v>400</v>
      </c>
      <c r="AH14" s="177">
        <f t="shared" si="1"/>
        <v>925</v>
      </c>
      <c r="AI14" s="198">
        <v>94</v>
      </c>
      <c r="AJ14" s="198">
        <v>9</v>
      </c>
      <c r="AK14" s="198">
        <v>14</v>
      </c>
      <c r="AL14" s="198">
        <v>6</v>
      </c>
      <c r="AM14" s="198">
        <v>5</v>
      </c>
      <c r="AN14" s="198">
        <v>4</v>
      </c>
      <c r="AO14" s="198">
        <v>3</v>
      </c>
      <c r="AP14" s="198">
        <v>6</v>
      </c>
      <c r="AQ14" s="220">
        <f t="shared" si="2"/>
        <v>141</v>
      </c>
    </row>
    <row r="15" spans="1:43" ht="65.25" customHeight="1">
      <c r="A15" s="276"/>
      <c r="B15" s="268"/>
      <c r="C15" s="269"/>
      <c r="D15" s="269"/>
      <c r="E15" s="269"/>
      <c r="F15" s="291"/>
      <c r="G15" s="174">
        <v>1654622</v>
      </c>
      <c r="H15" s="175" t="s">
        <v>238</v>
      </c>
      <c r="I15" s="176">
        <v>138860</v>
      </c>
      <c r="J15" s="176">
        <v>139740</v>
      </c>
      <c r="K15" s="176">
        <v>127460</v>
      </c>
      <c r="L15" s="176">
        <v>150658</v>
      </c>
      <c r="M15" s="176">
        <v>193356</v>
      </c>
      <c r="N15" s="178">
        <v>134556</v>
      </c>
      <c r="O15" s="178">
        <v>270892</v>
      </c>
      <c r="P15" s="178">
        <v>190290</v>
      </c>
      <c r="Q15" s="178">
        <v>252493</v>
      </c>
      <c r="R15" s="179">
        <v>103624</v>
      </c>
      <c r="S15" s="179">
        <v>44703</v>
      </c>
      <c r="T15" s="179">
        <v>11935</v>
      </c>
      <c r="U15" s="177">
        <f t="shared" si="0"/>
        <v>1758567</v>
      </c>
      <c r="V15" s="179">
        <v>10416</v>
      </c>
      <c r="W15" s="179">
        <v>13460</v>
      </c>
      <c r="X15" s="179">
        <v>20910</v>
      </c>
      <c r="Y15" s="179">
        <v>400</v>
      </c>
      <c r="Z15" s="179">
        <v>402</v>
      </c>
      <c r="AA15" s="179">
        <v>0</v>
      </c>
      <c r="AB15" s="179">
        <v>0</v>
      </c>
      <c r="AC15" s="179">
        <v>0</v>
      </c>
      <c r="AD15" s="179">
        <v>0</v>
      </c>
      <c r="AE15" s="177">
        <v>98404</v>
      </c>
      <c r="AF15" s="177">
        <v>0</v>
      </c>
      <c r="AG15" s="177">
        <v>91506</v>
      </c>
      <c r="AH15" s="177">
        <f t="shared" si="1"/>
        <v>235498</v>
      </c>
      <c r="AI15" s="198">
        <v>72120</v>
      </c>
      <c r="AJ15" s="198">
        <v>2923</v>
      </c>
      <c r="AK15" s="198">
        <v>7400</v>
      </c>
      <c r="AL15" s="198">
        <v>6000</v>
      </c>
      <c r="AM15" s="198">
        <v>2400</v>
      </c>
      <c r="AN15" s="198">
        <v>401</v>
      </c>
      <c r="AO15" s="198">
        <v>200</v>
      </c>
      <c r="AP15" s="198">
        <v>300</v>
      </c>
      <c r="AQ15" s="220">
        <f t="shared" si="2"/>
        <v>91744</v>
      </c>
    </row>
    <row r="16" spans="1:43" ht="65.25" customHeight="1">
      <c r="A16" s="276"/>
      <c r="B16" s="268"/>
      <c r="C16" s="269"/>
      <c r="D16" s="269"/>
      <c r="E16" s="269"/>
      <c r="F16" s="290" t="s">
        <v>241</v>
      </c>
      <c r="G16" s="174">
        <v>12934</v>
      </c>
      <c r="H16" s="175" t="s">
        <v>192</v>
      </c>
      <c r="I16" s="103">
        <v>1094</v>
      </c>
      <c r="J16" s="103">
        <v>1080</v>
      </c>
      <c r="K16" s="103">
        <v>1017</v>
      </c>
      <c r="L16" s="103">
        <v>943</v>
      </c>
      <c r="M16" s="103">
        <v>1160</v>
      </c>
      <c r="N16" s="180">
        <v>968</v>
      </c>
      <c r="O16" s="179">
        <v>1194</v>
      </c>
      <c r="P16" s="179">
        <v>1110</v>
      </c>
      <c r="Q16" s="179">
        <v>1064</v>
      </c>
      <c r="R16" s="179">
        <v>1027</v>
      </c>
      <c r="S16" s="179">
        <v>1104</v>
      </c>
      <c r="T16" s="179">
        <v>1026</v>
      </c>
      <c r="U16" s="177">
        <f t="shared" si="0"/>
        <v>12787</v>
      </c>
      <c r="V16" s="179">
        <v>1075</v>
      </c>
      <c r="W16" s="179">
        <v>1123</v>
      </c>
      <c r="X16" s="179">
        <v>997</v>
      </c>
      <c r="Y16" s="179">
        <v>736</v>
      </c>
      <c r="Z16" s="179">
        <v>814</v>
      </c>
      <c r="AA16" s="179">
        <v>832</v>
      </c>
      <c r="AB16" s="179">
        <v>922</v>
      </c>
      <c r="AC16" s="179">
        <v>722</v>
      </c>
      <c r="AD16" s="179">
        <v>835</v>
      </c>
      <c r="AE16" s="177">
        <v>835</v>
      </c>
      <c r="AF16" s="177">
        <v>730</v>
      </c>
      <c r="AG16" s="177">
        <v>917</v>
      </c>
      <c r="AH16" s="177">
        <f t="shared" si="1"/>
        <v>10538</v>
      </c>
      <c r="AI16" s="198">
        <v>882</v>
      </c>
      <c r="AJ16" s="198">
        <v>872</v>
      </c>
      <c r="AK16" s="198">
        <v>882</v>
      </c>
      <c r="AL16" s="198">
        <v>864</v>
      </c>
      <c r="AM16" s="198">
        <v>1088</v>
      </c>
      <c r="AN16" s="198">
        <v>1035</v>
      </c>
      <c r="AO16" s="198">
        <v>976</v>
      </c>
      <c r="AP16" s="198">
        <v>1006</v>
      </c>
      <c r="AQ16" s="220">
        <f t="shared" si="2"/>
        <v>7605</v>
      </c>
    </row>
    <row r="17" spans="1:43" ht="65.25" customHeight="1">
      <c r="A17" s="276" t="s">
        <v>125</v>
      </c>
      <c r="B17" s="268"/>
      <c r="C17" s="269"/>
      <c r="D17" s="269"/>
      <c r="E17" s="269"/>
      <c r="F17" s="291"/>
      <c r="G17" s="174">
        <v>12550</v>
      </c>
      <c r="H17" s="175" t="s">
        <v>242</v>
      </c>
      <c r="I17" s="176">
        <v>1063</v>
      </c>
      <c r="J17" s="176">
        <v>999</v>
      </c>
      <c r="K17" s="176">
        <v>950</v>
      </c>
      <c r="L17" s="176">
        <v>888</v>
      </c>
      <c r="M17" s="176">
        <v>1124</v>
      </c>
      <c r="N17" s="176">
        <v>920</v>
      </c>
      <c r="O17" s="176">
        <v>1154</v>
      </c>
      <c r="P17" s="176">
        <v>1079</v>
      </c>
      <c r="Q17" s="176">
        <v>1015</v>
      </c>
      <c r="R17" s="177">
        <v>11131</v>
      </c>
      <c r="S17" s="177">
        <v>1049</v>
      </c>
      <c r="T17" s="177">
        <v>957</v>
      </c>
      <c r="U17" s="177">
        <f t="shared" si="0"/>
        <v>22329</v>
      </c>
      <c r="V17" s="177">
        <v>1036</v>
      </c>
      <c r="W17" s="177">
        <v>1068</v>
      </c>
      <c r="X17" s="177">
        <v>961</v>
      </c>
      <c r="Y17" s="177">
        <v>714</v>
      </c>
      <c r="Z17" s="177">
        <v>790</v>
      </c>
      <c r="AA17" s="177">
        <v>820</v>
      </c>
      <c r="AB17" s="177">
        <v>905</v>
      </c>
      <c r="AC17" s="177">
        <v>742</v>
      </c>
      <c r="AD17" s="177">
        <v>857</v>
      </c>
      <c r="AE17" s="177">
        <v>801</v>
      </c>
      <c r="AF17" s="177">
        <v>686</v>
      </c>
      <c r="AG17" s="177">
        <v>881</v>
      </c>
      <c r="AH17" s="177">
        <f t="shared" si="1"/>
        <v>10261</v>
      </c>
      <c r="AI17" s="198">
        <v>849</v>
      </c>
      <c r="AJ17" s="220">
        <v>845</v>
      </c>
      <c r="AK17" s="220">
        <v>840</v>
      </c>
      <c r="AL17" s="198">
        <v>817</v>
      </c>
      <c r="AM17" s="198">
        <v>1053</v>
      </c>
      <c r="AN17" s="220">
        <v>994</v>
      </c>
      <c r="AO17" s="220">
        <v>951</v>
      </c>
      <c r="AP17" s="220">
        <v>976</v>
      </c>
      <c r="AQ17" s="220">
        <f t="shared" si="2"/>
        <v>7325</v>
      </c>
    </row>
    <row r="18" spans="1:43" ht="65.25" customHeight="1">
      <c r="A18" s="276"/>
      <c r="B18" s="268"/>
      <c r="C18" s="269"/>
      <c r="D18" s="269"/>
      <c r="E18" s="269"/>
      <c r="F18" s="103" t="s">
        <v>243</v>
      </c>
      <c r="G18" s="174">
        <v>1956366</v>
      </c>
      <c r="H18" s="175" t="s">
        <v>238</v>
      </c>
      <c r="I18" s="176">
        <v>229700</v>
      </c>
      <c r="J18" s="176">
        <v>139592</v>
      </c>
      <c r="K18" s="176">
        <v>118224</v>
      </c>
      <c r="L18" s="176">
        <v>181139</v>
      </c>
      <c r="M18" s="176">
        <v>138890</v>
      </c>
      <c r="N18" s="176">
        <v>223610</v>
      </c>
      <c r="O18" s="176">
        <v>149000</v>
      </c>
      <c r="P18" s="176">
        <v>118000</v>
      </c>
      <c r="Q18" s="176">
        <v>147870</v>
      </c>
      <c r="R18" s="177">
        <v>128600</v>
      </c>
      <c r="S18" s="177">
        <v>156751</v>
      </c>
      <c r="T18" s="177">
        <v>135065</v>
      </c>
      <c r="U18" s="177">
        <f t="shared" si="0"/>
        <v>1866441</v>
      </c>
      <c r="V18" s="177">
        <v>216217</v>
      </c>
      <c r="W18" s="177">
        <v>103600</v>
      </c>
      <c r="X18" s="177">
        <v>168004</v>
      </c>
      <c r="Y18" s="177">
        <v>0</v>
      </c>
      <c r="Z18" s="177">
        <v>0</v>
      </c>
      <c r="AA18" s="177">
        <v>100333</v>
      </c>
      <c r="AB18" s="177">
        <v>75300</v>
      </c>
      <c r="AC18" s="177">
        <v>63000</v>
      </c>
      <c r="AD18" s="177">
        <v>79000</v>
      </c>
      <c r="AE18" s="177">
        <v>54696</v>
      </c>
      <c r="AF18" s="177">
        <v>15960</v>
      </c>
      <c r="AG18" s="177">
        <v>126450</v>
      </c>
      <c r="AH18" s="177">
        <f t="shared" si="1"/>
        <v>1002560</v>
      </c>
      <c r="AI18" s="220">
        <v>84800</v>
      </c>
      <c r="AJ18" s="220">
        <v>61500</v>
      </c>
      <c r="AK18" s="220">
        <v>97000</v>
      </c>
      <c r="AL18" s="220">
        <v>140608</v>
      </c>
      <c r="AM18" s="220">
        <v>159455</v>
      </c>
      <c r="AN18" s="220">
        <v>69996</v>
      </c>
      <c r="AO18" s="220">
        <v>86100</v>
      </c>
      <c r="AP18" s="220">
        <v>99026</v>
      </c>
      <c r="AQ18" s="220">
        <f t="shared" si="2"/>
        <v>798485</v>
      </c>
    </row>
    <row r="19" spans="1:43" ht="65.25" customHeight="1">
      <c r="A19" s="276"/>
      <c r="B19" s="268"/>
      <c r="C19" s="269"/>
      <c r="D19" s="269"/>
      <c r="E19" s="269"/>
      <c r="F19" s="103" t="s">
        <v>244</v>
      </c>
      <c r="G19" s="174">
        <v>64343295</v>
      </c>
      <c r="H19" s="175" t="s">
        <v>238</v>
      </c>
      <c r="I19" s="174">
        <v>3330519</v>
      </c>
      <c r="J19" s="174">
        <v>2930141</v>
      </c>
      <c r="K19" s="174">
        <v>3393814</v>
      </c>
      <c r="L19" s="174">
        <v>3268747</v>
      </c>
      <c r="M19" s="174">
        <v>3028336</v>
      </c>
      <c r="N19" s="174">
        <v>3163331</v>
      </c>
      <c r="O19" s="174">
        <v>4432757</v>
      </c>
      <c r="P19" s="174">
        <v>3210119</v>
      </c>
      <c r="Q19" s="174">
        <v>3198334</v>
      </c>
      <c r="R19" s="181">
        <v>3198334</v>
      </c>
      <c r="S19" s="181">
        <v>3325616</v>
      </c>
      <c r="T19" s="181">
        <v>3451809</v>
      </c>
      <c r="U19" s="177">
        <f t="shared" si="0"/>
        <v>39931857</v>
      </c>
      <c r="V19" s="181">
        <v>3239635</v>
      </c>
      <c r="W19" s="181">
        <v>3145750</v>
      </c>
      <c r="X19" s="181">
        <v>3253069</v>
      </c>
      <c r="Y19" s="181">
        <v>3189430</v>
      </c>
      <c r="Z19" s="181">
        <v>3245345</v>
      </c>
      <c r="AA19" s="181">
        <v>3108803</v>
      </c>
      <c r="AB19" s="181">
        <v>3095943</v>
      </c>
      <c r="AC19" s="181">
        <v>3373109</v>
      </c>
      <c r="AD19" s="181">
        <v>3818881</v>
      </c>
      <c r="AE19" s="177">
        <v>3562259</v>
      </c>
      <c r="AF19" s="177">
        <v>4027171</v>
      </c>
      <c r="AG19" s="177">
        <v>3528262</v>
      </c>
      <c r="AH19" s="177">
        <f t="shared" si="1"/>
        <v>40587657</v>
      </c>
      <c r="AI19" s="221">
        <v>3450038</v>
      </c>
      <c r="AJ19" s="221">
        <v>2995180</v>
      </c>
      <c r="AK19" s="221">
        <v>3365561</v>
      </c>
      <c r="AL19" s="221">
        <v>3134162</v>
      </c>
      <c r="AM19" s="221">
        <v>3247561</v>
      </c>
      <c r="AN19" s="221">
        <v>3414760</v>
      </c>
      <c r="AO19" s="221">
        <v>1725272</v>
      </c>
      <c r="AP19" s="221">
        <v>3056197</v>
      </c>
      <c r="AQ19" s="220">
        <f t="shared" si="2"/>
        <v>24388731</v>
      </c>
    </row>
    <row r="20" spans="1:43" ht="65.25" customHeight="1">
      <c r="A20" s="276"/>
      <c r="B20" s="268"/>
      <c r="C20" s="269"/>
      <c r="D20" s="269"/>
      <c r="E20" s="269"/>
      <c r="F20" s="290" t="s">
        <v>245</v>
      </c>
      <c r="G20" s="174">
        <v>5902.02</v>
      </c>
      <c r="H20" s="175" t="s">
        <v>246</v>
      </c>
      <c r="I20" s="176">
        <v>381.91</v>
      </c>
      <c r="J20" s="176">
        <v>339.46</v>
      </c>
      <c r="K20" s="103">
        <v>273.19</v>
      </c>
      <c r="L20" s="103">
        <v>372.91</v>
      </c>
      <c r="M20" s="103">
        <v>375.35</v>
      </c>
      <c r="N20" s="103">
        <v>472.337</v>
      </c>
      <c r="O20" s="174">
        <v>386.28</v>
      </c>
      <c r="P20" s="174">
        <v>360.35</v>
      </c>
      <c r="Q20" s="174">
        <v>334.88</v>
      </c>
      <c r="R20" s="181">
        <v>263.91</v>
      </c>
      <c r="S20" s="181">
        <v>387.56</v>
      </c>
      <c r="T20" s="181">
        <v>320.16</v>
      </c>
      <c r="U20" s="177">
        <f t="shared" si="0"/>
        <v>4268.297</v>
      </c>
      <c r="V20" s="181">
        <v>468.03999999999996</v>
      </c>
      <c r="W20" s="181">
        <v>643.1099999999999</v>
      </c>
      <c r="X20" s="181">
        <v>547.39</v>
      </c>
      <c r="Y20" s="181">
        <v>139.883</v>
      </c>
      <c r="Z20" s="181">
        <v>159.8</v>
      </c>
      <c r="AA20" s="181">
        <v>455.11</v>
      </c>
      <c r="AB20" s="181">
        <v>389.67</v>
      </c>
      <c r="AC20" s="181">
        <v>372.358</v>
      </c>
      <c r="AD20" s="181">
        <v>319.59</v>
      </c>
      <c r="AE20" s="177">
        <v>282.95</v>
      </c>
      <c r="AF20" s="177">
        <v>284.3</v>
      </c>
      <c r="AG20" s="177">
        <v>439.09</v>
      </c>
      <c r="AH20" s="177">
        <f t="shared" si="1"/>
        <v>4501.291</v>
      </c>
      <c r="AI20" s="221">
        <v>321.34</v>
      </c>
      <c r="AJ20" s="221">
        <v>315.15</v>
      </c>
      <c r="AK20" s="221">
        <v>272.75</v>
      </c>
      <c r="AL20" s="221">
        <v>274.84</v>
      </c>
      <c r="AM20" s="221">
        <v>310.273</v>
      </c>
      <c r="AN20" s="221">
        <v>337.92</v>
      </c>
      <c r="AO20" s="221">
        <v>406.36</v>
      </c>
      <c r="AP20" s="221">
        <v>372.14</v>
      </c>
      <c r="AQ20" s="220">
        <f t="shared" si="2"/>
        <v>2610.773</v>
      </c>
    </row>
    <row r="21" spans="1:43" ht="65.25" customHeight="1">
      <c r="A21" s="276"/>
      <c r="B21" s="268"/>
      <c r="C21" s="269"/>
      <c r="D21" s="269"/>
      <c r="E21" s="269"/>
      <c r="F21" s="291"/>
      <c r="G21" s="174">
        <v>23608.06</v>
      </c>
      <c r="H21" s="175" t="s">
        <v>247</v>
      </c>
      <c r="I21" s="176">
        <v>1525.76</v>
      </c>
      <c r="J21" s="176">
        <v>1355.56</v>
      </c>
      <c r="K21" s="103">
        <v>1092.76</v>
      </c>
      <c r="L21" s="103">
        <v>1491.64</v>
      </c>
      <c r="M21" s="103">
        <v>1501.4</v>
      </c>
      <c r="N21" s="103">
        <v>1889.348</v>
      </c>
      <c r="O21" s="174">
        <v>1545.12</v>
      </c>
      <c r="P21" s="174">
        <v>1441.4</v>
      </c>
      <c r="Q21" s="174">
        <v>1339.52</v>
      </c>
      <c r="R21" s="181">
        <v>1055.64</v>
      </c>
      <c r="S21" s="181">
        <v>1550.24</v>
      </c>
      <c r="T21" s="181">
        <v>1280.64</v>
      </c>
      <c r="U21" s="177">
        <f t="shared" si="0"/>
        <v>17069.028</v>
      </c>
      <c r="V21" s="181">
        <v>1872.1599999999999</v>
      </c>
      <c r="W21" s="181">
        <v>2572.4399999999996</v>
      </c>
      <c r="X21" s="181">
        <v>2189.56</v>
      </c>
      <c r="Y21" s="181">
        <v>559.532</v>
      </c>
      <c r="Z21" s="181">
        <v>639.2</v>
      </c>
      <c r="AA21" s="181">
        <v>1820.44</v>
      </c>
      <c r="AB21" s="181">
        <v>1558.68</v>
      </c>
      <c r="AC21" s="181">
        <v>1489.432</v>
      </c>
      <c r="AD21" s="181">
        <v>1278.36</v>
      </c>
      <c r="AE21" s="177">
        <v>1131.8</v>
      </c>
      <c r="AF21" s="177">
        <v>1137.2</v>
      </c>
      <c r="AG21" s="177">
        <v>1756.372</v>
      </c>
      <c r="AH21" s="177">
        <f t="shared" si="1"/>
        <v>18005.176000000003</v>
      </c>
      <c r="AI21" s="221">
        <v>1285.36</v>
      </c>
      <c r="AJ21" s="221">
        <v>1260.6</v>
      </c>
      <c r="AK21" s="221">
        <v>1091</v>
      </c>
      <c r="AL21" s="221">
        <v>1099.36</v>
      </c>
      <c r="AM21" s="221">
        <v>1241.092</v>
      </c>
      <c r="AN21" s="221">
        <v>1351.66</v>
      </c>
      <c r="AO21" s="221">
        <v>1625.44</v>
      </c>
      <c r="AP21" s="221">
        <v>1488.56</v>
      </c>
      <c r="AQ21" s="220">
        <f t="shared" si="2"/>
        <v>10443.072</v>
      </c>
    </row>
    <row r="22" ht="15.75">
      <c r="AB22" s="42"/>
    </row>
  </sheetData>
  <sheetProtection/>
  <autoFilter ref="A11:AD13"/>
  <mergeCells count="22">
    <mergeCell ref="AI10:AK10"/>
    <mergeCell ref="AQ10:AQ11"/>
    <mergeCell ref="AH10:AH11"/>
    <mergeCell ref="U10:U11"/>
    <mergeCell ref="B12:B21"/>
    <mergeCell ref="C12:C21"/>
    <mergeCell ref="D12:D21"/>
    <mergeCell ref="I10:P10"/>
    <mergeCell ref="A10:H10"/>
    <mergeCell ref="V10:AG10"/>
    <mergeCell ref="A12:A16"/>
    <mergeCell ref="E12:E21"/>
    <mergeCell ref="F14:F15"/>
    <mergeCell ref="F16:F17"/>
    <mergeCell ref="A17:A21"/>
    <mergeCell ref="F20:F21"/>
    <mergeCell ref="A1:AB1"/>
    <mergeCell ref="A2:AB2"/>
    <mergeCell ref="A3:AB3"/>
    <mergeCell ref="A6:E6"/>
    <mergeCell ref="B7:D7"/>
    <mergeCell ref="B8:D8"/>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AR19"/>
  <sheetViews>
    <sheetView zoomScale="30" zoomScaleNormal="30" zoomScalePageLayoutView="0" workbookViewId="0" topLeftCell="T1">
      <selection activeCell="AQ12" sqref="AQ12:AQ19"/>
    </sheetView>
  </sheetViews>
  <sheetFormatPr defaultColWidth="11.421875" defaultRowHeight="15"/>
  <cols>
    <col min="1" max="1" width="52.28125" style="31" customWidth="1"/>
    <col min="2" max="2" width="11.7109375" style="31" customWidth="1"/>
    <col min="3" max="3" width="15.8515625" style="31" customWidth="1"/>
    <col min="4" max="4" width="19.57421875" style="31" customWidth="1"/>
    <col min="5" max="5" width="35.421875" style="31" customWidth="1"/>
    <col min="6" max="6" width="32.140625" style="31" customWidth="1"/>
    <col min="7" max="7" width="20.421875" style="31" customWidth="1"/>
    <col min="8" max="8" width="21.57421875" style="31" bestFit="1" customWidth="1"/>
    <col min="9" max="9" width="16.140625" style="31" customWidth="1"/>
    <col min="10" max="10" width="17.421875" style="31" bestFit="1" customWidth="1"/>
    <col min="11" max="11" width="15.421875" style="31" bestFit="1" customWidth="1"/>
    <col min="12" max="12" width="14.57421875" style="31" bestFit="1" customWidth="1"/>
    <col min="13" max="13" width="15.421875" style="31" bestFit="1" customWidth="1"/>
    <col min="14" max="14" width="15.8515625" style="31" customWidth="1"/>
    <col min="15" max="15" width="13.7109375" style="31" customWidth="1"/>
    <col min="16" max="16" width="18.8515625" style="31" customWidth="1"/>
    <col min="17" max="42" width="24.57421875" style="31" customWidth="1"/>
    <col min="43" max="43" width="22.7109375" style="31" customWidth="1"/>
    <col min="44" max="51" width="20.8515625" style="31" customWidth="1"/>
    <col min="52" max="16384" width="11.421875" style="31" customWidth="1"/>
  </cols>
  <sheetData>
    <row r="1" spans="1:43" ht="15.75">
      <c r="A1" s="249" t="s">
        <v>20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row>
    <row r="2" spans="1:44" ht="15.75">
      <c r="A2" s="249" t="s">
        <v>25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32"/>
    </row>
    <row r="3" spans="1:44" ht="15.75">
      <c r="A3" s="249" t="s">
        <v>22</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32"/>
    </row>
    <row r="4" spans="1:44" ht="15.75">
      <c r="A4" s="32"/>
      <c r="B4" s="32"/>
      <c r="C4" s="32"/>
      <c r="D4" s="32"/>
      <c r="E4" s="32"/>
      <c r="F4" s="32"/>
      <c r="G4" s="32"/>
      <c r="H4" s="32"/>
      <c r="I4" s="32"/>
      <c r="J4" s="32"/>
      <c r="K4" s="32"/>
      <c r="L4" s="32"/>
      <c r="M4" s="32"/>
      <c r="N4" s="32"/>
      <c r="O4" s="32"/>
      <c r="P4" s="32"/>
      <c r="Q4" s="32"/>
      <c r="R4" s="107"/>
      <c r="S4" s="107"/>
      <c r="T4" s="107"/>
      <c r="U4" s="157"/>
      <c r="V4" s="123"/>
      <c r="W4" s="123"/>
      <c r="X4" s="123"/>
      <c r="Y4" s="132"/>
      <c r="Z4" s="132"/>
      <c r="AA4" s="157"/>
      <c r="AB4" s="157"/>
      <c r="AC4" s="157"/>
      <c r="AD4" s="157"/>
      <c r="AE4" s="157"/>
      <c r="AF4" s="157"/>
      <c r="AG4" s="157"/>
      <c r="AH4" s="157"/>
      <c r="AI4" s="157"/>
      <c r="AJ4" s="157"/>
      <c r="AK4" s="132"/>
      <c r="AL4" s="190"/>
      <c r="AM4" s="190"/>
      <c r="AN4" s="190"/>
      <c r="AO4" s="204"/>
      <c r="AP4" s="204"/>
      <c r="AQ4" s="32"/>
      <c r="AR4" s="32"/>
    </row>
    <row r="5" ht="15.75" thickBot="1"/>
    <row r="6" spans="1:6" ht="15.75">
      <c r="A6" s="250" t="s">
        <v>0</v>
      </c>
      <c r="B6" s="251"/>
      <c r="C6" s="251"/>
      <c r="D6" s="252"/>
      <c r="E6" s="253"/>
      <c r="F6" s="33"/>
    </row>
    <row r="7" spans="1:6" ht="31.5">
      <c r="A7" s="34" t="s">
        <v>1</v>
      </c>
      <c r="B7" s="254" t="s">
        <v>2</v>
      </c>
      <c r="C7" s="255"/>
      <c r="D7" s="256"/>
      <c r="E7" s="35" t="s">
        <v>27</v>
      </c>
      <c r="F7" s="33"/>
    </row>
    <row r="8" spans="1:6" ht="61.5" customHeight="1" thickBot="1">
      <c r="A8" s="36" t="s">
        <v>28</v>
      </c>
      <c r="B8" s="257" t="s">
        <v>177</v>
      </c>
      <c r="C8" s="258"/>
      <c r="D8" s="259"/>
      <c r="E8" s="37" t="s">
        <v>155</v>
      </c>
      <c r="F8" s="38"/>
    </row>
    <row r="9" spans="1:6" ht="16.5" thickBot="1">
      <c r="A9" s="38"/>
      <c r="B9" s="38"/>
      <c r="C9" s="38"/>
      <c r="D9" s="38"/>
      <c r="E9" s="38"/>
      <c r="F9" s="38"/>
    </row>
    <row r="10" spans="1:43" ht="35.25" customHeight="1" thickBot="1">
      <c r="A10" s="247" t="s">
        <v>3</v>
      </c>
      <c r="B10" s="247"/>
      <c r="C10" s="247"/>
      <c r="D10" s="247"/>
      <c r="E10" s="247"/>
      <c r="F10" s="247"/>
      <c r="G10" s="247"/>
      <c r="H10" s="247"/>
      <c r="I10" s="244">
        <v>2019</v>
      </c>
      <c r="J10" s="245"/>
      <c r="K10" s="245"/>
      <c r="L10" s="245"/>
      <c r="M10" s="245"/>
      <c r="N10" s="245"/>
      <c r="O10" s="245"/>
      <c r="P10" s="245"/>
      <c r="Q10" s="245"/>
      <c r="R10" s="245"/>
      <c r="S10" s="245"/>
      <c r="T10" s="264"/>
      <c r="U10" s="265" t="s">
        <v>24</v>
      </c>
      <c r="V10" s="298">
        <v>2020</v>
      </c>
      <c r="W10" s="299"/>
      <c r="X10" s="300"/>
      <c r="Y10" s="137"/>
      <c r="Z10" s="137"/>
      <c r="AA10" s="137"/>
      <c r="AB10" s="137"/>
      <c r="AC10" s="137"/>
      <c r="AD10" s="137"/>
      <c r="AE10" s="137"/>
      <c r="AF10" s="137"/>
      <c r="AG10" s="137"/>
      <c r="AH10" s="265" t="s">
        <v>24</v>
      </c>
      <c r="AI10" s="296">
        <v>2021</v>
      </c>
      <c r="AJ10" s="297"/>
      <c r="AK10" s="297"/>
      <c r="AL10" s="193"/>
      <c r="AM10" s="193"/>
      <c r="AN10" s="193"/>
      <c r="AO10" s="206"/>
      <c r="AP10" s="206"/>
      <c r="AQ10" s="265" t="s">
        <v>24</v>
      </c>
    </row>
    <row r="11" spans="1:43" ht="63" customHeight="1">
      <c r="A11" s="39" t="s">
        <v>21</v>
      </c>
      <c r="B11" s="39" t="s">
        <v>26</v>
      </c>
      <c r="C11" s="39"/>
      <c r="D11" s="39" t="s">
        <v>4</v>
      </c>
      <c r="E11" s="39" t="s">
        <v>5</v>
      </c>
      <c r="F11" s="39" t="s">
        <v>6</v>
      </c>
      <c r="G11" s="39" t="s">
        <v>7</v>
      </c>
      <c r="H11" s="39" t="s">
        <v>8</v>
      </c>
      <c r="I11" s="39" t="s">
        <v>9</v>
      </c>
      <c r="J11" s="39" t="s">
        <v>23</v>
      </c>
      <c r="K11" s="39" t="s">
        <v>10</v>
      </c>
      <c r="L11" s="39" t="s">
        <v>11</v>
      </c>
      <c r="M11" s="39" t="s">
        <v>12</v>
      </c>
      <c r="N11" s="39" t="s">
        <v>13</v>
      </c>
      <c r="O11" s="39" t="s">
        <v>14</v>
      </c>
      <c r="P11" s="39" t="s">
        <v>15</v>
      </c>
      <c r="Q11" s="39" t="s">
        <v>16</v>
      </c>
      <c r="R11" s="39" t="s">
        <v>17</v>
      </c>
      <c r="S11" s="39" t="s">
        <v>18</v>
      </c>
      <c r="T11" s="39" t="s">
        <v>19</v>
      </c>
      <c r="U11" s="248"/>
      <c r="V11" s="101" t="s">
        <v>9</v>
      </c>
      <c r="W11" s="101" t="s">
        <v>23</v>
      </c>
      <c r="X11" s="101" t="s">
        <v>10</v>
      </c>
      <c r="Y11" s="101" t="s">
        <v>11</v>
      </c>
      <c r="Z11" s="101" t="s">
        <v>12</v>
      </c>
      <c r="AA11" s="101" t="s">
        <v>13</v>
      </c>
      <c r="AB11" s="101" t="s">
        <v>14</v>
      </c>
      <c r="AC11" s="101" t="s">
        <v>15</v>
      </c>
      <c r="AD11" s="101" t="s">
        <v>16</v>
      </c>
      <c r="AE11" s="101" t="s">
        <v>17</v>
      </c>
      <c r="AF11" s="101" t="s">
        <v>18</v>
      </c>
      <c r="AG11" s="101" t="s">
        <v>19</v>
      </c>
      <c r="AH11" s="248"/>
      <c r="AI11" s="101" t="s">
        <v>9</v>
      </c>
      <c r="AJ11" s="101" t="s">
        <v>23</v>
      </c>
      <c r="AK11" s="101" t="s">
        <v>10</v>
      </c>
      <c r="AL11" s="101" t="s">
        <v>11</v>
      </c>
      <c r="AM11" s="101" t="s">
        <v>12</v>
      </c>
      <c r="AN11" s="101" t="s">
        <v>13</v>
      </c>
      <c r="AO11" s="214" t="s">
        <v>14</v>
      </c>
      <c r="AP11" s="214" t="s">
        <v>15</v>
      </c>
      <c r="AQ11" s="248"/>
    </row>
    <row r="12" spans="1:43" ht="60.75" customHeight="1">
      <c r="A12" s="266" t="s">
        <v>125</v>
      </c>
      <c r="B12" s="274">
        <v>12244</v>
      </c>
      <c r="C12" s="270" t="s">
        <v>155</v>
      </c>
      <c r="D12" s="270" t="s">
        <v>49</v>
      </c>
      <c r="E12" s="303" t="s">
        <v>50</v>
      </c>
      <c r="F12" s="49" t="s">
        <v>318</v>
      </c>
      <c r="G12" s="42">
        <v>1092316</v>
      </c>
      <c r="H12" s="49" t="s">
        <v>238</v>
      </c>
      <c r="I12" s="45">
        <v>134698</v>
      </c>
      <c r="J12" s="45">
        <v>77078</v>
      </c>
      <c r="K12" s="45">
        <v>59535</v>
      </c>
      <c r="L12" s="56">
        <v>205402</v>
      </c>
      <c r="M12" s="56">
        <v>125633</v>
      </c>
      <c r="N12" s="65">
        <v>106940</v>
      </c>
      <c r="O12" s="43">
        <v>44880</v>
      </c>
      <c r="P12" s="43">
        <v>138941</v>
      </c>
      <c r="Q12" s="43">
        <v>193410</v>
      </c>
      <c r="R12" s="43">
        <v>74567</v>
      </c>
      <c r="S12" s="43">
        <v>166764</v>
      </c>
      <c r="T12" s="43">
        <v>70125</v>
      </c>
      <c r="U12" s="43">
        <f>SUM(I12:T12)</f>
        <v>1397973</v>
      </c>
      <c r="V12" s="43">
        <v>49720</v>
      </c>
      <c r="W12" s="43">
        <v>38099</v>
      </c>
      <c r="X12" s="43">
        <v>158163</v>
      </c>
      <c r="Y12" s="43">
        <v>0</v>
      </c>
      <c r="Z12" s="43">
        <v>0</v>
      </c>
      <c r="AA12" s="43">
        <v>76243</v>
      </c>
      <c r="AB12" s="43">
        <v>0</v>
      </c>
      <c r="AC12" s="43">
        <v>61771</v>
      </c>
      <c r="AD12" s="43">
        <v>149090</v>
      </c>
      <c r="AE12" s="43">
        <v>100719</v>
      </c>
      <c r="AF12" s="43">
        <v>160643</v>
      </c>
      <c r="AG12" s="43">
        <v>47900</v>
      </c>
      <c r="AH12" s="43">
        <f>SUM(V12:AG12)</f>
        <v>842348</v>
      </c>
      <c r="AI12" s="43">
        <v>79119</v>
      </c>
      <c r="AJ12" s="43">
        <v>89961</v>
      </c>
      <c r="AK12" s="43">
        <v>110238</v>
      </c>
      <c r="AL12" s="43">
        <v>118439</v>
      </c>
      <c r="AM12" s="43">
        <v>192108</v>
      </c>
      <c r="AN12" s="43">
        <v>102764</v>
      </c>
      <c r="AO12" s="43">
        <v>38005</v>
      </c>
      <c r="AP12" s="43">
        <f>AVERAGE(AM12:AO12)</f>
        <v>110959</v>
      </c>
      <c r="AQ12" s="186">
        <f>SUM(AI12:AP12)</f>
        <v>841593</v>
      </c>
    </row>
    <row r="13" spans="1:43" ht="60.75" customHeight="1">
      <c r="A13" s="302"/>
      <c r="B13" s="301"/>
      <c r="C13" s="271"/>
      <c r="D13" s="271"/>
      <c r="E13" s="303"/>
      <c r="F13" s="49" t="s">
        <v>319</v>
      </c>
      <c r="G13" s="42">
        <v>2565698.59</v>
      </c>
      <c r="H13" s="49" t="s">
        <v>238</v>
      </c>
      <c r="I13" s="61">
        <v>219987.45</v>
      </c>
      <c r="J13" s="56">
        <v>201807.57</v>
      </c>
      <c r="K13" s="56">
        <v>195805.17</v>
      </c>
      <c r="L13" s="56">
        <v>195805.17</v>
      </c>
      <c r="M13" s="56">
        <v>195805.17</v>
      </c>
      <c r="N13" s="65">
        <v>164743</v>
      </c>
      <c r="O13" s="43">
        <v>164743.08</v>
      </c>
      <c r="P13" s="43">
        <v>164743.08</v>
      </c>
      <c r="Q13" s="43">
        <v>164777.08</v>
      </c>
      <c r="R13" s="43">
        <v>164743.08</v>
      </c>
      <c r="S13" s="43">
        <v>164743.08</v>
      </c>
      <c r="T13" s="43">
        <v>164743.08</v>
      </c>
      <c r="U13" s="43">
        <f aca="true" t="shared" si="0" ref="U13:U19">SUM(I13:T13)</f>
        <v>2162446.0100000007</v>
      </c>
      <c r="V13" s="43">
        <v>175130.06</v>
      </c>
      <c r="W13" s="43">
        <v>175130.06</v>
      </c>
      <c r="X13" s="43">
        <v>175130.06</v>
      </c>
      <c r="Y13" s="43">
        <v>175130.06</v>
      </c>
      <c r="Z13" s="43">
        <v>175130.06</v>
      </c>
      <c r="AA13" s="43">
        <v>175130.06000000003</v>
      </c>
      <c r="AB13" s="43">
        <v>175130.06</v>
      </c>
      <c r="AC13" s="43">
        <v>175130.06</v>
      </c>
      <c r="AD13" s="43">
        <v>175130.06</v>
      </c>
      <c r="AE13" s="43">
        <v>175130.06</v>
      </c>
      <c r="AF13" s="43">
        <v>175130.06</v>
      </c>
      <c r="AG13" s="43">
        <v>175130</v>
      </c>
      <c r="AH13" s="43">
        <f aca="true" t="shared" si="1" ref="AH13:AH19">SUM(V13:AG13)</f>
        <v>2101560.66</v>
      </c>
      <c r="AI13" s="43">
        <v>175130.06</v>
      </c>
      <c r="AJ13" s="43">
        <v>175130.06</v>
      </c>
      <c r="AK13" s="43">
        <v>175130.06</v>
      </c>
      <c r="AL13" s="43">
        <v>175130.06</v>
      </c>
      <c r="AM13" s="43">
        <v>175130.06</v>
      </c>
      <c r="AN13" s="43">
        <v>175130.06</v>
      </c>
      <c r="AO13" s="43">
        <v>175130.06</v>
      </c>
      <c r="AP13" s="43">
        <f aca="true" t="shared" si="2" ref="AP13:AP19">AVERAGE(AM13:AO13)</f>
        <v>175130.05999999997</v>
      </c>
      <c r="AQ13" s="186">
        <f aca="true" t="shared" si="3" ref="AQ13:AQ19">SUM(AI13:AP13)</f>
        <v>1401040.4800000002</v>
      </c>
    </row>
    <row r="14" spans="1:43" ht="60.75" customHeight="1">
      <c r="A14" s="302"/>
      <c r="B14" s="301"/>
      <c r="C14" s="271"/>
      <c r="D14" s="271"/>
      <c r="E14" s="303"/>
      <c r="F14" s="49" t="s">
        <v>320</v>
      </c>
      <c r="G14" s="42">
        <v>22032</v>
      </c>
      <c r="H14" s="49" t="s">
        <v>321</v>
      </c>
      <c r="I14" s="42">
        <v>63.83</v>
      </c>
      <c r="J14" s="42">
        <v>82.48</v>
      </c>
      <c r="K14" s="42">
        <v>49.99</v>
      </c>
      <c r="L14" s="66">
        <v>61.43</v>
      </c>
      <c r="M14" s="66">
        <v>66.36</v>
      </c>
      <c r="N14" s="67">
        <v>17.4</v>
      </c>
      <c r="O14" s="68">
        <v>73.71</v>
      </c>
      <c r="P14" s="68">
        <v>103.21</v>
      </c>
      <c r="Q14" s="68">
        <v>77.65</v>
      </c>
      <c r="R14" s="68">
        <v>102.32</v>
      </c>
      <c r="S14" s="68">
        <v>72.1</v>
      </c>
      <c r="T14" s="68">
        <v>73.68</v>
      </c>
      <c r="U14" s="43">
        <f t="shared" si="0"/>
        <v>844.1599999999999</v>
      </c>
      <c r="V14" s="68">
        <v>79.6</v>
      </c>
      <c r="W14" s="68" t="e">
        <f>SUM(J12:AC12)+K12:R12</f>
        <v>#VALUE!</v>
      </c>
      <c r="X14" s="68">
        <v>48.35</v>
      </c>
      <c r="Y14" s="68">
        <v>62.86</v>
      </c>
      <c r="Z14" s="68">
        <v>23.81</v>
      </c>
      <c r="AA14" s="68">
        <v>107.73</v>
      </c>
      <c r="AB14" s="68">
        <v>86.92</v>
      </c>
      <c r="AC14" s="68">
        <v>55.51</v>
      </c>
      <c r="AD14" s="68">
        <v>40.93</v>
      </c>
      <c r="AE14" s="68">
        <v>77.85</v>
      </c>
      <c r="AF14" s="68">
        <v>58.13</v>
      </c>
      <c r="AG14" s="68">
        <v>53.02</v>
      </c>
      <c r="AH14" s="43" t="e">
        <f t="shared" si="1"/>
        <v>#VALUE!</v>
      </c>
      <c r="AI14" s="68">
        <v>46.49</v>
      </c>
      <c r="AJ14" s="68">
        <v>53.08</v>
      </c>
      <c r="AK14" s="68">
        <v>195.86</v>
      </c>
      <c r="AL14" s="68">
        <v>39.28</v>
      </c>
      <c r="AM14" s="68">
        <v>40.06</v>
      </c>
      <c r="AN14" s="68">
        <v>58.98</v>
      </c>
      <c r="AO14" s="68">
        <v>60.44</v>
      </c>
      <c r="AP14" s="43">
        <f t="shared" si="2"/>
        <v>53.16</v>
      </c>
      <c r="AQ14" s="186">
        <f t="shared" si="3"/>
        <v>547.35</v>
      </c>
    </row>
    <row r="15" spans="1:43" ht="60.75" customHeight="1">
      <c r="A15" s="302"/>
      <c r="B15" s="301"/>
      <c r="C15" s="271"/>
      <c r="D15" s="271"/>
      <c r="E15" s="303"/>
      <c r="F15" s="49" t="s">
        <v>322</v>
      </c>
      <c r="G15" s="42">
        <v>29773700</v>
      </c>
      <c r="H15" s="49" t="s">
        <v>238</v>
      </c>
      <c r="I15" s="45">
        <v>2009938</v>
      </c>
      <c r="J15" s="45">
        <v>1104300</v>
      </c>
      <c r="K15" s="45">
        <v>2629493</v>
      </c>
      <c r="L15" s="63">
        <v>2549106</v>
      </c>
      <c r="M15" s="63">
        <v>2679633</v>
      </c>
      <c r="N15" s="69">
        <v>2512423</v>
      </c>
      <c r="O15" s="70">
        <v>2679633</v>
      </c>
      <c r="P15" s="70">
        <v>2679633</v>
      </c>
      <c r="Q15" s="70">
        <v>2432036</v>
      </c>
      <c r="R15" s="70">
        <v>2679633</v>
      </c>
      <c r="S15" s="70">
        <v>2629493</v>
      </c>
      <c r="T15" s="70">
        <v>2418579</v>
      </c>
      <c r="U15" s="43">
        <f t="shared" si="0"/>
        <v>29003900</v>
      </c>
      <c r="V15" s="70">
        <v>2549106</v>
      </c>
      <c r="W15" s="70">
        <v>2512423</v>
      </c>
      <c r="X15" s="70">
        <v>2549106</v>
      </c>
      <c r="Y15" s="70">
        <v>2549106</v>
      </c>
      <c r="Z15" s="70">
        <v>2629493</v>
      </c>
      <c r="AA15" s="70">
        <v>2549106</v>
      </c>
      <c r="AB15" s="70">
        <v>2679633</v>
      </c>
      <c r="AC15" s="70">
        <v>2562563</v>
      </c>
      <c r="AD15" s="70">
        <v>2629493</v>
      </c>
      <c r="AE15" s="70">
        <v>2679633</v>
      </c>
      <c r="AF15" s="70">
        <v>2432036</v>
      </c>
      <c r="AG15" s="70">
        <v>2679633</v>
      </c>
      <c r="AH15" s="43">
        <f t="shared" si="1"/>
        <v>31001331</v>
      </c>
      <c r="AI15" s="70">
        <v>2512423</v>
      </c>
      <c r="AJ15" s="70">
        <v>3381846</v>
      </c>
      <c r="AK15" s="70">
        <v>2679633</v>
      </c>
      <c r="AL15" s="70">
        <v>2549106</v>
      </c>
      <c r="AM15" s="70">
        <v>2562563</v>
      </c>
      <c r="AN15" s="70">
        <v>2629493</v>
      </c>
      <c r="AO15" s="70">
        <v>2679633</v>
      </c>
      <c r="AP15" s="70">
        <f t="shared" si="2"/>
        <v>2623896.3333333335</v>
      </c>
      <c r="AQ15" s="186">
        <f t="shared" si="3"/>
        <v>21618593.333333332</v>
      </c>
    </row>
    <row r="16" spans="1:43" ht="47.25">
      <c r="A16" s="302"/>
      <c r="B16" s="301"/>
      <c r="C16" s="271"/>
      <c r="D16" s="271"/>
      <c r="E16" s="303"/>
      <c r="F16" s="49" t="s">
        <v>323</v>
      </c>
      <c r="G16" s="42">
        <v>9331</v>
      </c>
      <c r="H16" s="49" t="s">
        <v>192</v>
      </c>
      <c r="I16" s="45">
        <v>895</v>
      </c>
      <c r="J16" s="45">
        <v>853</v>
      </c>
      <c r="K16" s="45">
        <v>819</v>
      </c>
      <c r="L16" s="47">
        <v>787</v>
      </c>
      <c r="M16" s="45">
        <v>1003</v>
      </c>
      <c r="N16" s="47">
        <v>932</v>
      </c>
      <c r="O16" s="71">
        <v>1001</v>
      </c>
      <c r="P16" s="71">
        <v>1000</v>
      </c>
      <c r="Q16" s="71">
        <v>997</v>
      </c>
      <c r="R16" s="71">
        <v>1047</v>
      </c>
      <c r="S16" s="71">
        <v>976</v>
      </c>
      <c r="T16" s="71">
        <v>934</v>
      </c>
      <c r="U16" s="43">
        <f t="shared" si="0"/>
        <v>11244</v>
      </c>
      <c r="V16" s="71">
        <v>995</v>
      </c>
      <c r="W16" s="71">
        <v>923</v>
      </c>
      <c r="X16" s="71">
        <v>884</v>
      </c>
      <c r="Y16" s="71">
        <v>585</v>
      </c>
      <c r="Z16" s="71">
        <v>665</v>
      </c>
      <c r="AA16" s="71">
        <v>711</v>
      </c>
      <c r="AB16" s="71">
        <v>728</v>
      </c>
      <c r="AC16" s="71">
        <v>635</v>
      </c>
      <c r="AD16" s="71">
        <v>688</v>
      </c>
      <c r="AE16" s="71">
        <v>650</v>
      </c>
      <c r="AF16" s="71">
        <v>634</v>
      </c>
      <c r="AG16" s="71">
        <v>788</v>
      </c>
      <c r="AH16" s="43">
        <f t="shared" si="1"/>
        <v>8886</v>
      </c>
      <c r="AI16" s="71">
        <v>749</v>
      </c>
      <c r="AJ16" s="71">
        <v>772</v>
      </c>
      <c r="AK16" s="71">
        <v>707</v>
      </c>
      <c r="AL16" s="71">
        <v>756</v>
      </c>
      <c r="AM16" s="71">
        <v>887</v>
      </c>
      <c r="AN16" s="71">
        <v>898</v>
      </c>
      <c r="AO16" s="71">
        <v>820</v>
      </c>
      <c r="AP16" s="70">
        <f t="shared" si="2"/>
        <v>868.3333333333334</v>
      </c>
      <c r="AQ16" s="186">
        <f t="shared" si="3"/>
        <v>6457.333333333333</v>
      </c>
    </row>
    <row r="17" spans="1:43" ht="54" customHeight="1">
      <c r="A17" s="302"/>
      <c r="B17" s="301"/>
      <c r="C17" s="271"/>
      <c r="D17" s="271"/>
      <c r="E17" s="303"/>
      <c r="F17" s="49" t="s">
        <v>324</v>
      </c>
      <c r="G17" s="42">
        <v>726800</v>
      </c>
      <c r="H17" s="49" t="s">
        <v>238</v>
      </c>
      <c r="I17" s="45">
        <f>121.1*4*1000</f>
        <v>484400</v>
      </c>
      <c r="J17" s="45">
        <f>123.6*4*1000</f>
        <v>494400</v>
      </c>
      <c r="K17" s="45">
        <f>36*4*1000</f>
        <v>144000</v>
      </c>
      <c r="L17" s="45">
        <v>119000</v>
      </c>
      <c r="M17" s="45">
        <v>74300</v>
      </c>
      <c r="N17" s="45">
        <v>107000</v>
      </c>
      <c r="O17" s="70">
        <v>74800</v>
      </c>
      <c r="P17" s="70">
        <v>110200</v>
      </c>
      <c r="Q17" s="70">
        <v>148200</v>
      </c>
      <c r="R17" s="70">
        <v>110920</v>
      </c>
      <c r="S17" s="70">
        <v>162200</v>
      </c>
      <c r="T17" s="70">
        <v>154000</v>
      </c>
      <c r="U17" s="43">
        <f t="shared" si="0"/>
        <v>2183420</v>
      </c>
      <c r="V17" s="70">
        <v>88400</v>
      </c>
      <c r="W17" s="70">
        <v>24200</v>
      </c>
      <c r="X17" s="70">
        <v>100600</v>
      </c>
      <c r="Y17" s="70">
        <v>66</v>
      </c>
      <c r="Z17" s="70">
        <v>72</v>
      </c>
      <c r="AA17" s="70">
        <v>26</v>
      </c>
      <c r="AB17" s="70">
        <v>69</v>
      </c>
      <c r="AC17" s="70">
        <v>101</v>
      </c>
      <c r="AD17" s="70">
        <v>215</v>
      </c>
      <c r="AE17" s="70">
        <v>128</v>
      </c>
      <c r="AF17" s="70">
        <v>237</v>
      </c>
      <c r="AG17" s="70">
        <v>200</v>
      </c>
      <c r="AH17" s="43">
        <f t="shared" si="1"/>
        <v>214314</v>
      </c>
      <c r="AI17" s="70">
        <v>155</v>
      </c>
      <c r="AJ17" s="70">
        <v>125</v>
      </c>
      <c r="AK17" s="70">
        <v>225</v>
      </c>
      <c r="AL17" s="70">
        <v>91200</v>
      </c>
      <c r="AM17" s="70">
        <v>108000</v>
      </c>
      <c r="AN17" s="70">
        <v>83400</v>
      </c>
      <c r="AO17" s="70">
        <v>76440</v>
      </c>
      <c r="AP17" s="70">
        <f t="shared" si="2"/>
        <v>89280</v>
      </c>
      <c r="AQ17" s="186">
        <f t="shared" si="3"/>
        <v>448825</v>
      </c>
    </row>
    <row r="18" spans="1:43" ht="47.25">
      <c r="A18" s="302"/>
      <c r="B18" s="301"/>
      <c r="C18" s="271"/>
      <c r="D18" s="271"/>
      <c r="E18" s="303"/>
      <c r="F18" s="49" t="s">
        <v>325</v>
      </c>
      <c r="G18" s="42">
        <v>3000</v>
      </c>
      <c r="H18" s="49" t="s">
        <v>321</v>
      </c>
      <c r="I18" s="45">
        <v>131.74</v>
      </c>
      <c r="J18" s="45">
        <v>68.04</v>
      </c>
      <c r="K18" s="45">
        <v>106.3</v>
      </c>
      <c r="L18" s="45">
        <v>258.09</v>
      </c>
      <c r="M18" s="45">
        <v>213.86</v>
      </c>
      <c r="N18" s="45">
        <v>675.87</v>
      </c>
      <c r="O18" s="70">
        <v>263.84</v>
      </c>
      <c r="P18" s="70">
        <v>198.83</v>
      </c>
      <c r="Q18" s="70">
        <v>330.49</v>
      </c>
      <c r="R18" s="70">
        <v>282.04</v>
      </c>
      <c r="S18" s="70">
        <v>245.06</v>
      </c>
      <c r="T18" s="70">
        <v>246.77</v>
      </c>
      <c r="U18" s="43">
        <f t="shared" si="0"/>
        <v>3020.93</v>
      </c>
      <c r="V18" s="70">
        <v>174.94</v>
      </c>
      <c r="W18" s="70">
        <v>139.21</v>
      </c>
      <c r="X18" s="70">
        <v>187.08</v>
      </c>
      <c r="Y18" s="70">
        <v>105.32</v>
      </c>
      <c r="Z18" s="70">
        <v>90.06</v>
      </c>
      <c r="AA18" s="70">
        <v>634.88</v>
      </c>
      <c r="AB18" s="70">
        <v>962.1</v>
      </c>
      <c r="AC18" s="70">
        <v>274.22</v>
      </c>
      <c r="AD18" s="70">
        <v>69.31</v>
      </c>
      <c r="AE18" s="70">
        <v>149.17</v>
      </c>
      <c r="AF18" s="70">
        <v>105.25</v>
      </c>
      <c r="AG18" s="70">
        <v>239.73</v>
      </c>
      <c r="AH18" s="43">
        <f t="shared" si="1"/>
        <v>3131.2699999999995</v>
      </c>
      <c r="AI18" s="70">
        <v>169.86</v>
      </c>
      <c r="AJ18" s="70">
        <v>199.83</v>
      </c>
      <c r="AK18" s="70">
        <v>141</v>
      </c>
      <c r="AL18" s="70">
        <v>239.41</v>
      </c>
      <c r="AM18" s="70">
        <v>235.76</v>
      </c>
      <c r="AN18" s="70">
        <v>46.26</v>
      </c>
      <c r="AO18" s="70">
        <v>53.06</v>
      </c>
      <c r="AP18" s="70">
        <f t="shared" si="2"/>
        <v>111.69333333333333</v>
      </c>
      <c r="AQ18" s="186">
        <f t="shared" si="3"/>
        <v>1196.8733333333334</v>
      </c>
    </row>
    <row r="19" spans="1:43" ht="141.75">
      <c r="A19" s="267"/>
      <c r="B19" s="275"/>
      <c r="C19" s="271"/>
      <c r="D19" s="272"/>
      <c r="E19" s="303" t="s">
        <v>50</v>
      </c>
      <c r="F19" s="49" t="s">
        <v>326</v>
      </c>
      <c r="G19" s="42">
        <f>491130.42+301456</f>
        <v>792586.4199999999</v>
      </c>
      <c r="H19" s="49" t="s">
        <v>238</v>
      </c>
      <c r="I19" s="64">
        <f>(121.1*4*1000)+2009938</f>
        <v>2494338</v>
      </c>
      <c r="J19" s="45">
        <f>(2.25*4*1000)+(123.6*4*1000)+1104300</f>
        <v>1607700</v>
      </c>
      <c r="K19" s="45">
        <f>(15*4*1000)+(36*4*1000)+2629493</f>
        <v>2833493</v>
      </c>
      <c r="L19" s="45">
        <v>28000</v>
      </c>
      <c r="M19" s="45">
        <v>16400</v>
      </c>
      <c r="N19" s="45">
        <v>6000</v>
      </c>
      <c r="O19" s="70">
        <v>23400</v>
      </c>
      <c r="P19" s="70">
        <v>39200</v>
      </c>
      <c r="Q19" s="70">
        <v>23790</v>
      </c>
      <c r="R19" s="70">
        <v>10800</v>
      </c>
      <c r="S19" s="70">
        <v>73600</v>
      </c>
      <c r="T19" s="70">
        <v>40800</v>
      </c>
      <c r="U19" s="43">
        <f t="shared" si="0"/>
        <v>7197521</v>
      </c>
      <c r="V19" s="70">
        <v>21600</v>
      </c>
      <c r="W19" s="70">
        <v>73100</v>
      </c>
      <c r="X19" s="70">
        <v>38475</v>
      </c>
      <c r="Y19" s="70">
        <v>328200</v>
      </c>
      <c r="Z19" s="70">
        <v>328200</v>
      </c>
      <c r="AA19" s="70">
        <v>328200</v>
      </c>
      <c r="AB19" s="70">
        <v>328200</v>
      </c>
      <c r="AC19" s="70">
        <v>328200</v>
      </c>
      <c r="AD19" s="70">
        <v>328200</v>
      </c>
      <c r="AE19" s="70">
        <v>328200</v>
      </c>
      <c r="AF19" s="70">
        <v>328200</v>
      </c>
      <c r="AG19" s="70">
        <v>328200</v>
      </c>
      <c r="AH19" s="43">
        <f t="shared" si="1"/>
        <v>3086975</v>
      </c>
      <c r="AI19" s="70">
        <v>328200</v>
      </c>
      <c r="AJ19" s="70">
        <v>328200</v>
      </c>
      <c r="AK19" s="70">
        <v>328200</v>
      </c>
      <c r="AL19" s="70">
        <v>328200</v>
      </c>
      <c r="AM19" s="70">
        <v>328200</v>
      </c>
      <c r="AN19" s="70">
        <v>328200</v>
      </c>
      <c r="AO19" s="70">
        <v>328200</v>
      </c>
      <c r="AP19" s="70">
        <f t="shared" si="2"/>
        <v>328200</v>
      </c>
      <c r="AQ19" s="186">
        <f t="shared" si="3"/>
        <v>2625600</v>
      </c>
    </row>
  </sheetData>
  <sheetProtection/>
  <autoFilter ref="A11:AS15"/>
  <mergeCells count="18">
    <mergeCell ref="V10:X10"/>
    <mergeCell ref="I10:T10"/>
    <mergeCell ref="B12:B19"/>
    <mergeCell ref="C12:C19"/>
    <mergeCell ref="A12:A19"/>
    <mergeCell ref="D12:D19"/>
    <mergeCell ref="E12:E19"/>
    <mergeCell ref="A10:H10"/>
    <mergeCell ref="AI10:AK10"/>
    <mergeCell ref="AH10:AH11"/>
    <mergeCell ref="A1:AQ1"/>
    <mergeCell ref="A2:AQ2"/>
    <mergeCell ref="A3:AQ3"/>
    <mergeCell ref="A6:E6"/>
    <mergeCell ref="B7:D7"/>
    <mergeCell ref="B8:D8"/>
    <mergeCell ref="U10:U11"/>
    <mergeCell ref="AQ10:AQ11"/>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AR21"/>
  <sheetViews>
    <sheetView zoomScale="50" zoomScaleNormal="50" zoomScalePageLayoutView="0" workbookViewId="0" topLeftCell="AB8">
      <selection activeCell="AO16" sqref="AO16"/>
    </sheetView>
  </sheetViews>
  <sheetFormatPr defaultColWidth="11.421875" defaultRowHeight="15"/>
  <cols>
    <col min="1" max="1" width="49.00390625" style="11" customWidth="1"/>
    <col min="2" max="2" width="11.7109375" style="11" customWidth="1"/>
    <col min="3" max="3" width="15.8515625" style="11" customWidth="1"/>
    <col min="4" max="4" width="30.28125" style="11" bestFit="1" customWidth="1"/>
    <col min="5" max="5" width="47.57421875" style="11" customWidth="1"/>
    <col min="6" max="6" width="23.140625" style="11" customWidth="1"/>
    <col min="7" max="7" width="20.421875" style="11" customWidth="1"/>
    <col min="8" max="8" width="21.57421875" style="11" bestFit="1" customWidth="1"/>
    <col min="9" max="9" width="16.140625" style="11" customWidth="1"/>
    <col min="10" max="10" width="17.421875" style="11" bestFit="1" customWidth="1"/>
    <col min="11" max="11" width="15.421875" style="11" bestFit="1" customWidth="1"/>
    <col min="12" max="12" width="14.57421875" style="11" bestFit="1" customWidth="1"/>
    <col min="13" max="13" width="15.421875" style="11" bestFit="1" customWidth="1"/>
    <col min="14" max="14" width="15.8515625" style="11" customWidth="1"/>
    <col min="15" max="15" width="13.7109375" style="11" customWidth="1"/>
    <col min="16" max="16" width="13.421875" style="11" customWidth="1"/>
    <col min="17" max="40" width="21.140625" style="11" customWidth="1"/>
    <col min="41" max="42" width="24.57421875" style="31" customWidth="1"/>
    <col min="43" max="43" width="22.7109375" style="11" customWidth="1"/>
    <col min="44" max="51" width="20.8515625" style="11" customWidth="1"/>
    <col min="52" max="16384" width="11.421875" style="11" customWidth="1"/>
  </cols>
  <sheetData>
    <row r="1" spans="1:43" ht="26.25">
      <c r="A1" s="225" t="s">
        <v>20</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row>
    <row r="2" spans="1:44" ht="26.25">
      <c r="A2" s="225" t="s">
        <v>25</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12"/>
    </row>
    <row r="3" spans="1:44" ht="26.25">
      <c r="A3" s="225" t="s">
        <v>22</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12"/>
    </row>
    <row r="4" spans="1:44" ht="18.75">
      <c r="A4" s="12"/>
      <c r="B4" s="12"/>
      <c r="C4" s="12"/>
      <c r="D4" s="12"/>
      <c r="E4" s="12"/>
      <c r="F4" s="12"/>
      <c r="G4" s="12"/>
      <c r="H4" s="12"/>
      <c r="I4" s="12"/>
      <c r="J4" s="12"/>
      <c r="K4" s="12"/>
      <c r="L4" s="12"/>
      <c r="M4" s="12"/>
      <c r="N4" s="12"/>
      <c r="O4" s="12"/>
      <c r="P4" s="12"/>
      <c r="Q4" s="30"/>
      <c r="R4" s="30"/>
      <c r="S4" s="30"/>
      <c r="T4" s="30"/>
      <c r="U4" s="30"/>
      <c r="V4" s="30"/>
      <c r="W4" s="30"/>
      <c r="X4" s="30"/>
      <c r="Y4" s="30"/>
      <c r="Z4" s="30"/>
      <c r="AA4" s="30"/>
      <c r="AB4" s="30"/>
      <c r="AC4" s="30"/>
      <c r="AD4" s="30"/>
      <c r="AE4" s="30"/>
      <c r="AF4" s="30"/>
      <c r="AG4" s="30"/>
      <c r="AH4" s="30"/>
      <c r="AI4" s="30"/>
      <c r="AJ4" s="30"/>
      <c r="AK4" s="30"/>
      <c r="AL4" s="30"/>
      <c r="AM4" s="30"/>
      <c r="AN4" s="30"/>
      <c r="AO4" s="204"/>
      <c r="AP4" s="204"/>
      <c r="AQ4" s="12"/>
      <c r="AR4" s="12"/>
    </row>
    <row r="5" ht="16.5" thickBot="1"/>
    <row r="6" spans="1:6" ht="15.75">
      <c r="A6" s="226" t="s">
        <v>0</v>
      </c>
      <c r="B6" s="227"/>
      <c r="C6" s="227"/>
      <c r="D6" s="228"/>
      <c r="E6" s="229"/>
      <c r="F6" s="5"/>
    </row>
    <row r="7" spans="1:6" ht="15.75">
      <c r="A7" s="13" t="s">
        <v>1</v>
      </c>
      <c r="B7" s="230" t="s">
        <v>2</v>
      </c>
      <c r="C7" s="231"/>
      <c r="D7" s="232"/>
      <c r="E7" s="1" t="s">
        <v>27</v>
      </c>
      <c r="F7" s="5"/>
    </row>
    <row r="8" spans="1:6" ht="16.5" thickBot="1">
      <c r="A8" s="14" t="s">
        <v>28</v>
      </c>
      <c r="B8" s="233" t="s">
        <v>177</v>
      </c>
      <c r="C8" s="234"/>
      <c r="D8" s="235"/>
      <c r="E8" s="2" t="s">
        <v>157</v>
      </c>
      <c r="F8" s="15"/>
    </row>
    <row r="9" spans="1:6" ht="15.75">
      <c r="A9" s="15"/>
      <c r="B9" s="15"/>
      <c r="C9" s="15"/>
      <c r="D9" s="15"/>
      <c r="E9" s="15"/>
      <c r="F9" s="15"/>
    </row>
    <row r="10" spans="1:43" ht="26.25">
      <c r="A10" s="236" t="s">
        <v>3</v>
      </c>
      <c r="B10" s="236"/>
      <c r="C10" s="236"/>
      <c r="D10" s="236"/>
      <c r="E10" s="236"/>
      <c r="F10" s="236"/>
      <c r="G10" s="236"/>
      <c r="H10" s="236"/>
      <c r="I10" s="305">
        <v>2019</v>
      </c>
      <c r="J10" s="306"/>
      <c r="K10" s="306"/>
      <c r="L10" s="306"/>
      <c r="M10" s="306"/>
      <c r="N10" s="306"/>
      <c r="O10" s="306"/>
      <c r="P10" s="306"/>
      <c r="Q10" s="306"/>
      <c r="R10" s="306"/>
      <c r="S10" s="306"/>
      <c r="T10" s="307"/>
      <c r="U10" s="304" t="s">
        <v>24</v>
      </c>
      <c r="V10" s="308">
        <v>2020</v>
      </c>
      <c r="W10" s="309"/>
      <c r="X10" s="309"/>
      <c r="Y10" s="309"/>
      <c r="Z10" s="309"/>
      <c r="AA10" s="309"/>
      <c r="AB10" s="309"/>
      <c r="AC10" s="309"/>
      <c r="AD10" s="309"/>
      <c r="AE10" s="309"/>
      <c r="AF10" s="309"/>
      <c r="AG10" s="309"/>
      <c r="AH10" s="304" t="s">
        <v>24</v>
      </c>
      <c r="AI10" s="310">
        <v>2021</v>
      </c>
      <c r="AJ10" s="309"/>
      <c r="AK10" s="309"/>
      <c r="AL10" s="194"/>
      <c r="AM10" s="194"/>
      <c r="AN10" s="194"/>
      <c r="AO10" s="206"/>
      <c r="AP10" s="206"/>
      <c r="AQ10" s="304" t="s">
        <v>24</v>
      </c>
    </row>
    <row r="11" spans="1:43" ht="25.5">
      <c r="A11" s="22" t="s">
        <v>21</v>
      </c>
      <c r="B11" s="22" t="s">
        <v>26</v>
      </c>
      <c r="C11" s="22"/>
      <c r="D11" s="22" t="s">
        <v>4</v>
      </c>
      <c r="E11" s="22" t="s">
        <v>5</v>
      </c>
      <c r="F11" s="22" t="s">
        <v>6</v>
      </c>
      <c r="G11" s="22" t="s">
        <v>7</v>
      </c>
      <c r="H11" s="22" t="s">
        <v>8</v>
      </c>
      <c r="I11" s="22" t="s">
        <v>9</v>
      </c>
      <c r="J11" s="22" t="s">
        <v>23</v>
      </c>
      <c r="K11" s="22" t="s">
        <v>10</v>
      </c>
      <c r="L11" s="22" t="s">
        <v>11</v>
      </c>
      <c r="M11" s="22" t="s">
        <v>12</v>
      </c>
      <c r="N11" s="22" t="s">
        <v>13</v>
      </c>
      <c r="O11" s="22" t="s">
        <v>14</v>
      </c>
      <c r="P11" s="22" t="s">
        <v>15</v>
      </c>
      <c r="Q11" s="22" t="s">
        <v>16</v>
      </c>
      <c r="R11" s="22" t="s">
        <v>17</v>
      </c>
      <c r="S11" s="22" t="s">
        <v>18</v>
      </c>
      <c r="T11" s="22" t="s">
        <v>19</v>
      </c>
      <c r="U11" s="238"/>
      <c r="V11" s="126" t="s">
        <v>9</v>
      </c>
      <c r="W11" s="126" t="s">
        <v>23</v>
      </c>
      <c r="X11" s="126" t="s">
        <v>10</v>
      </c>
      <c r="Y11" s="126" t="s">
        <v>11</v>
      </c>
      <c r="Z11" s="126" t="s">
        <v>12</v>
      </c>
      <c r="AA11" s="126" t="s">
        <v>13</v>
      </c>
      <c r="AB11" s="126" t="s">
        <v>14</v>
      </c>
      <c r="AC11" s="126" t="s">
        <v>15</v>
      </c>
      <c r="AD11" s="126" t="s">
        <v>16</v>
      </c>
      <c r="AE11" s="126" t="s">
        <v>17</v>
      </c>
      <c r="AF11" s="126" t="s">
        <v>18</v>
      </c>
      <c r="AG11" s="126" t="s">
        <v>19</v>
      </c>
      <c r="AH11" s="238"/>
      <c r="AI11" s="126" t="s">
        <v>9</v>
      </c>
      <c r="AJ11" s="126" t="s">
        <v>23</v>
      </c>
      <c r="AK11" s="126" t="s">
        <v>10</v>
      </c>
      <c r="AL11" s="126" t="s">
        <v>11</v>
      </c>
      <c r="AM11" s="126" t="s">
        <v>12</v>
      </c>
      <c r="AN11" s="126" t="s">
        <v>13</v>
      </c>
      <c r="AO11" s="214" t="s">
        <v>14</v>
      </c>
      <c r="AP11" s="214" t="s">
        <v>15</v>
      </c>
      <c r="AQ11" s="238"/>
    </row>
    <row r="12" spans="1:43" ht="43.5" customHeight="1">
      <c r="A12" s="311" t="s">
        <v>121</v>
      </c>
      <c r="B12" s="314">
        <v>13714</v>
      </c>
      <c r="C12" s="317" t="s">
        <v>157</v>
      </c>
      <c r="D12" s="317" t="s">
        <v>53</v>
      </c>
      <c r="E12" s="317" t="s">
        <v>54</v>
      </c>
      <c r="F12" s="18" t="s">
        <v>305</v>
      </c>
      <c r="G12" s="6">
        <v>120</v>
      </c>
      <c r="H12" s="18" t="s">
        <v>306</v>
      </c>
      <c r="I12" s="7">
        <v>2</v>
      </c>
      <c r="J12" s="6">
        <v>8</v>
      </c>
      <c r="K12" s="6">
        <v>0</v>
      </c>
      <c r="L12" s="6">
        <v>17</v>
      </c>
      <c r="M12" s="6">
        <v>17</v>
      </c>
      <c r="N12" s="6">
        <v>24</v>
      </c>
      <c r="O12" s="4">
        <v>22</v>
      </c>
      <c r="P12" s="4">
        <v>60</v>
      </c>
      <c r="Q12" s="4">
        <v>8</v>
      </c>
      <c r="R12" s="4">
        <v>15</v>
      </c>
      <c r="S12" s="4">
        <v>2</v>
      </c>
      <c r="T12" s="4">
        <v>22</v>
      </c>
      <c r="U12" s="4">
        <f>SUM(I12:T12)</f>
        <v>197</v>
      </c>
      <c r="V12" s="4">
        <v>27</v>
      </c>
      <c r="W12" s="4">
        <v>33</v>
      </c>
      <c r="X12" s="4">
        <v>42</v>
      </c>
      <c r="Y12" s="4">
        <v>38</v>
      </c>
      <c r="Z12" s="4">
        <v>0</v>
      </c>
      <c r="AA12" s="4">
        <v>0</v>
      </c>
      <c r="AB12" s="4">
        <v>0</v>
      </c>
      <c r="AC12" s="4">
        <v>35</v>
      </c>
      <c r="AD12" s="4">
        <v>61</v>
      </c>
      <c r="AE12" s="4">
        <v>21</v>
      </c>
      <c r="AF12" s="4">
        <v>0</v>
      </c>
      <c r="AG12" s="4">
        <v>6</v>
      </c>
      <c r="AH12" s="4">
        <f>SUM(V12:AG12)</f>
        <v>263</v>
      </c>
      <c r="AI12" s="4">
        <v>4</v>
      </c>
      <c r="AJ12" s="4">
        <v>0</v>
      </c>
      <c r="AK12" s="4">
        <v>5</v>
      </c>
      <c r="AL12" s="4">
        <v>31</v>
      </c>
      <c r="AM12" s="4">
        <v>34</v>
      </c>
      <c r="AN12" s="4">
        <v>13</v>
      </c>
      <c r="AO12" s="4">
        <v>14</v>
      </c>
      <c r="AP12" s="224">
        <v>10</v>
      </c>
      <c r="AQ12" s="21">
        <f>SUM(AI12:AP12)</f>
        <v>111</v>
      </c>
    </row>
    <row r="13" spans="1:43" ht="43.5" customHeight="1">
      <c r="A13" s="312"/>
      <c r="B13" s="315"/>
      <c r="C13" s="318"/>
      <c r="D13" s="318"/>
      <c r="E13" s="318"/>
      <c r="F13" s="18" t="s">
        <v>307</v>
      </c>
      <c r="G13" s="6">
        <v>220</v>
      </c>
      <c r="H13" s="18" t="s">
        <v>308</v>
      </c>
      <c r="I13" s="7">
        <v>0</v>
      </c>
      <c r="J13" s="6">
        <v>6</v>
      </c>
      <c r="K13" s="6">
        <v>2</v>
      </c>
      <c r="L13" s="6">
        <v>35</v>
      </c>
      <c r="M13" s="6">
        <v>18</v>
      </c>
      <c r="N13" s="6">
        <v>4</v>
      </c>
      <c r="O13" s="4">
        <v>0</v>
      </c>
      <c r="P13" s="4">
        <v>7</v>
      </c>
      <c r="Q13" s="4">
        <v>39</v>
      </c>
      <c r="R13" s="4">
        <v>2</v>
      </c>
      <c r="S13" s="4">
        <v>15</v>
      </c>
      <c r="T13" s="4">
        <v>35</v>
      </c>
      <c r="U13" s="4">
        <f aca="true" t="shared" si="0" ref="U13:U21">SUM(I13:T13)</f>
        <v>163</v>
      </c>
      <c r="V13" s="4">
        <v>10</v>
      </c>
      <c r="W13" s="4">
        <v>0</v>
      </c>
      <c r="X13" s="4">
        <v>0</v>
      </c>
      <c r="Y13" s="4">
        <v>0</v>
      </c>
      <c r="Z13" s="4">
        <v>0</v>
      </c>
      <c r="AA13" s="4">
        <v>95</v>
      </c>
      <c r="AB13" s="4">
        <v>0</v>
      </c>
      <c r="AC13" s="4">
        <v>0</v>
      </c>
      <c r="AD13" s="4">
        <v>0</v>
      </c>
      <c r="AE13" s="4">
        <v>0</v>
      </c>
      <c r="AF13" s="4">
        <v>40</v>
      </c>
      <c r="AG13" s="4">
        <v>0</v>
      </c>
      <c r="AH13" s="4">
        <f aca="true" t="shared" si="1" ref="AH13:AH21">SUM(V13:AG13)</f>
        <v>145</v>
      </c>
      <c r="AI13" s="4">
        <v>0</v>
      </c>
      <c r="AJ13" s="4">
        <v>19</v>
      </c>
      <c r="AK13" s="4">
        <v>50</v>
      </c>
      <c r="AL13" s="4">
        <v>0</v>
      </c>
      <c r="AM13" s="4">
        <v>19</v>
      </c>
      <c r="AN13" s="4">
        <v>44</v>
      </c>
      <c r="AO13" s="4">
        <v>12</v>
      </c>
      <c r="AP13" s="224">
        <v>15</v>
      </c>
      <c r="AQ13" s="21">
        <f aca="true" t="shared" si="2" ref="AQ13:AQ21">SUM(AI13:AP13)</f>
        <v>159</v>
      </c>
    </row>
    <row r="14" spans="1:43" ht="43.5" customHeight="1">
      <c r="A14" s="312"/>
      <c r="B14" s="315"/>
      <c r="C14" s="318"/>
      <c r="D14" s="318"/>
      <c r="E14" s="318"/>
      <c r="F14" s="18" t="s">
        <v>309</v>
      </c>
      <c r="G14" s="6">
        <v>8000</v>
      </c>
      <c r="H14" s="18" t="s">
        <v>310</v>
      </c>
      <c r="I14" s="7">
        <v>820</v>
      </c>
      <c r="J14" s="6">
        <v>520</v>
      </c>
      <c r="K14" s="6">
        <v>700</v>
      </c>
      <c r="L14" s="6">
        <v>770</v>
      </c>
      <c r="M14" s="6">
        <v>820</v>
      </c>
      <c r="N14" s="6">
        <v>840</v>
      </c>
      <c r="O14" s="4">
        <v>600</v>
      </c>
      <c r="P14" s="4">
        <v>980</v>
      </c>
      <c r="Q14" s="4">
        <v>1010</v>
      </c>
      <c r="R14" s="4">
        <v>820</v>
      </c>
      <c r="S14" s="4">
        <v>920</v>
      </c>
      <c r="T14" s="4">
        <v>820</v>
      </c>
      <c r="U14" s="4">
        <f t="shared" si="0"/>
        <v>9620</v>
      </c>
      <c r="V14" s="4">
        <v>1110000</v>
      </c>
      <c r="W14" s="4">
        <v>920000</v>
      </c>
      <c r="X14" s="4">
        <v>600000</v>
      </c>
      <c r="Y14" s="4">
        <v>100000</v>
      </c>
      <c r="Z14" s="4">
        <v>300000</v>
      </c>
      <c r="AA14" s="4">
        <v>2810000</v>
      </c>
      <c r="AB14" s="4">
        <v>520000</v>
      </c>
      <c r="AC14" s="4">
        <v>960000</v>
      </c>
      <c r="AD14" s="4">
        <v>1640000</v>
      </c>
      <c r="AE14" s="4">
        <v>3440000</v>
      </c>
      <c r="AF14" s="4">
        <v>5660000</v>
      </c>
      <c r="AG14" s="4">
        <v>900000</v>
      </c>
      <c r="AH14" s="4">
        <f t="shared" si="1"/>
        <v>18960000</v>
      </c>
      <c r="AI14" s="4">
        <v>440000</v>
      </c>
      <c r="AJ14" s="4">
        <v>540000</v>
      </c>
      <c r="AK14" s="4">
        <v>900000</v>
      </c>
      <c r="AL14" s="4">
        <v>800000</v>
      </c>
      <c r="AM14" s="4">
        <v>1000000</v>
      </c>
      <c r="AN14" s="4">
        <v>860000</v>
      </c>
      <c r="AO14" s="4">
        <v>460000</v>
      </c>
      <c r="AP14" s="224">
        <v>500000</v>
      </c>
      <c r="AQ14" s="21">
        <f t="shared" si="2"/>
        <v>5500000</v>
      </c>
    </row>
    <row r="15" spans="1:43" ht="43.5" customHeight="1">
      <c r="A15" s="312"/>
      <c r="B15" s="315"/>
      <c r="C15" s="318"/>
      <c r="D15" s="318"/>
      <c r="E15" s="318"/>
      <c r="F15" s="18" t="s">
        <v>252</v>
      </c>
      <c r="G15" s="6">
        <v>15</v>
      </c>
      <c r="H15" s="18" t="s">
        <v>308</v>
      </c>
      <c r="I15" s="7">
        <v>18</v>
      </c>
      <c r="J15" s="6">
        <v>38</v>
      </c>
      <c r="K15" s="6">
        <v>5</v>
      </c>
      <c r="L15" s="6">
        <v>0</v>
      </c>
      <c r="M15" s="6">
        <v>6</v>
      </c>
      <c r="N15" s="6">
        <v>49</v>
      </c>
      <c r="O15" s="4">
        <v>0</v>
      </c>
      <c r="P15" s="4">
        <v>35</v>
      </c>
      <c r="Q15" s="4">
        <v>0</v>
      </c>
      <c r="R15" s="4">
        <v>3</v>
      </c>
      <c r="S15" s="4">
        <v>0</v>
      </c>
      <c r="T15" s="4">
        <v>0</v>
      </c>
      <c r="U15" s="4">
        <f t="shared" si="0"/>
        <v>154</v>
      </c>
      <c r="V15" s="3">
        <v>41</v>
      </c>
      <c r="W15" s="3">
        <v>6</v>
      </c>
      <c r="X15" s="3">
        <v>51</v>
      </c>
      <c r="Y15" s="4">
        <v>0</v>
      </c>
      <c r="Z15" s="4">
        <v>19</v>
      </c>
      <c r="AA15" s="4">
        <v>152</v>
      </c>
      <c r="AB15" s="4">
        <v>88</v>
      </c>
      <c r="AC15" s="4">
        <v>4</v>
      </c>
      <c r="AD15" s="4">
        <v>0</v>
      </c>
      <c r="AE15" s="4">
        <v>2</v>
      </c>
      <c r="AF15" s="4">
        <v>4</v>
      </c>
      <c r="AG15" s="4">
        <v>0</v>
      </c>
      <c r="AH15" s="4">
        <f t="shared" si="1"/>
        <v>367</v>
      </c>
      <c r="AI15" s="4">
        <v>2</v>
      </c>
      <c r="AJ15" s="4">
        <v>0</v>
      </c>
      <c r="AK15" s="4">
        <v>0</v>
      </c>
      <c r="AL15" s="4">
        <v>15</v>
      </c>
      <c r="AM15" s="4">
        <v>26</v>
      </c>
      <c r="AN15" s="4">
        <v>34</v>
      </c>
      <c r="AO15" s="4">
        <v>54</v>
      </c>
      <c r="AP15" s="224">
        <v>28</v>
      </c>
      <c r="AQ15" s="21">
        <f t="shared" si="2"/>
        <v>159</v>
      </c>
    </row>
    <row r="16" spans="1:43" ht="43.5" customHeight="1">
      <c r="A16" s="312"/>
      <c r="B16" s="315"/>
      <c r="C16" s="318"/>
      <c r="D16" s="318"/>
      <c r="E16" s="318"/>
      <c r="F16" s="18" t="s">
        <v>255</v>
      </c>
      <c r="G16" s="6">
        <v>32000</v>
      </c>
      <c r="H16" s="18" t="s">
        <v>311</v>
      </c>
      <c r="I16" s="7">
        <v>2533</v>
      </c>
      <c r="J16" s="6">
        <v>2675</v>
      </c>
      <c r="K16" s="6">
        <v>2641</v>
      </c>
      <c r="L16" s="6">
        <v>1947</v>
      </c>
      <c r="M16" s="6">
        <v>2297</v>
      </c>
      <c r="N16" s="6">
        <v>1806</v>
      </c>
      <c r="O16" s="4">
        <v>1986</v>
      </c>
      <c r="P16" s="4">
        <v>1027</v>
      </c>
      <c r="Q16" s="4">
        <v>1263</v>
      </c>
      <c r="R16" s="4">
        <v>1325</v>
      </c>
      <c r="S16" s="4">
        <v>1321</v>
      </c>
      <c r="T16" s="4">
        <v>1479</v>
      </c>
      <c r="U16" s="4">
        <f t="shared" si="0"/>
        <v>22300</v>
      </c>
      <c r="V16" s="4">
        <v>2759</v>
      </c>
      <c r="W16" s="4">
        <v>2692</v>
      </c>
      <c r="X16" s="4">
        <v>1560</v>
      </c>
      <c r="Y16" s="4">
        <v>1050</v>
      </c>
      <c r="Z16" s="4">
        <v>1992</v>
      </c>
      <c r="AA16" s="4">
        <v>2798</v>
      </c>
      <c r="AB16" s="4">
        <v>3130</v>
      </c>
      <c r="AC16" s="4">
        <v>2184</v>
      </c>
      <c r="AD16" s="4">
        <v>2593</v>
      </c>
      <c r="AE16" s="4">
        <v>1960</v>
      </c>
      <c r="AF16" s="4">
        <v>2629</v>
      </c>
      <c r="AG16" s="4">
        <v>1062</v>
      </c>
      <c r="AH16" s="4">
        <f t="shared" si="1"/>
        <v>26409</v>
      </c>
      <c r="AI16" s="4">
        <v>2673</v>
      </c>
      <c r="AJ16" s="4">
        <v>2436</v>
      </c>
      <c r="AK16" s="4">
        <v>1521</v>
      </c>
      <c r="AL16" s="4">
        <v>1440</v>
      </c>
      <c r="AM16" s="4">
        <v>1627</v>
      </c>
      <c r="AN16" s="4">
        <v>1936</v>
      </c>
      <c r="AO16" s="4">
        <v>3605</v>
      </c>
      <c r="AP16" s="224">
        <v>2500</v>
      </c>
      <c r="AQ16" s="21">
        <f t="shared" si="2"/>
        <v>17738</v>
      </c>
    </row>
    <row r="17" spans="1:43" ht="43.5" customHeight="1">
      <c r="A17" s="312"/>
      <c r="B17" s="315"/>
      <c r="C17" s="318"/>
      <c r="D17" s="318"/>
      <c r="E17" s="318"/>
      <c r="F17" s="18" t="s">
        <v>312</v>
      </c>
      <c r="G17" s="6">
        <v>10</v>
      </c>
      <c r="H17" s="18" t="s">
        <v>308</v>
      </c>
      <c r="I17" s="7">
        <v>3</v>
      </c>
      <c r="J17" s="6">
        <v>4</v>
      </c>
      <c r="K17" s="6">
        <v>4</v>
      </c>
      <c r="L17" s="6">
        <v>0</v>
      </c>
      <c r="M17" s="6">
        <v>0</v>
      </c>
      <c r="N17" s="3">
        <v>5</v>
      </c>
      <c r="O17" s="4">
        <v>12</v>
      </c>
      <c r="P17" s="4">
        <v>6</v>
      </c>
      <c r="Q17" s="4">
        <v>12</v>
      </c>
      <c r="R17" s="4">
        <v>0</v>
      </c>
      <c r="S17" s="4">
        <v>3</v>
      </c>
      <c r="T17" s="4">
        <v>10</v>
      </c>
      <c r="U17" s="4">
        <f t="shared" si="0"/>
        <v>59</v>
      </c>
      <c r="V17" s="4">
        <v>5</v>
      </c>
      <c r="W17" s="4">
        <v>5</v>
      </c>
      <c r="X17" s="4">
        <v>7</v>
      </c>
      <c r="Y17" s="4">
        <v>2</v>
      </c>
      <c r="Z17" s="4">
        <v>1</v>
      </c>
      <c r="AA17" s="4">
        <v>5</v>
      </c>
      <c r="AB17" s="4">
        <v>2</v>
      </c>
      <c r="AC17" s="4">
        <v>1</v>
      </c>
      <c r="AD17" s="4">
        <v>1</v>
      </c>
      <c r="AE17" s="4">
        <v>2</v>
      </c>
      <c r="AF17" s="4">
        <v>3</v>
      </c>
      <c r="AG17" s="4">
        <v>0</v>
      </c>
      <c r="AH17" s="4">
        <f t="shared" si="1"/>
        <v>34</v>
      </c>
      <c r="AI17" s="4">
        <v>0</v>
      </c>
      <c r="AJ17" s="4">
        <v>0</v>
      </c>
      <c r="AK17" s="4">
        <v>4</v>
      </c>
      <c r="AL17" s="4">
        <v>1</v>
      </c>
      <c r="AM17" s="4">
        <v>1</v>
      </c>
      <c r="AN17" s="4">
        <v>2</v>
      </c>
      <c r="AO17" s="4">
        <v>5</v>
      </c>
      <c r="AP17" s="224">
        <v>2</v>
      </c>
      <c r="AQ17" s="21">
        <f t="shared" si="2"/>
        <v>15</v>
      </c>
    </row>
    <row r="18" spans="1:43" ht="66" customHeight="1">
      <c r="A18" s="312"/>
      <c r="B18" s="315"/>
      <c r="C18" s="318"/>
      <c r="D18" s="318"/>
      <c r="E18" s="318"/>
      <c r="F18" s="18" t="s">
        <v>313</v>
      </c>
      <c r="G18" s="6">
        <v>100</v>
      </c>
      <c r="H18" s="18" t="s">
        <v>308</v>
      </c>
      <c r="I18" s="7">
        <v>18</v>
      </c>
      <c r="J18" s="6">
        <v>27</v>
      </c>
      <c r="K18" s="6">
        <v>13</v>
      </c>
      <c r="L18" s="6">
        <v>45</v>
      </c>
      <c r="M18" s="6">
        <v>45</v>
      </c>
      <c r="N18" s="3">
        <v>39</v>
      </c>
      <c r="O18" s="4">
        <v>16</v>
      </c>
      <c r="P18" s="4">
        <v>28</v>
      </c>
      <c r="Q18" s="4">
        <v>55</v>
      </c>
      <c r="R18" s="4">
        <v>13</v>
      </c>
      <c r="S18" s="4">
        <v>26</v>
      </c>
      <c r="T18" s="4">
        <v>18</v>
      </c>
      <c r="U18" s="4">
        <f t="shared" si="0"/>
        <v>343</v>
      </c>
      <c r="V18" s="4">
        <v>54</v>
      </c>
      <c r="W18" s="4">
        <v>23</v>
      </c>
      <c r="X18" s="4">
        <v>51</v>
      </c>
      <c r="Y18" s="4">
        <v>17</v>
      </c>
      <c r="Z18" s="4">
        <v>28</v>
      </c>
      <c r="AA18" s="4">
        <v>42</v>
      </c>
      <c r="AB18" s="4">
        <v>37</v>
      </c>
      <c r="AC18" s="4">
        <v>31</v>
      </c>
      <c r="AD18" s="4">
        <v>21</v>
      </c>
      <c r="AE18" s="4">
        <v>28</v>
      </c>
      <c r="AF18" s="4">
        <v>72</v>
      </c>
      <c r="AG18" s="4">
        <v>21</v>
      </c>
      <c r="AH18" s="4">
        <f t="shared" si="1"/>
        <v>425</v>
      </c>
      <c r="AI18" s="4">
        <v>39</v>
      </c>
      <c r="AJ18" s="4">
        <v>41</v>
      </c>
      <c r="AK18" s="4">
        <v>73</v>
      </c>
      <c r="AL18" s="4">
        <v>57</v>
      </c>
      <c r="AM18" s="4">
        <v>35</v>
      </c>
      <c r="AN18" s="4">
        <v>65</v>
      </c>
      <c r="AO18" s="4">
        <v>39</v>
      </c>
      <c r="AP18" s="224">
        <v>40</v>
      </c>
      <c r="AQ18" s="21">
        <f t="shared" si="2"/>
        <v>389</v>
      </c>
    </row>
    <row r="19" spans="1:43" ht="43.5" customHeight="1">
      <c r="A19" s="312"/>
      <c r="B19" s="315"/>
      <c r="C19" s="318"/>
      <c r="D19" s="318"/>
      <c r="E19" s="318"/>
      <c r="F19" s="18" t="s">
        <v>314</v>
      </c>
      <c r="G19" s="6">
        <v>740</v>
      </c>
      <c r="H19" s="18" t="s">
        <v>308</v>
      </c>
      <c r="I19" s="7">
        <v>32</v>
      </c>
      <c r="J19" s="6">
        <v>56</v>
      </c>
      <c r="K19" s="6">
        <v>52</v>
      </c>
      <c r="L19" s="6">
        <v>46</v>
      </c>
      <c r="M19" s="6">
        <v>63</v>
      </c>
      <c r="N19" s="3">
        <v>52</v>
      </c>
      <c r="O19" s="4">
        <v>45</v>
      </c>
      <c r="P19" s="4">
        <v>14</v>
      </c>
      <c r="Q19" s="4">
        <v>37</v>
      </c>
      <c r="R19" s="4">
        <v>30</v>
      </c>
      <c r="S19" s="4">
        <v>35</v>
      </c>
      <c r="T19" s="4">
        <v>39</v>
      </c>
      <c r="U19" s="4">
        <f t="shared" si="0"/>
        <v>501</v>
      </c>
      <c r="V19" s="4">
        <v>47</v>
      </c>
      <c r="W19" s="4">
        <v>71</v>
      </c>
      <c r="X19" s="4">
        <v>46</v>
      </c>
      <c r="Y19" s="4">
        <v>7</v>
      </c>
      <c r="Z19" s="4">
        <v>48</v>
      </c>
      <c r="AA19" s="4">
        <v>39</v>
      </c>
      <c r="AB19" s="4">
        <v>60</v>
      </c>
      <c r="AC19" s="4">
        <v>28</v>
      </c>
      <c r="AD19" s="4">
        <v>65</v>
      </c>
      <c r="AE19" s="4">
        <v>32</v>
      </c>
      <c r="AF19" s="4">
        <v>21</v>
      </c>
      <c r="AG19" s="4">
        <v>36</v>
      </c>
      <c r="AH19" s="4">
        <f t="shared" si="1"/>
        <v>500</v>
      </c>
      <c r="AI19" s="4">
        <v>58</v>
      </c>
      <c r="AJ19" s="4">
        <v>60</v>
      </c>
      <c r="AK19" s="4">
        <v>36</v>
      </c>
      <c r="AL19" s="4">
        <v>72</v>
      </c>
      <c r="AM19" s="4">
        <v>62</v>
      </c>
      <c r="AN19" s="4">
        <v>63</v>
      </c>
      <c r="AO19" s="4">
        <v>77</v>
      </c>
      <c r="AP19" s="224">
        <v>62</v>
      </c>
      <c r="AQ19" s="21">
        <f t="shared" si="2"/>
        <v>490</v>
      </c>
    </row>
    <row r="20" spans="1:43" ht="63.75">
      <c r="A20" s="312"/>
      <c r="B20" s="315"/>
      <c r="C20" s="318"/>
      <c r="D20" s="318"/>
      <c r="E20" s="318"/>
      <c r="F20" s="18" t="s">
        <v>315</v>
      </c>
      <c r="G20" s="6">
        <v>80</v>
      </c>
      <c r="H20" s="18" t="s">
        <v>316</v>
      </c>
      <c r="I20" s="7">
        <v>3</v>
      </c>
      <c r="J20" s="6">
        <v>5</v>
      </c>
      <c r="K20" s="6">
        <v>5</v>
      </c>
      <c r="L20" s="6">
        <v>5</v>
      </c>
      <c r="M20" s="6">
        <v>3</v>
      </c>
      <c r="N20" s="3">
        <v>6</v>
      </c>
      <c r="O20" s="4">
        <v>2</v>
      </c>
      <c r="P20" s="4">
        <v>3</v>
      </c>
      <c r="Q20" s="4">
        <v>4</v>
      </c>
      <c r="R20" s="4">
        <v>3</v>
      </c>
      <c r="S20" s="4">
        <v>5</v>
      </c>
      <c r="T20" s="4">
        <v>5</v>
      </c>
      <c r="U20" s="4">
        <f t="shared" si="0"/>
        <v>49</v>
      </c>
      <c r="V20" s="4">
        <v>5</v>
      </c>
      <c r="W20" s="4">
        <v>5</v>
      </c>
      <c r="X20" s="4">
        <v>4</v>
      </c>
      <c r="Y20" s="4">
        <v>5</v>
      </c>
      <c r="Z20" s="4">
        <v>4</v>
      </c>
      <c r="AA20" s="4">
        <v>0</v>
      </c>
      <c r="AB20" s="4">
        <v>0</v>
      </c>
      <c r="AC20" s="4">
        <v>0</v>
      </c>
      <c r="AD20" s="4">
        <v>0</v>
      </c>
      <c r="AE20" s="4">
        <v>0</v>
      </c>
      <c r="AF20" s="4">
        <v>0</v>
      </c>
      <c r="AG20" s="4">
        <v>0</v>
      </c>
      <c r="AH20" s="4">
        <f t="shared" si="1"/>
        <v>23</v>
      </c>
      <c r="AI20" s="4">
        <v>0</v>
      </c>
      <c r="AJ20" s="4">
        <v>0</v>
      </c>
      <c r="AK20" s="4">
        <v>0</v>
      </c>
      <c r="AL20" s="4">
        <v>0</v>
      </c>
      <c r="AM20" s="4">
        <v>0</v>
      </c>
      <c r="AN20" s="4">
        <v>0</v>
      </c>
      <c r="AO20" s="4">
        <v>4</v>
      </c>
      <c r="AP20" s="224">
        <v>9</v>
      </c>
      <c r="AQ20" s="21">
        <f t="shared" si="2"/>
        <v>13</v>
      </c>
    </row>
    <row r="21" spans="1:43" ht="51">
      <c r="A21" s="313"/>
      <c r="B21" s="316"/>
      <c r="C21" s="319"/>
      <c r="D21" s="319"/>
      <c r="E21" s="319"/>
      <c r="F21" s="18" t="s">
        <v>317</v>
      </c>
      <c r="G21" s="6">
        <v>46</v>
      </c>
      <c r="H21" s="18" t="s">
        <v>195</v>
      </c>
      <c r="I21" s="7">
        <v>3</v>
      </c>
      <c r="J21" s="6">
        <v>4</v>
      </c>
      <c r="K21" s="6">
        <v>4</v>
      </c>
      <c r="L21" s="6">
        <v>4</v>
      </c>
      <c r="M21" s="6">
        <v>4</v>
      </c>
      <c r="N21" s="3">
        <v>4</v>
      </c>
      <c r="O21" s="4">
        <v>4</v>
      </c>
      <c r="P21" s="4">
        <v>2</v>
      </c>
      <c r="Q21" s="4">
        <v>2</v>
      </c>
      <c r="R21" s="4">
        <v>3</v>
      </c>
      <c r="S21" s="4">
        <v>3</v>
      </c>
      <c r="T21" s="4">
        <v>5</v>
      </c>
      <c r="U21" s="4">
        <f t="shared" si="0"/>
        <v>42</v>
      </c>
      <c r="V21" s="4">
        <v>3</v>
      </c>
      <c r="W21" s="4">
        <v>3</v>
      </c>
      <c r="X21" s="4">
        <v>3</v>
      </c>
      <c r="Y21" s="4">
        <v>3</v>
      </c>
      <c r="Z21" s="4">
        <v>3</v>
      </c>
      <c r="AA21" s="4">
        <v>0</v>
      </c>
      <c r="AB21" s="4">
        <v>0</v>
      </c>
      <c r="AC21" s="4">
        <v>0</v>
      </c>
      <c r="AD21" s="4">
        <v>0</v>
      </c>
      <c r="AE21" s="4">
        <v>0</v>
      </c>
      <c r="AF21" s="4">
        <v>0</v>
      </c>
      <c r="AG21" s="4">
        <v>0</v>
      </c>
      <c r="AH21" s="4">
        <f t="shared" si="1"/>
        <v>15</v>
      </c>
      <c r="AI21" s="4">
        <v>0</v>
      </c>
      <c r="AJ21" s="4">
        <v>0</v>
      </c>
      <c r="AK21" s="4">
        <v>0</v>
      </c>
      <c r="AL21" s="4">
        <v>0</v>
      </c>
      <c r="AM21" s="4">
        <v>0</v>
      </c>
      <c r="AN21" s="4">
        <v>0</v>
      </c>
      <c r="AO21" s="4">
        <v>0</v>
      </c>
      <c r="AP21" s="224">
        <v>2</v>
      </c>
      <c r="AQ21" s="21">
        <f t="shared" si="2"/>
        <v>2</v>
      </c>
    </row>
  </sheetData>
  <sheetProtection/>
  <mergeCells count="18">
    <mergeCell ref="AI10:AK10"/>
    <mergeCell ref="U10:U11"/>
    <mergeCell ref="A12:A21"/>
    <mergeCell ref="B12:B21"/>
    <mergeCell ref="C12:C21"/>
    <mergeCell ref="D12:D21"/>
    <mergeCell ref="E12:E21"/>
    <mergeCell ref="A10:H10"/>
    <mergeCell ref="AQ10:AQ11"/>
    <mergeCell ref="A1:AQ1"/>
    <mergeCell ref="A2:AQ2"/>
    <mergeCell ref="A3:AQ3"/>
    <mergeCell ref="A6:E6"/>
    <mergeCell ref="B7:D7"/>
    <mergeCell ref="B8:D8"/>
    <mergeCell ref="I10:T10"/>
    <mergeCell ref="AH10:AH11"/>
    <mergeCell ref="V10:AG10"/>
  </mergeCell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AQ21"/>
  <sheetViews>
    <sheetView zoomScale="40" zoomScaleNormal="40" zoomScalePageLayoutView="0" workbookViewId="0" topLeftCell="U7">
      <selection activeCell="AO12" sqref="AO12:AO20"/>
    </sheetView>
  </sheetViews>
  <sheetFormatPr defaultColWidth="11.421875" defaultRowHeight="15"/>
  <cols>
    <col min="1" max="1" width="49.00390625" style="31" customWidth="1"/>
    <col min="2" max="2" width="11.7109375" style="31" customWidth="1"/>
    <col min="3" max="3" width="15.8515625" style="31" customWidth="1"/>
    <col min="4" max="4" width="30.28125" style="31" bestFit="1" customWidth="1"/>
    <col min="5" max="5" width="37.140625" style="31" customWidth="1"/>
    <col min="6" max="6" width="30.8515625" style="31" customWidth="1"/>
    <col min="7" max="7" width="20.421875" style="31" customWidth="1"/>
    <col min="8" max="8" width="21.57421875" style="31" bestFit="1" customWidth="1"/>
    <col min="9" max="9" width="16.140625" style="31" customWidth="1"/>
    <col min="10" max="10" width="17.421875" style="31" bestFit="1" customWidth="1"/>
    <col min="11" max="11" width="15.421875" style="31" bestFit="1" customWidth="1"/>
    <col min="12" max="12" width="14.57421875" style="31" bestFit="1" customWidth="1"/>
    <col min="13" max="13" width="15.421875" style="31" bestFit="1" customWidth="1"/>
    <col min="14" max="14" width="15.8515625" style="31" customWidth="1"/>
    <col min="15" max="15" width="13.7109375" style="31" customWidth="1"/>
    <col min="16" max="16" width="13.421875" style="31" customWidth="1"/>
    <col min="17" max="40" width="22.28125" style="31" customWidth="1"/>
    <col min="41" max="41" width="22.7109375" style="31" customWidth="1"/>
    <col min="42" max="49" width="20.8515625" style="31" customWidth="1"/>
    <col min="50" max="16384" width="11.421875" style="31" customWidth="1"/>
  </cols>
  <sheetData>
    <row r="1" spans="1:41" ht="15.75">
      <c r="A1" s="249" t="s">
        <v>20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row>
    <row r="2" spans="1:42" ht="15.75">
      <c r="A2" s="249" t="s">
        <v>25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32"/>
    </row>
    <row r="3" spans="1:42" ht="15.75">
      <c r="A3" s="249" t="s">
        <v>22</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32"/>
    </row>
    <row r="4" spans="1:42" ht="15.75">
      <c r="A4" s="32"/>
      <c r="B4" s="32"/>
      <c r="C4" s="32"/>
      <c r="D4" s="32"/>
      <c r="E4" s="32"/>
      <c r="F4" s="32"/>
      <c r="G4" s="32"/>
      <c r="H4" s="32"/>
      <c r="I4" s="32"/>
      <c r="J4" s="32"/>
      <c r="K4" s="32"/>
      <c r="L4" s="32"/>
      <c r="M4" s="32"/>
      <c r="N4" s="32"/>
      <c r="O4" s="32"/>
      <c r="P4" s="32"/>
      <c r="Q4" s="32"/>
      <c r="R4" s="107"/>
      <c r="S4" s="107"/>
      <c r="T4" s="107"/>
      <c r="U4" s="123"/>
      <c r="V4" s="123"/>
      <c r="W4" s="123"/>
      <c r="X4" s="132"/>
      <c r="Y4" s="132"/>
      <c r="Z4" s="132"/>
      <c r="AA4" s="157"/>
      <c r="AB4" s="157"/>
      <c r="AC4" s="157"/>
      <c r="AD4" s="157"/>
      <c r="AE4" s="157"/>
      <c r="AF4" s="157"/>
      <c r="AG4" s="157"/>
      <c r="AH4" s="157"/>
      <c r="AI4" s="157"/>
      <c r="AJ4" s="190"/>
      <c r="AK4" s="190"/>
      <c r="AL4" s="190"/>
      <c r="AM4" s="204"/>
      <c r="AN4" s="204"/>
      <c r="AO4" s="32"/>
      <c r="AP4" s="32"/>
    </row>
    <row r="5" ht="15.75" thickBot="1"/>
    <row r="6" spans="1:6" ht="15.75">
      <c r="A6" s="250" t="s">
        <v>0</v>
      </c>
      <c r="B6" s="251"/>
      <c r="C6" s="251"/>
      <c r="D6" s="252"/>
      <c r="E6" s="253"/>
      <c r="F6" s="33"/>
    </row>
    <row r="7" spans="1:6" ht="31.5">
      <c r="A7" s="34" t="s">
        <v>1</v>
      </c>
      <c r="B7" s="254" t="s">
        <v>2</v>
      </c>
      <c r="C7" s="255"/>
      <c r="D7" s="256"/>
      <c r="E7" s="35" t="s">
        <v>27</v>
      </c>
      <c r="F7" s="33"/>
    </row>
    <row r="8" spans="1:6" ht="16.5" thickBot="1">
      <c r="A8" s="36" t="s">
        <v>28</v>
      </c>
      <c r="B8" s="257" t="s">
        <v>176</v>
      </c>
      <c r="C8" s="258"/>
      <c r="D8" s="259"/>
      <c r="E8" s="37" t="s">
        <v>179</v>
      </c>
      <c r="F8" s="38"/>
    </row>
    <row r="9" spans="1:6" ht="15.75">
      <c r="A9" s="38"/>
      <c r="B9" s="38"/>
      <c r="C9" s="38"/>
      <c r="D9" s="38"/>
      <c r="E9" s="38"/>
      <c r="F9" s="38"/>
    </row>
    <row r="10" spans="1:41" s="127" customFormat="1" ht="32.25" customHeight="1">
      <c r="A10" s="320" t="s">
        <v>3</v>
      </c>
      <c r="B10" s="320"/>
      <c r="C10" s="320"/>
      <c r="D10" s="320"/>
      <c r="E10" s="320"/>
      <c r="F10" s="320"/>
      <c r="G10" s="320"/>
      <c r="H10" s="320"/>
      <c r="I10" s="321">
        <v>2019</v>
      </c>
      <c r="J10" s="322"/>
      <c r="K10" s="322"/>
      <c r="L10" s="322"/>
      <c r="M10" s="322"/>
      <c r="N10" s="322"/>
      <c r="O10" s="322"/>
      <c r="P10" s="322"/>
      <c r="Q10" s="322"/>
      <c r="R10" s="322"/>
      <c r="S10" s="322"/>
      <c r="T10" s="323"/>
      <c r="U10" s="321">
        <v>2020</v>
      </c>
      <c r="V10" s="322"/>
      <c r="W10" s="322"/>
      <c r="X10" s="322"/>
      <c r="Y10" s="322"/>
      <c r="Z10" s="322"/>
      <c r="AA10" s="322"/>
      <c r="AB10" s="322"/>
      <c r="AC10" s="322"/>
      <c r="AD10" s="322"/>
      <c r="AE10" s="322"/>
      <c r="AF10" s="323"/>
      <c r="AG10" s="321">
        <v>2021</v>
      </c>
      <c r="AH10" s="322"/>
      <c r="AI10" s="323"/>
      <c r="AJ10" s="195"/>
      <c r="AK10" s="195"/>
      <c r="AL10" s="195"/>
      <c r="AM10" s="207"/>
      <c r="AN10" s="207"/>
      <c r="AO10" s="248" t="s">
        <v>24</v>
      </c>
    </row>
    <row r="11" spans="1:41" ht="49.5" customHeight="1">
      <c r="A11" s="39" t="s">
        <v>21</v>
      </c>
      <c r="B11" s="39" t="s">
        <v>26</v>
      </c>
      <c r="C11" s="39"/>
      <c r="D11" s="39" t="s">
        <v>4</v>
      </c>
      <c r="E11" s="39" t="s">
        <v>5</v>
      </c>
      <c r="F11" s="39" t="s">
        <v>6</v>
      </c>
      <c r="G11" s="39" t="s">
        <v>7</v>
      </c>
      <c r="H11" s="39" t="s">
        <v>8</v>
      </c>
      <c r="I11" s="39" t="s">
        <v>9</v>
      </c>
      <c r="J11" s="39" t="s">
        <v>23</v>
      </c>
      <c r="K11" s="39" t="s">
        <v>10</v>
      </c>
      <c r="L11" s="39" t="s">
        <v>11</v>
      </c>
      <c r="M11" s="39" t="s">
        <v>12</v>
      </c>
      <c r="N11" s="39" t="s">
        <v>13</v>
      </c>
      <c r="O11" s="39" t="s">
        <v>14</v>
      </c>
      <c r="P11" s="39" t="s">
        <v>15</v>
      </c>
      <c r="Q11" s="39" t="s">
        <v>16</v>
      </c>
      <c r="R11" s="39" t="s">
        <v>17</v>
      </c>
      <c r="S11" s="39" t="s">
        <v>18</v>
      </c>
      <c r="T11" s="39" t="s">
        <v>19</v>
      </c>
      <c r="U11" s="39" t="s">
        <v>9</v>
      </c>
      <c r="V11" s="39" t="s">
        <v>23</v>
      </c>
      <c r="W11" s="39" t="s">
        <v>10</v>
      </c>
      <c r="X11" s="39" t="s">
        <v>11</v>
      </c>
      <c r="Y11" s="39" t="s">
        <v>12</v>
      </c>
      <c r="Z11" s="39" t="s">
        <v>13</v>
      </c>
      <c r="AA11" s="39" t="s">
        <v>14</v>
      </c>
      <c r="AB11" s="39" t="s">
        <v>15</v>
      </c>
      <c r="AC11" s="39" t="s">
        <v>16</v>
      </c>
      <c r="AD11" s="39" t="s">
        <v>17</v>
      </c>
      <c r="AE11" s="39" t="s">
        <v>18</v>
      </c>
      <c r="AF11" s="39" t="s">
        <v>19</v>
      </c>
      <c r="AG11" s="39" t="s">
        <v>9</v>
      </c>
      <c r="AH11" s="39" t="s">
        <v>23</v>
      </c>
      <c r="AI11" s="39" t="s">
        <v>10</v>
      </c>
      <c r="AJ11" s="39" t="s">
        <v>11</v>
      </c>
      <c r="AK11" s="39" t="s">
        <v>12</v>
      </c>
      <c r="AL11" s="39" t="s">
        <v>13</v>
      </c>
      <c r="AM11" s="213" t="s">
        <v>14</v>
      </c>
      <c r="AN11" s="213" t="s">
        <v>15</v>
      </c>
      <c r="AO11" s="248"/>
    </row>
    <row r="12" spans="1:43" ht="54" customHeight="1">
      <c r="A12" s="266" t="s">
        <v>121</v>
      </c>
      <c r="B12" s="274">
        <v>13641</v>
      </c>
      <c r="C12" s="270" t="s">
        <v>152</v>
      </c>
      <c r="D12" s="270" t="s">
        <v>40</v>
      </c>
      <c r="E12" s="270" t="s">
        <v>41</v>
      </c>
      <c r="F12" s="49" t="s">
        <v>248</v>
      </c>
      <c r="G12" s="104">
        <v>20</v>
      </c>
      <c r="H12" s="49" t="s">
        <v>249</v>
      </c>
      <c r="I12" s="105">
        <v>0</v>
      </c>
      <c r="J12" s="104">
        <v>31</v>
      </c>
      <c r="K12" s="104">
        <v>23</v>
      </c>
      <c r="L12" s="66">
        <v>28</v>
      </c>
      <c r="M12" s="66">
        <v>6</v>
      </c>
      <c r="N12" s="67">
        <v>27</v>
      </c>
      <c r="O12" s="106">
        <v>32</v>
      </c>
      <c r="P12" s="106">
        <v>31</v>
      </c>
      <c r="Q12" s="106">
        <v>15</v>
      </c>
      <c r="R12" s="114">
        <v>28</v>
      </c>
      <c r="S12" s="114">
        <v>37</v>
      </c>
      <c r="T12" s="114">
        <v>9</v>
      </c>
      <c r="U12" s="114">
        <v>27</v>
      </c>
      <c r="V12" s="114">
        <v>41</v>
      </c>
      <c r="W12" s="114">
        <v>87</v>
      </c>
      <c r="X12" s="114">
        <v>0</v>
      </c>
      <c r="Y12" s="114">
        <v>0</v>
      </c>
      <c r="Z12" s="114">
        <v>8</v>
      </c>
      <c r="AA12" s="114">
        <v>6</v>
      </c>
      <c r="AB12" s="114">
        <v>2</v>
      </c>
      <c r="AC12" s="114">
        <v>12</v>
      </c>
      <c r="AD12" s="114">
        <v>2</v>
      </c>
      <c r="AE12" s="114">
        <v>14</v>
      </c>
      <c r="AF12" s="114">
        <v>37</v>
      </c>
      <c r="AG12" s="167">
        <v>0</v>
      </c>
      <c r="AH12" s="168">
        <v>12</v>
      </c>
      <c r="AI12" s="168">
        <v>25</v>
      </c>
      <c r="AJ12" s="208">
        <v>24</v>
      </c>
      <c r="AK12" s="209">
        <v>9</v>
      </c>
      <c r="AL12" s="209">
        <v>22</v>
      </c>
      <c r="AM12" s="114">
        <v>17</v>
      </c>
      <c r="AN12" s="114">
        <v>15</v>
      </c>
      <c r="AO12" s="44">
        <f>SUM(AG12:AN12)</f>
        <v>124</v>
      </c>
      <c r="AP12" s="57"/>
      <c r="AQ12" s="58"/>
    </row>
    <row r="13" spans="1:41" ht="54" customHeight="1">
      <c r="A13" s="302"/>
      <c r="B13" s="301"/>
      <c r="C13" s="271"/>
      <c r="D13" s="271"/>
      <c r="E13" s="271"/>
      <c r="F13" s="49" t="s">
        <v>250</v>
      </c>
      <c r="G13" s="104">
        <v>50</v>
      </c>
      <c r="H13" s="49" t="s">
        <v>202</v>
      </c>
      <c r="I13" s="105">
        <v>14</v>
      </c>
      <c r="J13" s="104">
        <v>0</v>
      </c>
      <c r="K13" s="104">
        <v>1</v>
      </c>
      <c r="L13" s="47">
        <v>42</v>
      </c>
      <c r="M13" s="47">
        <v>47</v>
      </c>
      <c r="N13" s="47">
        <v>6</v>
      </c>
      <c r="O13" s="47">
        <v>25</v>
      </c>
      <c r="P13" s="47">
        <v>10</v>
      </c>
      <c r="Q13" s="47">
        <v>34</v>
      </c>
      <c r="R13" s="9">
        <v>25</v>
      </c>
      <c r="S13" s="9">
        <v>20</v>
      </c>
      <c r="T13" s="9">
        <v>1</v>
      </c>
      <c r="U13" s="9">
        <v>10</v>
      </c>
      <c r="V13" s="9">
        <v>7</v>
      </c>
      <c r="W13" s="9">
        <v>1</v>
      </c>
      <c r="X13" s="9">
        <v>2</v>
      </c>
      <c r="Y13" s="9">
        <v>0</v>
      </c>
      <c r="Z13" s="9">
        <v>103</v>
      </c>
      <c r="AA13" s="9">
        <v>0</v>
      </c>
      <c r="AB13" s="9">
        <v>5</v>
      </c>
      <c r="AC13" s="9">
        <v>22</v>
      </c>
      <c r="AD13" s="9">
        <v>63</v>
      </c>
      <c r="AE13" s="9">
        <v>0</v>
      </c>
      <c r="AF13" s="9">
        <v>0</v>
      </c>
      <c r="AG13" s="167">
        <v>0</v>
      </c>
      <c r="AH13" s="168">
        <v>7</v>
      </c>
      <c r="AI13" s="168">
        <v>10</v>
      </c>
      <c r="AJ13" s="208">
        <v>10</v>
      </c>
      <c r="AK13" s="209">
        <v>16</v>
      </c>
      <c r="AL13" s="209">
        <v>0</v>
      </c>
      <c r="AM13" s="9">
        <v>0</v>
      </c>
      <c r="AN13" s="9">
        <v>10</v>
      </c>
      <c r="AO13" s="44">
        <f aca="true" t="shared" si="0" ref="AO13:AO20">SUM(AG13:AN13)</f>
        <v>53</v>
      </c>
    </row>
    <row r="14" spans="1:41" ht="54" customHeight="1">
      <c r="A14" s="302"/>
      <c r="B14" s="301"/>
      <c r="C14" s="271"/>
      <c r="D14" s="271"/>
      <c r="E14" s="271"/>
      <c r="F14" s="49" t="s">
        <v>251</v>
      </c>
      <c r="G14" s="104">
        <v>50</v>
      </c>
      <c r="H14" s="49" t="s">
        <v>202</v>
      </c>
      <c r="I14" s="105">
        <v>0</v>
      </c>
      <c r="J14" s="104">
        <v>0</v>
      </c>
      <c r="K14" s="104">
        <v>0</v>
      </c>
      <c r="L14" s="47">
        <v>0</v>
      </c>
      <c r="M14" s="47">
        <v>0</v>
      </c>
      <c r="N14" s="47">
        <v>17</v>
      </c>
      <c r="O14" s="47">
        <v>72</v>
      </c>
      <c r="P14" s="47">
        <v>12</v>
      </c>
      <c r="Q14" s="47">
        <v>12</v>
      </c>
      <c r="R14" s="9">
        <v>38</v>
      </c>
      <c r="S14" s="9">
        <v>31</v>
      </c>
      <c r="T14" s="9">
        <v>0</v>
      </c>
      <c r="U14" s="9">
        <v>27</v>
      </c>
      <c r="V14" s="9">
        <v>94</v>
      </c>
      <c r="W14" s="9">
        <v>39</v>
      </c>
      <c r="X14" s="9">
        <v>0</v>
      </c>
      <c r="Y14" s="9">
        <v>1</v>
      </c>
      <c r="Z14" s="9">
        <v>117</v>
      </c>
      <c r="AA14" s="9">
        <v>250</v>
      </c>
      <c r="AB14" s="9">
        <v>32</v>
      </c>
      <c r="AC14" s="9">
        <v>43</v>
      </c>
      <c r="AD14" s="9">
        <v>26</v>
      </c>
      <c r="AE14" s="9">
        <v>51</v>
      </c>
      <c r="AF14" s="9">
        <v>8</v>
      </c>
      <c r="AG14" s="169">
        <v>8</v>
      </c>
      <c r="AH14" s="168">
        <v>25</v>
      </c>
      <c r="AI14" s="168">
        <v>30</v>
      </c>
      <c r="AJ14" s="208">
        <v>1</v>
      </c>
      <c r="AK14" s="209">
        <v>79</v>
      </c>
      <c r="AL14" s="209">
        <v>61</v>
      </c>
      <c r="AM14" s="9">
        <v>7</v>
      </c>
      <c r="AN14" s="9">
        <v>20</v>
      </c>
      <c r="AO14" s="44">
        <f t="shared" si="0"/>
        <v>231</v>
      </c>
    </row>
    <row r="15" spans="1:41" ht="54" customHeight="1">
      <c r="A15" s="302"/>
      <c r="B15" s="301"/>
      <c r="C15" s="271"/>
      <c r="D15" s="271"/>
      <c r="E15" s="271"/>
      <c r="F15" s="49" t="s">
        <v>252</v>
      </c>
      <c r="G15" s="104">
        <v>15</v>
      </c>
      <c r="H15" s="49" t="s">
        <v>202</v>
      </c>
      <c r="I15" s="105">
        <v>55</v>
      </c>
      <c r="J15" s="104">
        <v>50</v>
      </c>
      <c r="K15" s="104">
        <v>29</v>
      </c>
      <c r="L15" s="47">
        <v>42</v>
      </c>
      <c r="M15" s="47">
        <v>25</v>
      </c>
      <c r="N15" s="47">
        <v>0</v>
      </c>
      <c r="O15" s="47">
        <v>0</v>
      </c>
      <c r="P15" s="47">
        <v>0</v>
      </c>
      <c r="Q15" s="47">
        <v>0</v>
      </c>
      <c r="R15" s="9">
        <v>2</v>
      </c>
      <c r="S15" s="9">
        <v>32</v>
      </c>
      <c r="T15" s="9">
        <v>2</v>
      </c>
      <c r="U15" s="9">
        <v>35</v>
      </c>
      <c r="V15" s="9">
        <v>0</v>
      </c>
      <c r="W15" s="9">
        <v>4</v>
      </c>
      <c r="X15" s="9">
        <v>0</v>
      </c>
      <c r="Y15" s="9">
        <v>2</v>
      </c>
      <c r="Z15" s="9">
        <v>0</v>
      </c>
      <c r="AA15" s="9">
        <v>42</v>
      </c>
      <c r="AB15" s="9">
        <v>0</v>
      </c>
      <c r="AC15" s="9">
        <v>44</v>
      </c>
      <c r="AD15" s="9">
        <v>50</v>
      </c>
      <c r="AE15" s="9">
        <v>0</v>
      </c>
      <c r="AF15" s="9">
        <v>4</v>
      </c>
      <c r="AG15" s="167">
        <v>0</v>
      </c>
      <c r="AH15" s="168">
        <v>6</v>
      </c>
      <c r="AI15" s="168">
        <v>4</v>
      </c>
      <c r="AJ15" s="167">
        <v>0</v>
      </c>
      <c r="AK15" s="173">
        <v>0</v>
      </c>
      <c r="AL15" s="173">
        <v>0</v>
      </c>
      <c r="AM15" s="343">
        <v>0</v>
      </c>
      <c r="AN15" s="343">
        <v>5</v>
      </c>
      <c r="AO15" s="44">
        <f t="shared" si="0"/>
        <v>15</v>
      </c>
    </row>
    <row r="16" spans="1:41" ht="54" customHeight="1">
      <c r="A16" s="302"/>
      <c r="B16" s="301"/>
      <c r="C16" s="271"/>
      <c r="D16" s="271"/>
      <c r="E16" s="271"/>
      <c r="F16" s="49" t="s">
        <v>253</v>
      </c>
      <c r="G16" s="63">
        <v>250000</v>
      </c>
      <c r="H16" s="49" t="s">
        <v>254</v>
      </c>
      <c r="I16" s="64">
        <v>100000</v>
      </c>
      <c r="J16" s="63">
        <v>60000</v>
      </c>
      <c r="K16" s="63">
        <v>20000</v>
      </c>
      <c r="L16" s="45">
        <v>258000</v>
      </c>
      <c r="M16" s="45">
        <v>220000</v>
      </c>
      <c r="N16" s="45">
        <v>580150</v>
      </c>
      <c r="O16" s="45">
        <v>720000</v>
      </c>
      <c r="P16" s="45">
        <v>680000</v>
      </c>
      <c r="Q16" s="45">
        <v>695000</v>
      </c>
      <c r="R16" s="115">
        <v>240000</v>
      </c>
      <c r="S16" s="115">
        <v>60000</v>
      </c>
      <c r="T16" s="115">
        <v>260000</v>
      </c>
      <c r="U16" s="115">
        <v>80000</v>
      </c>
      <c r="V16" s="115">
        <v>0</v>
      </c>
      <c r="W16" s="115">
        <v>0</v>
      </c>
      <c r="X16" s="115">
        <v>0</v>
      </c>
      <c r="Y16" s="115">
        <v>820000</v>
      </c>
      <c r="Z16" s="115">
        <v>10020000</v>
      </c>
      <c r="AA16" s="115">
        <v>360000</v>
      </c>
      <c r="AB16" s="115">
        <v>460000</v>
      </c>
      <c r="AC16" s="115">
        <v>900000</v>
      </c>
      <c r="AD16" s="115">
        <v>19390000</v>
      </c>
      <c r="AE16" s="115">
        <v>4690000</v>
      </c>
      <c r="AF16" s="115">
        <v>0</v>
      </c>
      <c r="AG16" s="170">
        <v>20000</v>
      </c>
      <c r="AH16" s="171">
        <v>305000</v>
      </c>
      <c r="AI16" s="172">
        <v>0</v>
      </c>
      <c r="AJ16" s="210">
        <v>40000</v>
      </c>
      <c r="AK16" s="211">
        <v>160000</v>
      </c>
      <c r="AL16" s="211">
        <v>600000</v>
      </c>
      <c r="AM16" s="115">
        <v>440000</v>
      </c>
      <c r="AN16" s="115">
        <v>450000</v>
      </c>
      <c r="AO16" s="44">
        <f t="shared" si="0"/>
        <v>2015000</v>
      </c>
    </row>
    <row r="17" spans="1:41" ht="54" customHeight="1">
      <c r="A17" s="302"/>
      <c r="B17" s="301"/>
      <c r="C17" s="271"/>
      <c r="D17" s="271"/>
      <c r="E17" s="271"/>
      <c r="F17" s="49" t="s">
        <v>255</v>
      </c>
      <c r="G17" s="104">
        <v>3800</v>
      </c>
      <c r="H17" s="49" t="s">
        <v>249</v>
      </c>
      <c r="I17" s="64">
        <v>6443</v>
      </c>
      <c r="J17" s="63">
        <v>6758</v>
      </c>
      <c r="K17" s="63">
        <v>5480</v>
      </c>
      <c r="L17" s="47">
        <v>4253</v>
      </c>
      <c r="M17" s="47">
        <v>2289</v>
      </c>
      <c r="N17" s="47">
        <v>2106</v>
      </c>
      <c r="O17" s="47">
        <v>2506</v>
      </c>
      <c r="P17" s="47">
        <v>2801</v>
      </c>
      <c r="Q17" s="47">
        <v>2541</v>
      </c>
      <c r="R17" s="9">
        <v>2479</v>
      </c>
      <c r="S17" s="9">
        <v>2117</v>
      </c>
      <c r="T17" s="9">
        <v>3177</v>
      </c>
      <c r="U17" s="9">
        <v>3236</v>
      </c>
      <c r="V17" s="9">
        <v>2018</v>
      </c>
      <c r="W17" s="9">
        <v>1954</v>
      </c>
      <c r="X17" s="9">
        <v>156</v>
      </c>
      <c r="Y17" s="9">
        <v>863</v>
      </c>
      <c r="Z17" s="9">
        <v>2134</v>
      </c>
      <c r="AA17" s="9">
        <v>2259</v>
      </c>
      <c r="AB17" s="9">
        <v>2821</v>
      </c>
      <c r="AC17" s="9">
        <v>2294</v>
      </c>
      <c r="AD17" s="9">
        <v>1374</v>
      </c>
      <c r="AE17" s="9">
        <v>3675</v>
      </c>
      <c r="AF17" s="9">
        <v>2710</v>
      </c>
      <c r="AG17" s="170">
        <v>3180</v>
      </c>
      <c r="AH17" s="171">
        <v>1929</v>
      </c>
      <c r="AI17" s="171">
        <v>2929</v>
      </c>
      <c r="AJ17" s="210">
        <v>2883</v>
      </c>
      <c r="AK17" s="211">
        <v>2525</v>
      </c>
      <c r="AL17" s="211">
        <v>2395</v>
      </c>
      <c r="AM17" s="9">
        <v>3029</v>
      </c>
      <c r="AN17" s="9">
        <v>2500</v>
      </c>
      <c r="AO17" s="44">
        <f t="shared" si="0"/>
        <v>21370</v>
      </c>
    </row>
    <row r="18" spans="1:41" ht="54" customHeight="1">
      <c r="A18" s="302"/>
      <c r="B18" s="301"/>
      <c r="C18" s="271"/>
      <c r="D18" s="271"/>
      <c r="E18" s="271"/>
      <c r="F18" s="49" t="s">
        <v>256</v>
      </c>
      <c r="G18" s="104">
        <v>8</v>
      </c>
      <c r="H18" s="49" t="s">
        <v>202</v>
      </c>
      <c r="I18" s="105">
        <v>1</v>
      </c>
      <c r="J18" s="104">
        <v>5</v>
      </c>
      <c r="K18" s="104">
        <v>2</v>
      </c>
      <c r="L18" s="47">
        <v>3</v>
      </c>
      <c r="M18" s="47">
        <v>6</v>
      </c>
      <c r="N18" s="47">
        <v>2</v>
      </c>
      <c r="O18" s="47">
        <v>5</v>
      </c>
      <c r="P18" s="47">
        <v>2</v>
      </c>
      <c r="Q18" s="47">
        <v>4</v>
      </c>
      <c r="R18" s="9">
        <v>7</v>
      </c>
      <c r="S18" s="9">
        <v>4</v>
      </c>
      <c r="T18" s="9">
        <v>2</v>
      </c>
      <c r="U18" s="9">
        <v>1</v>
      </c>
      <c r="V18" s="9">
        <v>4</v>
      </c>
      <c r="W18" s="9">
        <v>5</v>
      </c>
      <c r="X18" s="9">
        <v>3</v>
      </c>
      <c r="Y18" s="9">
        <v>1</v>
      </c>
      <c r="Z18" s="9">
        <v>9</v>
      </c>
      <c r="AA18" s="9">
        <v>11</v>
      </c>
      <c r="AB18" s="9">
        <v>2</v>
      </c>
      <c r="AC18" s="9">
        <v>3</v>
      </c>
      <c r="AD18" s="9">
        <v>1</v>
      </c>
      <c r="AE18" s="9">
        <v>0</v>
      </c>
      <c r="AF18" s="9">
        <v>0</v>
      </c>
      <c r="AG18" s="169">
        <v>1</v>
      </c>
      <c r="AH18" s="168">
        <v>2</v>
      </c>
      <c r="AI18" s="173">
        <v>0</v>
      </c>
      <c r="AJ18" s="208">
        <v>8</v>
      </c>
      <c r="AK18" s="209">
        <v>9</v>
      </c>
      <c r="AL18" s="209">
        <v>6</v>
      </c>
      <c r="AM18" s="9">
        <v>0</v>
      </c>
      <c r="AN18" s="9">
        <v>5</v>
      </c>
      <c r="AO18" s="44">
        <f t="shared" si="0"/>
        <v>31</v>
      </c>
    </row>
    <row r="19" spans="1:41" ht="54" customHeight="1">
      <c r="A19" s="302"/>
      <c r="B19" s="301"/>
      <c r="C19" s="271"/>
      <c r="D19" s="271"/>
      <c r="E19" s="271"/>
      <c r="F19" s="49" t="s">
        <v>257</v>
      </c>
      <c r="G19" s="104">
        <v>40</v>
      </c>
      <c r="H19" s="49" t="s">
        <v>202</v>
      </c>
      <c r="I19" s="105">
        <v>30</v>
      </c>
      <c r="J19" s="104">
        <v>22</v>
      </c>
      <c r="K19" s="104">
        <v>43</v>
      </c>
      <c r="L19" s="47">
        <v>37</v>
      </c>
      <c r="M19" s="47">
        <v>26</v>
      </c>
      <c r="N19" s="47">
        <v>45</v>
      </c>
      <c r="O19" s="47">
        <v>21</v>
      </c>
      <c r="P19" s="47">
        <v>23</v>
      </c>
      <c r="Q19" s="47">
        <v>30</v>
      </c>
      <c r="R19" s="9">
        <v>46</v>
      </c>
      <c r="S19" s="9">
        <v>40</v>
      </c>
      <c r="T19" s="9">
        <v>33</v>
      </c>
      <c r="U19" s="9">
        <v>35</v>
      </c>
      <c r="V19" s="9">
        <v>29</v>
      </c>
      <c r="W19" s="9">
        <v>26</v>
      </c>
      <c r="X19" s="9">
        <v>18</v>
      </c>
      <c r="Y19" s="9">
        <v>11</v>
      </c>
      <c r="Z19" s="9">
        <v>12</v>
      </c>
      <c r="AA19" s="9">
        <v>58</v>
      </c>
      <c r="AB19" s="9">
        <v>35</v>
      </c>
      <c r="AC19" s="9">
        <v>40</v>
      </c>
      <c r="AD19" s="9">
        <v>21</v>
      </c>
      <c r="AE19" s="9">
        <v>60</v>
      </c>
      <c r="AF19" s="9">
        <v>49</v>
      </c>
      <c r="AG19" s="169">
        <v>30</v>
      </c>
      <c r="AH19" s="168">
        <v>37</v>
      </c>
      <c r="AI19" s="168">
        <v>22</v>
      </c>
      <c r="AJ19" s="208">
        <v>46</v>
      </c>
      <c r="AK19" s="209">
        <v>41</v>
      </c>
      <c r="AL19" s="209">
        <v>38</v>
      </c>
      <c r="AM19" s="9">
        <v>6</v>
      </c>
      <c r="AN19" s="9">
        <v>10</v>
      </c>
      <c r="AO19" s="44">
        <f t="shared" si="0"/>
        <v>230</v>
      </c>
    </row>
    <row r="20" spans="1:41" ht="54" customHeight="1">
      <c r="A20" s="267"/>
      <c r="B20" s="275"/>
      <c r="C20" s="272"/>
      <c r="D20" s="272"/>
      <c r="E20" s="272"/>
      <c r="F20" s="49" t="s">
        <v>258</v>
      </c>
      <c r="G20" s="104">
        <v>80</v>
      </c>
      <c r="H20" s="49" t="s">
        <v>202</v>
      </c>
      <c r="I20" s="105">
        <v>85</v>
      </c>
      <c r="J20" s="104">
        <v>64</v>
      </c>
      <c r="K20" s="104">
        <v>81</v>
      </c>
      <c r="L20" s="47">
        <v>56</v>
      </c>
      <c r="M20" s="47">
        <v>99</v>
      </c>
      <c r="N20" s="47">
        <v>85</v>
      </c>
      <c r="O20" s="47">
        <v>66</v>
      </c>
      <c r="P20" s="47">
        <v>85</v>
      </c>
      <c r="Q20" s="47">
        <v>81</v>
      </c>
      <c r="R20" s="9">
        <v>112</v>
      </c>
      <c r="S20" s="9">
        <v>74</v>
      </c>
      <c r="T20" s="9">
        <v>111</v>
      </c>
      <c r="U20" s="9">
        <v>64</v>
      </c>
      <c r="V20" s="9">
        <v>66</v>
      </c>
      <c r="W20" s="9">
        <v>70</v>
      </c>
      <c r="X20" s="9">
        <v>22</v>
      </c>
      <c r="Y20" s="9">
        <v>16</v>
      </c>
      <c r="Z20" s="9">
        <v>10</v>
      </c>
      <c r="AA20" s="9">
        <v>28</v>
      </c>
      <c r="AB20" s="9">
        <v>52</v>
      </c>
      <c r="AC20" s="9">
        <v>71</v>
      </c>
      <c r="AD20" s="9">
        <v>44</v>
      </c>
      <c r="AE20" s="9">
        <v>44</v>
      </c>
      <c r="AF20" s="9">
        <v>65</v>
      </c>
      <c r="AG20" s="169">
        <v>83</v>
      </c>
      <c r="AH20" s="168">
        <v>52</v>
      </c>
      <c r="AI20" s="168">
        <v>60</v>
      </c>
      <c r="AJ20" s="208">
        <v>50</v>
      </c>
      <c r="AK20" s="209">
        <v>58</v>
      </c>
      <c r="AL20" s="209">
        <v>55</v>
      </c>
      <c r="AM20" s="9">
        <v>75</v>
      </c>
      <c r="AN20" s="9">
        <v>55</v>
      </c>
      <c r="AO20" s="44">
        <f t="shared" si="0"/>
        <v>488</v>
      </c>
    </row>
    <row r="21" spans="15:40" ht="15.75">
      <c r="O21" s="47"/>
      <c r="P21" s="47"/>
      <c r="Q21" s="47"/>
      <c r="R21" s="9">
        <v>0</v>
      </c>
      <c r="S21" s="9">
        <v>0</v>
      </c>
      <c r="T21" s="9">
        <v>0</v>
      </c>
      <c r="U21" s="15"/>
      <c r="V21" s="15"/>
      <c r="W21" s="15"/>
      <c r="X21" s="15"/>
      <c r="Y21" s="15"/>
      <c r="Z21" s="15"/>
      <c r="AA21" s="15"/>
      <c r="AB21" s="15"/>
      <c r="AC21" s="15"/>
      <c r="AD21" s="15"/>
      <c r="AE21" s="15"/>
      <c r="AF21" s="15"/>
      <c r="AG21" s="15"/>
      <c r="AH21" s="15"/>
      <c r="AI21" s="15"/>
      <c r="AJ21" s="15"/>
      <c r="AK21" s="15"/>
      <c r="AL21" s="15"/>
      <c r="AM21" s="15"/>
      <c r="AN21" s="15"/>
    </row>
  </sheetData>
  <sheetProtection/>
  <mergeCells count="16">
    <mergeCell ref="AG10:AI10"/>
    <mergeCell ref="AO10:AO11"/>
    <mergeCell ref="A1:AO1"/>
    <mergeCell ref="A2:AO2"/>
    <mergeCell ref="A3:AO3"/>
    <mergeCell ref="A6:E6"/>
    <mergeCell ref="B7:D7"/>
    <mergeCell ref="B8:D8"/>
    <mergeCell ref="I10:T10"/>
    <mergeCell ref="U10:AF10"/>
    <mergeCell ref="A12:A20"/>
    <mergeCell ref="B12:B20"/>
    <mergeCell ref="C12:C20"/>
    <mergeCell ref="D12:D20"/>
    <mergeCell ref="E12:E20"/>
    <mergeCell ref="A10:H10"/>
  </mergeCell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AS23"/>
  <sheetViews>
    <sheetView zoomScale="50" zoomScaleNormal="50" zoomScalePageLayoutView="0" workbookViewId="0" topLeftCell="A8">
      <selection activeCell="AN18" sqref="AN18"/>
    </sheetView>
  </sheetViews>
  <sheetFormatPr defaultColWidth="11.421875" defaultRowHeight="15"/>
  <cols>
    <col min="1" max="1" width="30.8515625" style="31" customWidth="1"/>
    <col min="2" max="2" width="11.7109375" style="31" customWidth="1"/>
    <col min="3" max="3" width="15.8515625" style="31" customWidth="1"/>
    <col min="4" max="4" width="29.00390625" style="31" customWidth="1"/>
    <col min="5" max="5" width="39.28125" style="31" customWidth="1"/>
    <col min="6" max="6" width="30.28125" style="31" customWidth="1"/>
    <col min="7" max="7" width="20.421875" style="31" customWidth="1"/>
    <col min="8" max="8" width="24.421875" style="31" customWidth="1"/>
    <col min="9" max="9" width="16.140625" style="31" customWidth="1"/>
    <col min="10" max="10" width="17.421875" style="31" bestFit="1" customWidth="1"/>
    <col min="11" max="11" width="15.421875" style="31" bestFit="1" customWidth="1"/>
    <col min="12" max="12" width="18.28125" style="31" customWidth="1"/>
    <col min="13" max="13" width="15.421875" style="31" bestFit="1" customWidth="1"/>
    <col min="14" max="14" width="15.8515625" style="31" customWidth="1"/>
    <col min="15" max="40" width="18.00390625" style="31" customWidth="1"/>
    <col min="41" max="42" width="22.28125" style="31" customWidth="1"/>
    <col min="43" max="43" width="22.7109375" style="31" customWidth="1"/>
    <col min="44" max="51" width="20.8515625" style="31" customWidth="1"/>
    <col min="52" max="16384" width="11.421875" style="31" customWidth="1"/>
  </cols>
  <sheetData>
    <row r="1" spans="1:43" ht="15.75">
      <c r="A1" s="249" t="s">
        <v>20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row>
    <row r="2" spans="1:44" ht="15.75">
      <c r="A2" s="249" t="s">
        <v>25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32"/>
    </row>
    <row r="3" spans="1:44" ht="15.75">
      <c r="A3" s="249" t="s">
        <v>22</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32"/>
    </row>
    <row r="4" spans="1:44" ht="15.75">
      <c r="A4" s="32"/>
      <c r="B4" s="32"/>
      <c r="C4" s="32"/>
      <c r="D4" s="32"/>
      <c r="E4" s="32"/>
      <c r="F4" s="32"/>
      <c r="G4" s="32"/>
      <c r="H4" s="32"/>
      <c r="I4" s="32"/>
      <c r="J4" s="32"/>
      <c r="K4" s="32"/>
      <c r="L4" s="32"/>
      <c r="M4" s="32"/>
      <c r="N4" s="32"/>
      <c r="O4" s="32"/>
      <c r="P4" s="32"/>
      <c r="Q4" s="32"/>
      <c r="R4" s="107"/>
      <c r="S4" s="107"/>
      <c r="T4" s="107"/>
      <c r="U4" s="157"/>
      <c r="V4" s="123"/>
      <c r="W4" s="123"/>
      <c r="X4" s="123"/>
      <c r="Y4" s="132"/>
      <c r="Z4" s="132"/>
      <c r="AA4" s="132"/>
      <c r="AB4" s="157"/>
      <c r="AC4" s="157"/>
      <c r="AD4" s="157"/>
      <c r="AE4" s="157"/>
      <c r="AF4" s="157"/>
      <c r="AG4" s="157"/>
      <c r="AH4" s="157"/>
      <c r="AI4" s="157"/>
      <c r="AJ4" s="157"/>
      <c r="AK4" s="157"/>
      <c r="AL4" s="190"/>
      <c r="AM4" s="190"/>
      <c r="AN4" s="190"/>
      <c r="AO4" s="204"/>
      <c r="AP4" s="204"/>
      <c r="AQ4" s="32"/>
      <c r="AR4" s="32"/>
    </row>
    <row r="5" ht="15.75" thickBot="1"/>
    <row r="6" spans="1:6" ht="15.75">
      <c r="A6" s="250" t="s">
        <v>0</v>
      </c>
      <c r="B6" s="251"/>
      <c r="C6" s="251"/>
      <c r="D6" s="252"/>
      <c r="E6" s="253"/>
      <c r="F6" s="33"/>
    </row>
    <row r="7" spans="1:6" ht="36.75" customHeight="1">
      <c r="A7" s="34" t="s">
        <v>1</v>
      </c>
      <c r="B7" s="254" t="s">
        <v>2</v>
      </c>
      <c r="C7" s="255"/>
      <c r="D7" s="256"/>
      <c r="E7" s="35" t="s">
        <v>27</v>
      </c>
      <c r="F7" s="33"/>
    </row>
    <row r="8" spans="1:6" ht="36.75" customHeight="1" thickBot="1">
      <c r="A8" s="36" t="s">
        <v>28</v>
      </c>
      <c r="B8" s="257" t="s">
        <v>177</v>
      </c>
      <c r="C8" s="258"/>
      <c r="D8" s="259"/>
      <c r="E8" s="37" t="s">
        <v>153</v>
      </c>
      <c r="F8" s="38"/>
    </row>
    <row r="9" spans="1:6" ht="16.5" thickBot="1">
      <c r="A9" s="38"/>
      <c r="B9" s="38"/>
      <c r="C9" s="38"/>
      <c r="D9" s="38"/>
      <c r="E9" s="38"/>
      <c r="F9" s="38"/>
    </row>
    <row r="10" spans="1:43" ht="21.75" thickBot="1">
      <c r="A10" s="247" t="s">
        <v>3</v>
      </c>
      <c r="B10" s="247"/>
      <c r="C10" s="247"/>
      <c r="D10" s="247"/>
      <c r="E10" s="247"/>
      <c r="F10" s="247"/>
      <c r="G10" s="247"/>
      <c r="H10" s="247"/>
      <c r="I10" s="244">
        <v>2019</v>
      </c>
      <c r="J10" s="245"/>
      <c r="K10" s="245"/>
      <c r="L10" s="245"/>
      <c r="M10" s="245"/>
      <c r="N10" s="245"/>
      <c r="O10" s="245"/>
      <c r="P10" s="245"/>
      <c r="Q10" s="245"/>
      <c r="R10" s="245"/>
      <c r="S10" s="245"/>
      <c r="T10" s="264"/>
      <c r="U10" s="265" t="s">
        <v>24</v>
      </c>
      <c r="V10" s="332">
        <v>2020</v>
      </c>
      <c r="W10" s="333"/>
      <c r="X10" s="334"/>
      <c r="Y10" s="136"/>
      <c r="Z10" s="136"/>
      <c r="AA10" s="136"/>
      <c r="AB10" s="136"/>
      <c r="AC10" s="136"/>
      <c r="AD10" s="136"/>
      <c r="AE10" s="136"/>
      <c r="AF10" s="136"/>
      <c r="AG10" s="136"/>
      <c r="AH10" s="265" t="s">
        <v>24</v>
      </c>
      <c r="AI10" s="136"/>
      <c r="AJ10" s="136"/>
      <c r="AK10" s="136"/>
      <c r="AL10" s="191"/>
      <c r="AM10" s="191"/>
      <c r="AN10" s="191"/>
      <c r="AO10" s="207"/>
      <c r="AP10" s="207"/>
      <c r="AQ10" s="265" t="s">
        <v>24</v>
      </c>
    </row>
    <row r="11" spans="1:43" ht="47.25">
      <c r="A11" s="39" t="s">
        <v>21</v>
      </c>
      <c r="B11" s="39" t="s">
        <v>26</v>
      </c>
      <c r="C11" s="39"/>
      <c r="D11" s="39" t="s">
        <v>4</v>
      </c>
      <c r="E11" s="39" t="s">
        <v>5</v>
      </c>
      <c r="F11" s="39" t="s">
        <v>6</v>
      </c>
      <c r="G11" s="39" t="s">
        <v>7</v>
      </c>
      <c r="H11" s="39" t="s">
        <v>8</v>
      </c>
      <c r="I11" s="39" t="s">
        <v>9</v>
      </c>
      <c r="J11" s="39" t="s">
        <v>23</v>
      </c>
      <c r="K11" s="39" t="s">
        <v>10</v>
      </c>
      <c r="L11" s="39" t="s">
        <v>11</v>
      </c>
      <c r="M11" s="39" t="s">
        <v>12</v>
      </c>
      <c r="N11" s="39" t="s">
        <v>13</v>
      </c>
      <c r="O11" s="39" t="s">
        <v>14</v>
      </c>
      <c r="P11" s="39" t="s">
        <v>15</v>
      </c>
      <c r="Q11" s="39" t="s">
        <v>16</v>
      </c>
      <c r="R11" s="39" t="s">
        <v>17</v>
      </c>
      <c r="S11" s="39" t="s">
        <v>18</v>
      </c>
      <c r="T11" s="39" t="s">
        <v>19</v>
      </c>
      <c r="U11" s="248"/>
      <c r="V11" s="101" t="s">
        <v>9</v>
      </c>
      <c r="W11" s="101" t="s">
        <v>23</v>
      </c>
      <c r="X11" s="101" t="s">
        <v>10</v>
      </c>
      <c r="Y11" s="101" t="s">
        <v>11</v>
      </c>
      <c r="Z11" s="101" t="s">
        <v>12</v>
      </c>
      <c r="AA11" s="101" t="s">
        <v>13</v>
      </c>
      <c r="AB11" s="101" t="s">
        <v>14</v>
      </c>
      <c r="AC11" s="101" t="s">
        <v>15</v>
      </c>
      <c r="AD11" s="101" t="s">
        <v>16</v>
      </c>
      <c r="AE11" s="101" t="s">
        <v>17</v>
      </c>
      <c r="AF11" s="101" t="s">
        <v>18</v>
      </c>
      <c r="AG11" s="101" t="s">
        <v>19</v>
      </c>
      <c r="AH11" s="248"/>
      <c r="AI11" s="101" t="s">
        <v>9</v>
      </c>
      <c r="AJ11" s="101" t="s">
        <v>23</v>
      </c>
      <c r="AK11" s="101" t="s">
        <v>10</v>
      </c>
      <c r="AL11" s="101" t="s">
        <v>11</v>
      </c>
      <c r="AM11" s="101" t="s">
        <v>12</v>
      </c>
      <c r="AN11" s="101" t="s">
        <v>13</v>
      </c>
      <c r="AO11" s="213" t="s">
        <v>14</v>
      </c>
      <c r="AP11" s="213" t="s">
        <v>15</v>
      </c>
      <c r="AQ11" s="248"/>
    </row>
    <row r="12" spans="1:45" ht="37.5" customHeight="1">
      <c r="A12" s="324" t="s">
        <v>232</v>
      </c>
      <c r="B12" s="270">
        <v>13679</v>
      </c>
      <c r="C12" s="270" t="s">
        <v>153</v>
      </c>
      <c r="D12" s="270" t="s">
        <v>233</v>
      </c>
      <c r="E12" s="327" t="s">
        <v>234</v>
      </c>
      <c r="F12" s="330" t="s">
        <v>180</v>
      </c>
      <c r="G12" s="56">
        <v>1498900.8951999997</v>
      </c>
      <c r="H12" s="49" t="s">
        <v>181</v>
      </c>
      <c r="I12" s="56">
        <v>1498900.8951999997</v>
      </c>
      <c r="J12" s="56">
        <v>1498900.8951999997</v>
      </c>
      <c r="K12" s="56">
        <v>1498900.8951999997</v>
      </c>
      <c r="L12" s="56">
        <v>1498900.8951999997</v>
      </c>
      <c r="M12" s="56">
        <v>1498900.8951999997</v>
      </c>
      <c r="N12" s="56">
        <v>1498900.8951999997</v>
      </c>
      <c r="O12" s="56">
        <v>1498900.8951999997</v>
      </c>
      <c r="P12" s="56">
        <v>1498900.8951999997</v>
      </c>
      <c r="Q12" s="61">
        <v>1498900.8951999997</v>
      </c>
      <c r="R12" s="61">
        <v>1498900.8951999997</v>
      </c>
      <c r="S12" s="61">
        <v>1498900.8951999997</v>
      </c>
      <c r="T12" s="61">
        <v>1498900.8951999997</v>
      </c>
      <c r="U12" s="61">
        <f>SUM(I12:T12)</f>
        <v>17986810.742399994</v>
      </c>
      <c r="V12" s="133">
        <v>1498900.8951999997</v>
      </c>
      <c r="W12" s="133">
        <v>1484130.3</v>
      </c>
      <c r="X12" s="133">
        <v>1484130.3</v>
      </c>
      <c r="Y12" s="186">
        <v>1484130.3</v>
      </c>
      <c r="Z12" s="186">
        <v>1484130.3</v>
      </c>
      <c r="AA12" s="186">
        <v>1484130.3</v>
      </c>
      <c r="AB12" s="186">
        <v>1484130.3</v>
      </c>
      <c r="AC12" s="186">
        <v>1484130.3</v>
      </c>
      <c r="AD12" s="186">
        <v>1484130.3</v>
      </c>
      <c r="AE12" s="186">
        <v>1484130.3</v>
      </c>
      <c r="AF12" s="186">
        <v>1484130.3</v>
      </c>
      <c r="AG12" s="186">
        <v>1484130.3</v>
      </c>
      <c r="AH12" s="133">
        <f>SUM(V12:AG12)</f>
        <v>17824334.195200004</v>
      </c>
      <c r="AI12" s="186">
        <v>1484130.3</v>
      </c>
      <c r="AJ12" s="186">
        <v>1484130.3</v>
      </c>
      <c r="AK12" s="186">
        <v>1484130.3</v>
      </c>
      <c r="AL12" s="133">
        <v>1484130.3</v>
      </c>
      <c r="AM12" s="133">
        <v>1484130.3</v>
      </c>
      <c r="AN12" s="133">
        <v>1484130.3</v>
      </c>
      <c r="AO12" s="186">
        <v>1484130.3</v>
      </c>
      <c r="AP12" s="186">
        <v>1484130.3</v>
      </c>
      <c r="AQ12" s="44">
        <f>SUM(AI12:AP12)</f>
        <v>11873042.400000002</v>
      </c>
      <c r="AR12" s="57"/>
      <c r="AS12" s="58"/>
    </row>
    <row r="13" spans="1:45" ht="37.5" customHeight="1">
      <c r="A13" s="325"/>
      <c r="B13" s="271"/>
      <c r="C13" s="271"/>
      <c r="D13" s="271"/>
      <c r="E13" s="328"/>
      <c r="F13" s="331"/>
      <c r="G13" s="59">
        <v>296</v>
      </c>
      <c r="H13" s="49" t="s">
        <v>182</v>
      </c>
      <c r="I13" s="59">
        <v>296</v>
      </c>
      <c r="J13" s="59">
        <v>296</v>
      </c>
      <c r="K13" s="59">
        <v>296</v>
      </c>
      <c r="L13" s="59">
        <v>296</v>
      </c>
      <c r="M13" s="59">
        <v>296</v>
      </c>
      <c r="N13" s="59">
        <v>296</v>
      </c>
      <c r="O13" s="60">
        <v>296</v>
      </c>
      <c r="P13" s="60">
        <v>296</v>
      </c>
      <c r="Q13" s="60">
        <v>296</v>
      </c>
      <c r="R13" s="60">
        <v>296</v>
      </c>
      <c r="S13" s="60">
        <v>296</v>
      </c>
      <c r="T13" s="60">
        <v>296</v>
      </c>
      <c r="U13" s="61">
        <f aca="true" t="shared" si="0" ref="U13:U22">SUM(I13:T13)</f>
        <v>3552</v>
      </c>
      <c r="V13" s="134">
        <v>296</v>
      </c>
      <c r="W13" s="134">
        <v>298</v>
      </c>
      <c r="X13" s="134">
        <v>298</v>
      </c>
      <c r="Y13" s="187">
        <v>298</v>
      </c>
      <c r="Z13" s="187">
        <v>298</v>
      </c>
      <c r="AA13" s="187">
        <v>298</v>
      </c>
      <c r="AB13" s="187">
        <v>298</v>
      </c>
      <c r="AC13" s="187">
        <v>298</v>
      </c>
      <c r="AD13" s="187">
        <v>298</v>
      </c>
      <c r="AE13" s="187">
        <v>298</v>
      </c>
      <c r="AF13" s="187">
        <v>298</v>
      </c>
      <c r="AG13" s="187">
        <v>298</v>
      </c>
      <c r="AH13" s="133">
        <f aca="true" t="shared" si="1" ref="AH13:AH22">SUM(V13:AG13)</f>
        <v>3574</v>
      </c>
      <c r="AI13" s="187">
        <v>298</v>
      </c>
      <c r="AJ13" s="187">
        <v>298</v>
      </c>
      <c r="AK13" s="187">
        <v>298</v>
      </c>
      <c r="AL13" s="134">
        <v>298</v>
      </c>
      <c r="AM13" s="134">
        <v>298</v>
      </c>
      <c r="AN13" s="134">
        <v>298</v>
      </c>
      <c r="AO13" s="187">
        <v>298</v>
      </c>
      <c r="AP13" s="187">
        <v>298</v>
      </c>
      <c r="AQ13" s="44">
        <f aca="true" t="shared" si="2" ref="AQ13:AQ22">SUM(AI13:AP13)</f>
        <v>2384</v>
      </c>
      <c r="AR13" s="57"/>
      <c r="AS13" s="58"/>
    </row>
    <row r="14" spans="1:43" ht="37.5" customHeight="1">
      <c r="A14" s="325"/>
      <c r="B14" s="271"/>
      <c r="C14" s="271"/>
      <c r="D14" s="271"/>
      <c r="E14" s="328"/>
      <c r="F14" s="330" t="s">
        <v>183</v>
      </c>
      <c r="G14" s="56">
        <v>943571.3499999999</v>
      </c>
      <c r="H14" s="49" t="s">
        <v>181</v>
      </c>
      <c r="I14" s="56">
        <v>943571.3499999999</v>
      </c>
      <c r="J14" s="56">
        <v>943571.3499999999</v>
      </c>
      <c r="K14" s="56">
        <v>943571.3499999999</v>
      </c>
      <c r="L14" s="56">
        <v>943571.3499999999</v>
      </c>
      <c r="M14" s="56">
        <v>943571.3499999999</v>
      </c>
      <c r="N14" s="56">
        <v>943571.3499999999</v>
      </c>
      <c r="O14" s="61">
        <v>943571.3499999999</v>
      </c>
      <c r="P14" s="61">
        <v>943571.3499999999</v>
      </c>
      <c r="Q14" s="61">
        <v>943571.3499999999</v>
      </c>
      <c r="R14" s="61">
        <v>943571.3499999999</v>
      </c>
      <c r="S14" s="61">
        <v>943571.3499999999</v>
      </c>
      <c r="T14" s="61">
        <v>943571.3499999999</v>
      </c>
      <c r="U14" s="61">
        <f t="shared" si="0"/>
        <v>11322856.199999997</v>
      </c>
      <c r="V14" s="133">
        <v>943571.3499999999</v>
      </c>
      <c r="W14" s="133">
        <v>933558.28</v>
      </c>
      <c r="X14" s="133">
        <v>933558.28</v>
      </c>
      <c r="Y14" s="186">
        <v>933558.28</v>
      </c>
      <c r="Z14" s="186">
        <v>933558.28</v>
      </c>
      <c r="AA14" s="186">
        <v>933558.28</v>
      </c>
      <c r="AB14" s="186">
        <v>933558.28</v>
      </c>
      <c r="AC14" s="186">
        <v>933558.28</v>
      </c>
      <c r="AD14" s="186">
        <v>933558.28</v>
      </c>
      <c r="AE14" s="186">
        <v>933558.28</v>
      </c>
      <c r="AF14" s="186">
        <v>933558.28</v>
      </c>
      <c r="AG14" s="186">
        <v>933558.28</v>
      </c>
      <c r="AH14" s="133">
        <f t="shared" si="1"/>
        <v>11212712.43</v>
      </c>
      <c r="AI14" s="186">
        <v>933558.28</v>
      </c>
      <c r="AJ14" s="186">
        <v>933558.28</v>
      </c>
      <c r="AK14" s="186">
        <v>933558.28</v>
      </c>
      <c r="AL14" s="133">
        <v>933558.28</v>
      </c>
      <c r="AM14" s="133">
        <v>933558.28</v>
      </c>
      <c r="AN14" s="133">
        <v>933558.28</v>
      </c>
      <c r="AO14" s="186">
        <v>933558.28</v>
      </c>
      <c r="AP14" s="186">
        <v>933558.28</v>
      </c>
      <c r="AQ14" s="44">
        <f t="shared" si="2"/>
        <v>7468466.240000001</v>
      </c>
    </row>
    <row r="15" spans="1:43" ht="37.5" customHeight="1">
      <c r="A15" s="325"/>
      <c r="B15" s="271"/>
      <c r="C15" s="271"/>
      <c r="D15" s="271"/>
      <c r="E15" s="328"/>
      <c r="F15" s="331"/>
      <c r="G15" s="59">
        <v>241</v>
      </c>
      <c r="H15" s="49" t="s">
        <v>184</v>
      </c>
      <c r="I15" s="59">
        <v>241</v>
      </c>
      <c r="J15" s="59">
        <v>241</v>
      </c>
      <c r="K15" s="59">
        <v>241</v>
      </c>
      <c r="L15" s="59">
        <v>241</v>
      </c>
      <c r="M15" s="59">
        <v>241</v>
      </c>
      <c r="N15" s="59">
        <v>241</v>
      </c>
      <c r="O15" s="60">
        <v>241</v>
      </c>
      <c r="P15" s="60">
        <v>241</v>
      </c>
      <c r="Q15" s="60">
        <v>241</v>
      </c>
      <c r="R15" s="60">
        <v>241</v>
      </c>
      <c r="S15" s="60">
        <v>241</v>
      </c>
      <c r="T15" s="60">
        <v>241</v>
      </c>
      <c r="U15" s="61">
        <f t="shared" si="0"/>
        <v>2892</v>
      </c>
      <c r="V15" s="134">
        <v>241</v>
      </c>
      <c r="W15" s="134">
        <v>174</v>
      </c>
      <c r="X15" s="134">
        <v>174</v>
      </c>
      <c r="Y15" s="187">
        <v>174</v>
      </c>
      <c r="Z15" s="187">
        <v>174</v>
      </c>
      <c r="AA15" s="187">
        <v>174</v>
      </c>
      <c r="AB15" s="187">
        <v>174</v>
      </c>
      <c r="AC15" s="187">
        <v>174</v>
      </c>
      <c r="AD15" s="187">
        <v>174</v>
      </c>
      <c r="AE15" s="187">
        <v>174</v>
      </c>
      <c r="AF15" s="187">
        <v>174</v>
      </c>
      <c r="AG15" s="187">
        <v>174</v>
      </c>
      <c r="AH15" s="133">
        <f t="shared" si="1"/>
        <v>2155</v>
      </c>
      <c r="AI15" s="187">
        <v>174</v>
      </c>
      <c r="AJ15" s="187">
        <v>174</v>
      </c>
      <c r="AK15" s="187">
        <v>174</v>
      </c>
      <c r="AL15" s="134">
        <v>174</v>
      </c>
      <c r="AM15" s="134">
        <v>174</v>
      </c>
      <c r="AN15" s="134">
        <v>174</v>
      </c>
      <c r="AO15" s="187">
        <v>174</v>
      </c>
      <c r="AP15" s="187">
        <v>174</v>
      </c>
      <c r="AQ15" s="44">
        <f t="shared" si="2"/>
        <v>1392</v>
      </c>
    </row>
    <row r="16" spans="1:43" ht="37.5" customHeight="1">
      <c r="A16" s="325"/>
      <c r="B16" s="271"/>
      <c r="C16" s="271"/>
      <c r="D16" s="271"/>
      <c r="E16" s="328"/>
      <c r="F16" s="330" t="s">
        <v>185</v>
      </c>
      <c r="G16" s="56">
        <v>43433.479999999996</v>
      </c>
      <c r="H16" s="49" t="s">
        <v>181</v>
      </c>
      <c r="I16" s="56">
        <v>43433.479999999996</v>
      </c>
      <c r="J16" s="56">
        <v>43433.479999999996</v>
      </c>
      <c r="K16" s="56">
        <v>43433.479999999996</v>
      </c>
      <c r="L16" s="56">
        <v>43433.479999999996</v>
      </c>
      <c r="M16" s="56">
        <v>43433.479999999996</v>
      </c>
      <c r="N16" s="56">
        <v>43433.479999999996</v>
      </c>
      <c r="O16" s="61">
        <v>43433.479999999996</v>
      </c>
      <c r="P16" s="61">
        <v>43433.479999999996</v>
      </c>
      <c r="Q16" s="61">
        <v>43433.479999999996</v>
      </c>
      <c r="R16" s="61">
        <v>43433.479999999996</v>
      </c>
      <c r="S16" s="61">
        <v>43433.479999999996</v>
      </c>
      <c r="T16" s="61">
        <v>43433.479999999996</v>
      </c>
      <c r="U16" s="61">
        <f t="shared" si="0"/>
        <v>521201.75999999983</v>
      </c>
      <c r="V16" s="133">
        <v>43433.479999999996</v>
      </c>
      <c r="W16" s="133">
        <v>40408.48</v>
      </c>
      <c r="X16" s="133">
        <v>40408.48</v>
      </c>
      <c r="Y16" s="186">
        <v>40408.48</v>
      </c>
      <c r="Z16" s="186">
        <v>40408.48</v>
      </c>
      <c r="AA16" s="186">
        <v>40408.48</v>
      </c>
      <c r="AB16" s="186">
        <v>40408.48</v>
      </c>
      <c r="AC16" s="186">
        <v>40408.48</v>
      </c>
      <c r="AD16" s="186">
        <v>40408.48</v>
      </c>
      <c r="AE16" s="186">
        <v>40408.48</v>
      </c>
      <c r="AF16" s="186">
        <v>40408.48</v>
      </c>
      <c r="AG16" s="186">
        <v>40408.48</v>
      </c>
      <c r="AH16" s="133">
        <f t="shared" si="1"/>
        <v>487926.75999999995</v>
      </c>
      <c r="AI16" s="186">
        <v>40408.48</v>
      </c>
      <c r="AJ16" s="186">
        <v>40408.48</v>
      </c>
      <c r="AK16" s="186">
        <v>40408.48</v>
      </c>
      <c r="AL16" s="133">
        <v>40408.48</v>
      </c>
      <c r="AM16" s="133">
        <v>40408.48</v>
      </c>
      <c r="AN16" s="133">
        <v>40408.48</v>
      </c>
      <c r="AO16" s="186">
        <v>40408.48</v>
      </c>
      <c r="AP16" s="186">
        <v>40408.48</v>
      </c>
      <c r="AQ16" s="44">
        <f t="shared" si="2"/>
        <v>323267.84</v>
      </c>
    </row>
    <row r="17" spans="1:43" ht="37.5" customHeight="1">
      <c r="A17" s="325"/>
      <c r="B17" s="271"/>
      <c r="C17" s="271"/>
      <c r="D17" s="271"/>
      <c r="E17" s="328"/>
      <c r="F17" s="331"/>
      <c r="G17" s="59">
        <v>45</v>
      </c>
      <c r="H17" s="49" t="s">
        <v>184</v>
      </c>
      <c r="I17" s="59">
        <v>45</v>
      </c>
      <c r="J17" s="59">
        <v>45</v>
      </c>
      <c r="K17" s="59">
        <v>45</v>
      </c>
      <c r="L17" s="59">
        <v>45</v>
      </c>
      <c r="M17" s="59">
        <v>45</v>
      </c>
      <c r="N17" s="59">
        <v>45</v>
      </c>
      <c r="O17" s="60">
        <v>45</v>
      </c>
      <c r="P17" s="60">
        <v>45</v>
      </c>
      <c r="Q17" s="60">
        <v>45</v>
      </c>
      <c r="R17" s="60">
        <v>45</v>
      </c>
      <c r="S17" s="60">
        <v>45</v>
      </c>
      <c r="T17" s="60">
        <v>45</v>
      </c>
      <c r="U17" s="61">
        <f t="shared" si="0"/>
        <v>540</v>
      </c>
      <c r="V17" s="134">
        <v>45</v>
      </c>
      <c r="W17" s="134">
        <v>43</v>
      </c>
      <c r="X17" s="134">
        <v>43</v>
      </c>
      <c r="Y17" s="187">
        <v>43</v>
      </c>
      <c r="Z17" s="187">
        <v>43</v>
      </c>
      <c r="AA17" s="187">
        <v>43</v>
      </c>
      <c r="AB17" s="187">
        <v>43</v>
      </c>
      <c r="AC17" s="187">
        <v>43</v>
      </c>
      <c r="AD17" s="187">
        <v>43</v>
      </c>
      <c r="AE17" s="187">
        <v>43</v>
      </c>
      <c r="AF17" s="187">
        <v>43</v>
      </c>
      <c r="AG17" s="187">
        <v>43</v>
      </c>
      <c r="AH17" s="133">
        <f t="shared" si="1"/>
        <v>518</v>
      </c>
      <c r="AI17" s="187">
        <v>43</v>
      </c>
      <c r="AJ17" s="187">
        <v>43</v>
      </c>
      <c r="AK17" s="187">
        <v>43</v>
      </c>
      <c r="AL17" s="134">
        <v>43</v>
      </c>
      <c r="AM17" s="134">
        <v>43</v>
      </c>
      <c r="AN17" s="134">
        <v>43</v>
      </c>
      <c r="AO17" s="187">
        <v>43</v>
      </c>
      <c r="AP17" s="187">
        <v>43</v>
      </c>
      <c r="AQ17" s="44">
        <f t="shared" si="2"/>
        <v>344</v>
      </c>
    </row>
    <row r="18" spans="1:43" ht="37.5" customHeight="1">
      <c r="A18" s="325"/>
      <c r="B18" s="271"/>
      <c r="C18" s="271"/>
      <c r="D18" s="271"/>
      <c r="E18" s="328"/>
      <c r="F18" s="330" t="s">
        <v>186</v>
      </c>
      <c r="G18" s="56">
        <v>469766.51999999996</v>
      </c>
      <c r="H18" s="49" t="s">
        <v>181</v>
      </c>
      <c r="I18" s="56">
        <v>469766.51999999996</v>
      </c>
      <c r="J18" s="56">
        <v>469766.51999999996</v>
      </c>
      <c r="K18" s="56">
        <v>469766.51999999996</v>
      </c>
      <c r="L18" s="56">
        <v>469766.51999999996</v>
      </c>
      <c r="M18" s="56">
        <v>469766.51999999996</v>
      </c>
      <c r="N18" s="56">
        <v>469766.51999999996</v>
      </c>
      <c r="O18" s="61">
        <v>469766.51999999996</v>
      </c>
      <c r="P18" s="61">
        <v>469766.51999999996</v>
      </c>
      <c r="Q18" s="61">
        <v>469766.51999999996</v>
      </c>
      <c r="R18" s="61">
        <v>469766.51999999996</v>
      </c>
      <c r="S18" s="61">
        <v>469766.51999999996</v>
      </c>
      <c r="T18" s="61">
        <v>469766.51999999996</v>
      </c>
      <c r="U18" s="61">
        <f t="shared" si="0"/>
        <v>5637198.239999998</v>
      </c>
      <c r="V18" s="133">
        <v>469766.51999999996</v>
      </c>
      <c r="W18" s="133">
        <v>439536.77</v>
      </c>
      <c r="X18" s="133">
        <v>439536.77</v>
      </c>
      <c r="Y18" s="186">
        <v>439536.77</v>
      </c>
      <c r="Z18" s="186">
        <v>439536.77</v>
      </c>
      <c r="AA18" s="186">
        <v>439536.77</v>
      </c>
      <c r="AB18" s="186">
        <v>439536.77</v>
      </c>
      <c r="AC18" s="186">
        <v>439536.77</v>
      </c>
      <c r="AD18" s="186">
        <v>439536.77</v>
      </c>
      <c r="AE18" s="186">
        <v>439536.77</v>
      </c>
      <c r="AF18" s="186">
        <v>439536.77</v>
      </c>
      <c r="AG18" s="186">
        <v>439536.77</v>
      </c>
      <c r="AH18" s="133">
        <f t="shared" si="1"/>
        <v>5304670.99</v>
      </c>
      <c r="AI18" s="186">
        <v>439536.77</v>
      </c>
      <c r="AJ18" s="186">
        <v>439536.77</v>
      </c>
      <c r="AK18" s="186">
        <v>439536.77</v>
      </c>
      <c r="AL18" s="133">
        <v>439536.77</v>
      </c>
      <c r="AM18" s="133">
        <v>439536.77</v>
      </c>
      <c r="AN18" s="133">
        <v>439536.77</v>
      </c>
      <c r="AO18" s="186">
        <v>439536.77</v>
      </c>
      <c r="AP18" s="186">
        <v>439536.77</v>
      </c>
      <c r="AQ18" s="44">
        <f t="shared" si="2"/>
        <v>3516294.16</v>
      </c>
    </row>
    <row r="19" spans="1:43" ht="37.5" customHeight="1">
      <c r="A19" s="325"/>
      <c r="B19" s="271"/>
      <c r="C19" s="271"/>
      <c r="D19" s="271"/>
      <c r="E19" s="328"/>
      <c r="F19" s="331"/>
      <c r="G19" s="59">
        <v>53</v>
      </c>
      <c r="H19" s="49" t="s">
        <v>184</v>
      </c>
      <c r="I19" s="59">
        <v>53</v>
      </c>
      <c r="J19" s="59">
        <v>53</v>
      </c>
      <c r="K19" s="59">
        <v>53</v>
      </c>
      <c r="L19" s="59">
        <v>53</v>
      </c>
      <c r="M19" s="59">
        <v>53</v>
      </c>
      <c r="N19" s="59">
        <v>53</v>
      </c>
      <c r="O19" s="60">
        <v>53</v>
      </c>
      <c r="P19" s="60">
        <v>53</v>
      </c>
      <c r="Q19" s="60">
        <v>53</v>
      </c>
      <c r="R19" s="60">
        <v>53</v>
      </c>
      <c r="S19" s="60">
        <v>53</v>
      </c>
      <c r="T19" s="60">
        <v>53</v>
      </c>
      <c r="U19" s="61">
        <f t="shared" si="0"/>
        <v>636</v>
      </c>
      <c r="V19" s="134">
        <v>53</v>
      </c>
      <c r="W19" s="134">
        <v>49</v>
      </c>
      <c r="X19" s="134">
        <v>49</v>
      </c>
      <c r="Y19" s="187">
        <v>49</v>
      </c>
      <c r="Z19" s="187">
        <v>49</v>
      </c>
      <c r="AA19" s="187">
        <v>49</v>
      </c>
      <c r="AB19" s="187">
        <v>49</v>
      </c>
      <c r="AC19" s="187">
        <v>49</v>
      </c>
      <c r="AD19" s="187">
        <v>49</v>
      </c>
      <c r="AE19" s="187">
        <v>49</v>
      </c>
      <c r="AF19" s="187">
        <v>49</v>
      </c>
      <c r="AG19" s="187">
        <v>49</v>
      </c>
      <c r="AH19" s="133">
        <f t="shared" si="1"/>
        <v>592</v>
      </c>
      <c r="AI19" s="187">
        <v>49</v>
      </c>
      <c r="AJ19" s="187">
        <v>49</v>
      </c>
      <c r="AK19" s="187">
        <v>49</v>
      </c>
      <c r="AL19" s="134">
        <v>49</v>
      </c>
      <c r="AM19" s="134">
        <v>49</v>
      </c>
      <c r="AN19" s="134">
        <v>49</v>
      </c>
      <c r="AO19" s="187">
        <v>49</v>
      </c>
      <c r="AP19" s="187">
        <v>49</v>
      </c>
      <c r="AQ19" s="44">
        <f t="shared" si="2"/>
        <v>392</v>
      </c>
    </row>
    <row r="20" spans="1:43" ht="37.5" customHeight="1">
      <c r="A20" s="325"/>
      <c r="B20" s="271"/>
      <c r="C20" s="271"/>
      <c r="D20" s="271"/>
      <c r="E20" s="328"/>
      <c r="F20" s="330" t="s">
        <v>187</v>
      </c>
      <c r="G20" s="56">
        <v>2062289.1600000004</v>
      </c>
      <c r="H20" s="49" t="s">
        <v>181</v>
      </c>
      <c r="I20" s="56">
        <v>2062289.1600000004</v>
      </c>
      <c r="J20" s="56">
        <v>2062289.1600000004</v>
      </c>
      <c r="K20" s="56">
        <v>2062289.1600000004</v>
      </c>
      <c r="L20" s="56">
        <v>2062289.1600000004</v>
      </c>
      <c r="M20" s="56">
        <v>2062289.1600000004</v>
      </c>
      <c r="N20" s="56">
        <v>2062289.1600000004</v>
      </c>
      <c r="O20" s="61">
        <v>2062289.1600000004</v>
      </c>
      <c r="P20" s="61">
        <v>2062289.1600000004</v>
      </c>
      <c r="Q20" s="61">
        <v>2062289.1600000004</v>
      </c>
      <c r="R20" s="61">
        <v>2062289.1600000004</v>
      </c>
      <c r="S20" s="61">
        <v>2062289.1600000004</v>
      </c>
      <c r="T20" s="61">
        <v>2062289.1600000004</v>
      </c>
      <c r="U20" s="61">
        <f t="shared" si="0"/>
        <v>24747469.920000006</v>
      </c>
      <c r="V20" s="133">
        <v>2062289.1600000004</v>
      </c>
      <c r="W20" s="133">
        <v>2077673.16</v>
      </c>
      <c r="X20" s="133">
        <v>2077673.16</v>
      </c>
      <c r="Y20" s="186">
        <v>2077673.16</v>
      </c>
      <c r="Z20" s="186">
        <v>2077673.16</v>
      </c>
      <c r="AA20" s="186">
        <v>2077673.16</v>
      </c>
      <c r="AB20" s="186">
        <v>2077673.16</v>
      </c>
      <c r="AC20" s="186">
        <v>2077673.16</v>
      </c>
      <c r="AD20" s="186">
        <v>2077673.16</v>
      </c>
      <c r="AE20" s="186">
        <v>2077673.16</v>
      </c>
      <c r="AF20" s="186">
        <v>2077673.16</v>
      </c>
      <c r="AG20" s="186">
        <v>2077673.16</v>
      </c>
      <c r="AH20" s="133">
        <f t="shared" si="1"/>
        <v>24916693.92</v>
      </c>
      <c r="AI20" s="186">
        <v>2077673.16</v>
      </c>
      <c r="AJ20" s="186">
        <v>2077673.16</v>
      </c>
      <c r="AK20" s="186">
        <v>2077673.16</v>
      </c>
      <c r="AL20" s="133">
        <v>2077673.16</v>
      </c>
      <c r="AM20" s="133">
        <v>2077673.16</v>
      </c>
      <c r="AN20" s="133">
        <v>2077673.16</v>
      </c>
      <c r="AO20" s="186">
        <v>2077673.16</v>
      </c>
      <c r="AP20" s="186">
        <v>2077673.16</v>
      </c>
      <c r="AQ20" s="44">
        <f t="shared" si="2"/>
        <v>16621385.28</v>
      </c>
    </row>
    <row r="21" spans="1:43" ht="37.5" customHeight="1">
      <c r="A21" s="325"/>
      <c r="B21" s="271"/>
      <c r="C21" s="271"/>
      <c r="D21" s="271"/>
      <c r="E21" s="328"/>
      <c r="F21" s="331"/>
      <c r="G21" s="59">
        <v>136</v>
      </c>
      <c r="H21" s="49" t="s">
        <v>188</v>
      </c>
      <c r="I21" s="59">
        <v>136</v>
      </c>
      <c r="J21" s="59">
        <v>136</v>
      </c>
      <c r="K21" s="59">
        <v>136</v>
      </c>
      <c r="L21" s="59">
        <v>136</v>
      </c>
      <c r="M21" s="59">
        <v>136</v>
      </c>
      <c r="N21" s="59">
        <v>136</v>
      </c>
      <c r="O21" s="60">
        <v>136</v>
      </c>
      <c r="P21" s="60">
        <v>136</v>
      </c>
      <c r="Q21" s="60">
        <v>136</v>
      </c>
      <c r="R21" s="60">
        <v>136</v>
      </c>
      <c r="S21" s="60">
        <v>136</v>
      </c>
      <c r="T21" s="60">
        <v>136</v>
      </c>
      <c r="U21" s="61">
        <f t="shared" si="0"/>
        <v>1632</v>
      </c>
      <c r="V21" s="134">
        <v>136</v>
      </c>
      <c r="W21" s="134">
        <v>131</v>
      </c>
      <c r="X21" s="134">
        <v>131</v>
      </c>
      <c r="Y21" s="187">
        <v>131</v>
      </c>
      <c r="Z21" s="187">
        <v>131</v>
      </c>
      <c r="AA21" s="187">
        <v>131</v>
      </c>
      <c r="AB21" s="187">
        <v>131</v>
      </c>
      <c r="AC21" s="187">
        <v>131</v>
      </c>
      <c r="AD21" s="187">
        <v>131</v>
      </c>
      <c r="AE21" s="187">
        <v>131</v>
      </c>
      <c r="AF21" s="187">
        <v>131</v>
      </c>
      <c r="AG21" s="187">
        <v>131</v>
      </c>
      <c r="AH21" s="133">
        <f t="shared" si="1"/>
        <v>1577</v>
      </c>
      <c r="AI21" s="187">
        <v>131</v>
      </c>
      <c r="AJ21" s="187">
        <v>131</v>
      </c>
      <c r="AK21" s="187">
        <v>131</v>
      </c>
      <c r="AL21" s="134">
        <v>131</v>
      </c>
      <c r="AM21" s="134">
        <v>131</v>
      </c>
      <c r="AN21" s="134">
        <v>131</v>
      </c>
      <c r="AO21" s="187">
        <v>131</v>
      </c>
      <c r="AP21" s="187">
        <v>131</v>
      </c>
      <c r="AQ21" s="44">
        <f t="shared" si="2"/>
        <v>1048</v>
      </c>
    </row>
    <row r="22" spans="1:43" ht="37.5" customHeight="1">
      <c r="A22" s="326"/>
      <c r="B22" s="272"/>
      <c r="C22" s="272"/>
      <c r="D22" s="272"/>
      <c r="E22" s="329"/>
      <c r="F22" s="62" t="s">
        <v>235</v>
      </c>
      <c r="G22" s="63">
        <v>23</v>
      </c>
      <c r="H22" s="49" t="s">
        <v>236</v>
      </c>
      <c r="I22" s="64">
        <v>23</v>
      </c>
      <c r="J22" s="63">
        <v>23</v>
      </c>
      <c r="K22" s="63">
        <v>23</v>
      </c>
      <c r="L22" s="63">
        <v>23</v>
      </c>
      <c r="M22" s="63">
        <v>23</v>
      </c>
      <c r="N22" s="63">
        <v>23</v>
      </c>
      <c r="O22" s="64">
        <v>23</v>
      </c>
      <c r="P22" s="64">
        <v>23</v>
      </c>
      <c r="Q22" s="64">
        <v>23</v>
      </c>
      <c r="R22" s="64">
        <v>23</v>
      </c>
      <c r="S22" s="64">
        <v>23</v>
      </c>
      <c r="T22" s="64">
        <v>23</v>
      </c>
      <c r="U22" s="61">
        <f t="shared" si="0"/>
        <v>276</v>
      </c>
      <c r="V22" s="135">
        <v>23</v>
      </c>
      <c r="W22" s="135">
        <v>23</v>
      </c>
      <c r="X22" s="135">
        <v>23</v>
      </c>
      <c r="Y22" s="188">
        <v>23</v>
      </c>
      <c r="Z22" s="188">
        <v>23</v>
      </c>
      <c r="AA22" s="188">
        <v>23</v>
      </c>
      <c r="AB22" s="188">
        <v>23</v>
      </c>
      <c r="AC22" s="188">
        <v>23</v>
      </c>
      <c r="AD22" s="188">
        <v>23</v>
      </c>
      <c r="AE22" s="188">
        <v>23</v>
      </c>
      <c r="AF22" s="188">
        <v>23</v>
      </c>
      <c r="AG22" s="188">
        <v>23</v>
      </c>
      <c r="AH22" s="133">
        <f t="shared" si="1"/>
        <v>276</v>
      </c>
      <c r="AI22" s="188">
        <v>23</v>
      </c>
      <c r="AJ22" s="188">
        <v>23</v>
      </c>
      <c r="AK22" s="188">
        <v>23</v>
      </c>
      <c r="AL22" s="135">
        <v>23</v>
      </c>
      <c r="AM22" s="135">
        <v>23</v>
      </c>
      <c r="AN22" s="135">
        <v>23</v>
      </c>
      <c r="AO22" s="188">
        <v>23</v>
      </c>
      <c r="AP22" s="188">
        <v>23</v>
      </c>
      <c r="AQ22" s="44">
        <f t="shared" si="2"/>
        <v>184</v>
      </c>
    </row>
    <row r="23" ht="15.75">
      <c r="AQ23" s="44"/>
    </row>
  </sheetData>
  <sheetProtection/>
  <mergeCells count="22">
    <mergeCell ref="AH10:AH11"/>
    <mergeCell ref="U10:U11"/>
    <mergeCell ref="I10:T10"/>
    <mergeCell ref="F18:F19"/>
    <mergeCell ref="F20:F21"/>
    <mergeCell ref="A10:H10"/>
    <mergeCell ref="AQ10:AQ11"/>
    <mergeCell ref="A12:A22"/>
    <mergeCell ref="B12:B22"/>
    <mergeCell ref="C12:C22"/>
    <mergeCell ref="D12:D22"/>
    <mergeCell ref="E12:E22"/>
    <mergeCell ref="F16:F17"/>
    <mergeCell ref="F12:F13"/>
    <mergeCell ref="F14:F15"/>
    <mergeCell ref="V10:X10"/>
    <mergeCell ref="A1:AQ1"/>
    <mergeCell ref="A2:AQ2"/>
    <mergeCell ref="A3:AQ3"/>
    <mergeCell ref="A6:E6"/>
    <mergeCell ref="B7:D7"/>
    <mergeCell ref="B8:D8"/>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BF29"/>
  <sheetViews>
    <sheetView zoomScale="50" zoomScaleNormal="50" zoomScalePageLayoutView="0" workbookViewId="0" topLeftCell="AQ8">
      <selection activeCell="BD17" sqref="BD17"/>
    </sheetView>
  </sheetViews>
  <sheetFormatPr defaultColWidth="11.421875" defaultRowHeight="15"/>
  <cols>
    <col min="1" max="1" width="29.57421875" style="31" customWidth="1"/>
    <col min="2" max="2" width="11.7109375" style="31" customWidth="1"/>
    <col min="3" max="3" width="15.8515625" style="31" customWidth="1"/>
    <col min="4" max="4" width="30.28125" style="31" bestFit="1" customWidth="1"/>
    <col min="5" max="5" width="35.8515625" style="31" customWidth="1"/>
    <col min="6" max="6" width="39.7109375" style="31" customWidth="1"/>
    <col min="7" max="7" width="20.421875" style="31" customWidth="1"/>
    <col min="8" max="8" width="38.7109375" style="31" customWidth="1"/>
    <col min="9" max="16" width="18.00390625" style="31" hidden="1" customWidth="1"/>
    <col min="17" max="23" width="23.421875" style="31" hidden="1" customWidth="1"/>
    <col min="24" max="38" width="23.421875" style="31" customWidth="1"/>
    <col min="39" max="39" width="22.7109375" style="31" customWidth="1"/>
    <col min="40" max="55" width="20.8515625" style="31" customWidth="1"/>
    <col min="56" max="57" width="22.28125" style="31" customWidth="1"/>
    <col min="58" max="60" width="20.8515625" style="31" customWidth="1"/>
    <col min="61" max="16384" width="11.421875" style="31" customWidth="1"/>
  </cols>
  <sheetData>
    <row r="1" spans="1:39" ht="15.75">
      <c r="A1" s="249" t="s">
        <v>20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row>
    <row r="2" spans="1:40" ht="15.75">
      <c r="A2" s="249" t="s">
        <v>25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32"/>
    </row>
    <row r="3" spans="1:40" ht="15.75">
      <c r="A3" s="249" t="s">
        <v>22</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32"/>
    </row>
    <row r="4" spans="1:57" ht="15.75">
      <c r="A4" s="32"/>
      <c r="B4" s="32"/>
      <c r="C4" s="32"/>
      <c r="D4" s="32"/>
      <c r="E4" s="32"/>
      <c r="F4" s="32"/>
      <c r="G4" s="32"/>
      <c r="H4" s="32"/>
      <c r="I4" s="32"/>
      <c r="J4" s="32"/>
      <c r="K4" s="32"/>
      <c r="L4" s="32"/>
      <c r="M4" s="32"/>
      <c r="N4" s="32"/>
      <c r="O4" s="32"/>
      <c r="P4" s="32"/>
      <c r="Q4" s="32"/>
      <c r="R4" s="107"/>
      <c r="S4" s="107"/>
      <c r="T4" s="107"/>
      <c r="U4" s="123"/>
      <c r="V4" s="123"/>
      <c r="W4" s="123"/>
      <c r="X4" s="132"/>
      <c r="Y4" s="132"/>
      <c r="Z4" s="132"/>
      <c r="AA4" s="157"/>
      <c r="AB4" s="157"/>
      <c r="AC4" s="157"/>
      <c r="AD4" s="157"/>
      <c r="AE4" s="157"/>
      <c r="AF4" s="157"/>
      <c r="AG4" s="157"/>
      <c r="AH4" s="157"/>
      <c r="AI4" s="157"/>
      <c r="AJ4" s="157"/>
      <c r="AK4" s="157"/>
      <c r="AL4" s="157"/>
      <c r="AM4" s="32"/>
      <c r="AN4" s="32"/>
      <c r="BD4" s="204"/>
      <c r="BE4" s="204"/>
    </row>
    <row r="5" ht="15.75" thickBot="1"/>
    <row r="6" spans="1:6" ht="15.75">
      <c r="A6" s="250" t="s">
        <v>0</v>
      </c>
      <c r="B6" s="251"/>
      <c r="C6" s="251"/>
      <c r="D6" s="252"/>
      <c r="E6" s="253"/>
      <c r="F6" s="33"/>
    </row>
    <row r="7" spans="1:29" ht="41.25" customHeight="1">
      <c r="A7" s="34" t="s">
        <v>1</v>
      </c>
      <c r="B7" s="254" t="s">
        <v>2</v>
      </c>
      <c r="C7" s="255"/>
      <c r="D7" s="256"/>
      <c r="E7" s="35" t="s">
        <v>27</v>
      </c>
      <c r="F7" s="33"/>
      <c r="V7" s="162"/>
      <c r="W7" s="162"/>
      <c r="X7" s="162"/>
      <c r="Y7" s="162"/>
      <c r="Z7" s="162"/>
      <c r="AA7" s="162"/>
      <c r="AB7" s="162"/>
      <c r="AC7" s="162"/>
    </row>
    <row r="8" spans="1:26" ht="41.25" customHeight="1" thickBot="1">
      <c r="A8" s="36" t="s">
        <v>28</v>
      </c>
      <c r="B8" s="257" t="s">
        <v>176</v>
      </c>
      <c r="C8" s="258"/>
      <c r="D8" s="259"/>
      <c r="E8" s="37" t="s">
        <v>154</v>
      </c>
      <c r="F8" s="38"/>
      <c r="V8" s="163"/>
      <c r="W8" s="163"/>
      <c r="X8" s="163"/>
      <c r="Y8" s="163"/>
      <c r="Z8" s="163"/>
    </row>
    <row r="9" spans="1:6" ht="15.75">
      <c r="A9" s="38"/>
      <c r="B9" s="38"/>
      <c r="C9" s="38"/>
      <c r="D9" s="38"/>
      <c r="E9" s="38"/>
      <c r="F9" s="38"/>
    </row>
    <row r="10" spans="1:58" ht="21.75" thickBot="1">
      <c r="A10" s="247" t="s">
        <v>3</v>
      </c>
      <c r="B10" s="247"/>
      <c r="C10" s="247"/>
      <c r="D10" s="247"/>
      <c r="E10" s="247"/>
      <c r="F10" s="247"/>
      <c r="G10" s="247"/>
      <c r="H10" s="247"/>
      <c r="I10" s="244">
        <v>2019</v>
      </c>
      <c r="J10" s="245"/>
      <c r="K10" s="245"/>
      <c r="L10" s="245"/>
      <c r="M10" s="245"/>
      <c r="N10" s="245"/>
      <c r="O10" s="245"/>
      <c r="P10" s="245"/>
      <c r="Q10" s="245"/>
      <c r="R10" s="245"/>
      <c r="S10" s="245"/>
      <c r="T10" s="246"/>
      <c r="U10" s="340">
        <v>2020</v>
      </c>
      <c r="V10" s="341"/>
      <c r="W10" s="342"/>
      <c r="X10" s="244"/>
      <c r="Y10" s="245"/>
      <c r="Z10" s="245"/>
      <c r="AA10" s="245"/>
      <c r="AB10" s="245"/>
      <c r="AC10" s="245"/>
      <c r="AD10" s="245"/>
      <c r="AE10" s="245"/>
      <c r="AF10" s="245"/>
      <c r="AG10" s="245"/>
      <c r="AH10" s="245"/>
      <c r="AI10" s="246"/>
      <c r="AJ10" s="248" t="s">
        <v>24</v>
      </c>
      <c r="AK10" s="277">
        <v>2020</v>
      </c>
      <c r="AL10" s="278"/>
      <c r="AM10" s="278"/>
      <c r="AN10" s="278"/>
      <c r="AO10" s="278"/>
      <c r="AP10" s="278"/>
      <c r="AQ10" s="278"/>
      <c r="AR10" s="278"/>
      <c r="AS10" s="278"/>
      <c r="AT10" s="278"/>
      <c r="AU10" s="278"/>
      <c r="AV10" s="278"/>
      <c r="AW10" s="248" t="s">
        <v>24</v>
      </c>
      <c r="AX10" s="277">
        <v>2021</v>
      </c>
      <c r="AY10" s="278"/>
      <c r="AZ10" s="278"/>
      <c r="BA10" s="192"/>
      <c r="BB10" s="192"/>
      <c r="BC10" s="192"/>
      <c r="BD10" s="207"/>
      <c r="BE10" s="207"/>
      <c r="BF10" s="248" t="s">
        <v>24</v>
      </c>
    </row>
    <row r="11" spans="1:58" ht="48" thickBot="1">
      <c r="A11" s="39" t="s">
        <v>21</v>
      </c>
      <c r="B11" s="39" t="s">
        <v>26</v>
      </c>
      <c r="C11" s="39"/>
      <c r="D11" s="39" t="s">
        <v>4</v>
      </c>
      <c r="E11" s="39" t="s">
        <v>5</v>
      </c>
      <c r="F11" s="39" t="s">
        <v>6</v>
      </c>
      <c r="G11" s="39" t="s">
        <v>7</v>
      </c>
      <c r="H11" s="39" t="s">
        <v>8</v>
      </c>
      <c r="I11" s="39" t="s">
        <v>9</v>
      </c>
      <c r="J11" s="39" t="s">
        <v>23</v>
      </c>
      <c r="K11" s="39" t="s">
        <v>10</v>
      </c>
      <c r="L11" s="39" t="s">
        <v>11</v>
      </c>
      <c r="M11" s="39" t="s">
        <v>12</v>
      </c>
      <c r="N11" s="39" t="s">
        <v>13</v>
      </c>
      <c r="O11" s="39" t="s">
        <v>14</v>
      </c>
      <c r="P11" s="39" t="s">
        <v>15</v>
      </c>
      <c r="Q11" s="39" t="s">
        <v>16</v>
      </c>
      <c r="R11" s="39" t="s">
        <v>17</v>
      </c>
      <c r="S11" s="39" t="s">
        <v>18</v>
      </c>
      <c r="T11" s="124" t="s">
        <v>19</v>
      </c>
      <c r="U11" s="128" t="s">
        <v>9</v>
      </c>
      <c r="V11" s="129" t="s">
        <v>23</v>
      </c>
      <c r="W11" s="130" t="s">
        <v>10</v>
      </c>
      <c r="X11" s="138" t="s">
        <v>9</v>
      </c>
      <c r="Y11" s="138" t="s">
        <v>329</v>
      </c>
      <c r="Z11" s="138" t="s">
        <v>10</v>
      </c>
      <c r="AA11" s="138" t="s">
        <v>11</v>
      </c>
      <c r="AB11" s="138" t="s">
        <v>12</v>
      </c>
      <c r="AC11" s="138" t="s">
        <v>13</v>
      </c>
      <c r="AD11" s="138" t="s">
        <v>14</v>
      </c>
      <c r="AE11" s="138" t="s">
        <v>15</v>
      </c>
      <c r="AF11" s="138" t="s">
        <v>16</v>
      </c>
      <c r="AG11" s="138" t="s">
        <v>17</v>
      </c>
      <c r="AH11" s="138" t="s">
        <v>18</v>
      </c>
      <c r="AI11" s="138" t="s">
        <v>19</v>
      </c>
      <c r="AJ11" s="265"/>
      <c r="AK11" s="138" t="s">
        <v>9</v>
      </c>
      <c r="AL11" s="138" t="s">
        <v>329</v>
      </c>
      <c r="AM11" s="138" t="s">
        <v>10</v>
      </c>
      <c r="AN11" s="138" t="s">
        <v>11</v>
      </c>
      <c r="AO11" s="138" t="s">
        <v>12</v>
      </c>
      <c r="AP11" s="138" t="s">
        <v>13</v>
      </c>
      <c r="AQ11" s="138" t="s">
        <v>14</v>
      </c>
      <c r="AR11" s="138" t="s">
        <v>15</v>
      </c>
      <c r="AS11" s="138" t="s">
        <v>16</v>
      </c>
      <c r="AT11" s="138" t="s">
        <v>17</v>
      </c>
      <c r="AU11" s="138" t="s">
        <v>18</v>
      </c>
      <c r="AV11" s="138" t="s">
        <v>19</v>
      </c>
      <c r="AW11" s="339"/>
      <c r="AX11" s="138" t="s">
        <v>9</v>
      </c>
      <c r="AY11" s="138" t="s">
        <v>329</v>
      </c>
      <c r="AZ11" s="138" t="s">
        <v>10</v>
      </c>
      <c r="BA11" s="138" t="s">
        <v>11</v>
      </c>
      <c r="BB11" s="138" t="s">
        <v>12</v>
      </c>
      <c r="BC11" s="138" t="s">
        <v>13</v>
      </c>
      <c r="BD11" s="213" t="s">
        <v>14</v>
      </c>
      <c r="BE11" s="213" t="s">
        <v>15</v>
      </c>
      <c r="BF11" s="265"/>
    </row>
    <row r="12" spans="1:58" ht="42" customHeight="1" thickBot="1">
      <c r="A12" s="335" t="s">
        <v>122</v>
      </c>
      <c r="B12" s="268">
        <v>13696</v>
      </c>
      <c r="C12" s="269" t="s">
        <v>154</v>
      </c>
      <c r="D12" s="269" t="s">
        <v>47</v>
      </c>
      <c r="E12" s="269" t="s">
        <v>48</v>
      </c>
      <c r="F12" s="338" t="s">
        <v>180</v>
      </c>
      <c r="G12" s="40">
        <v>2487227.8984999987</v>
      </c>
      <c r="H12" s="41" t="s">
        <v>181</v>
      </c>
      <c r="I12" s="40">
        <v>2487227.8984999987</v>
      </c>
      <c r="J12" s="40">
        <v>2487227.8984999987</v>
      </c>
      <c r="K12" s="40">
        <v>2487227.8984999987</v>
      </c>
      <c r="L12" s="40">
        <v>2487227.8984999987</v>
      </c>
      <c r="M12" s="40">
        <v>2487227.8984999987</v>
      </c>
      <c r="N12" s="40">
        <v>2487227.8984999987</v>
      </c>
      <c r="O12" s="26">
        <v>2487227.8984999987</v>
      </c>
      <c r="P12" s="26">
        <v>2487227.8984999987</v>
      </c>
      <c r="Q12" s="26">
        <v>2487227.8984999987</v>
      </c>
      <c r="R12" s="26">
        <v>2487227.8984999987</v>
      </c>
      <c r="S12" s="26">
        <v>2487227.8984999987</v>
      </c>
      <c r="T12" s="119">
        <v>2487227.8984999987</v>
      </c>
      <c r="U12" s="26">
        <v>2487227.8984999987</v>
      </c>
      <c r="V12" s="26">
        <v>2487227.8984999987</v>
      </c>
      <c r="W12" s="26">
        <v>2487227.8984999987</v>
      </c>
      <c r="X12" s="40">
        <v>2487227.8984999987</v>
      </c>
      <c r="Y12" s="40">
        <v>2487227.8984999987</v>
      </c>
      <c r="Z12" s="40">
        <v>2487227.8984999987</v>
      </c>
      <c r="AA12" s="40">
        <v>2487227.8984999987</v>
      </c>
      <c r="AB12" s="40">
        <v>2487227.8984999987</v>
      </c>
      <c r="AC12" s="40">
        <v>2487227.8984999987</v>
      </c>
      <c r="AD12" s="26">
        <v>2487227.8984999987</v>
      </c>
      <c r="AE12" s="26">
        <v>2487227.8984999987</v>
      </c>
      <c r="AF12" s="26">
        <v>2487227.8984999987</v>
      </c>
      <c r="AG12" s="26">
        <v>2487227.8984999987</v>
      </c>
      <c r="AH12" s="26">
        <v>2487227.8984999987</v>
      </c>
      <c r="AI12" s="119">
        <v>2487227.8984999987</v>
      </c>
      <c r="AJ12" s="119">
        <f>SUM(X12:AI12)</f>
        <v>29846734.781999987</v>
      </c>
      <c r="AK12" s="26">
        <v>2487227.8984999987</v>
      </c>
      <c r="AL12" s="26">
        <v>2487227.8984999987</v>
      </c>
      <c r="AM12" s="26">
        <v>2487227.8984999987</v>
      </c>
      <c r="AN12" s="26">
        <v>2487227.8984999987</v>
      </c>
      <c r="AO12" s="26">
        <v>2487227.8984999987</v>
      </c>
      <c r="AP12" s="26">
        <v>2487227.8984999987</v>
      </c>
      <c r="AQ12" s="26">
        <v>2487227.8984999987</v>
      </c>
      <c r="AR12" s="26">
        <v>2487227.8984999987</v>
      </c>
      <c r="AS12" s="26">
        <v>2487227.8984999987</v>
      </c>
      <c r="AT12" s="26">
        <v>2487227.8984999987</v>
      </c>
      <c r="AU12" s="26">
        <v>2487227.8984999987</v>
      </c>
      <c r="AV12" s="26">
        <v>2487227.8985</v>
      </c>
      <c r="AW12" s="42">
        <f>SUM(AK12:AV12)</f>
        <v>29846734.781999987</v>
      </c>
      <c r="AX12" s="26">
        <v>2487227.8984999987</v>
      </c>
      <c r="AY12" s="26">
        <v>2487227.8984999987</v>
      </c>
      <c r="AZ12" s="26">
        <v>2487227.8984999987</v>
      </c>
      <c r="BA12" s="26">
        <v>2487227.8984999987</v>
      </c>
      <c r="BB12" s="26">
        <v>2487227.8984999987</v>
      </c>
      <c r="BC12" s="119">
        <v>2487227.8984999987</v>
      </c>
      <c r="BD12" s="26">
        <v>2487227.8984999987</v>
      </c>
      <c r="BE12" s="119">
        <v>2487227.8984999987</v>
      </c>
      <c r="BF12" s="42">
        <f>SUM(AX12:BE12)</f>
        <v>19897823.18799999</v>
      </c>
    </row>
    <row r="13" spans="1:58" ht="42" customHeight="1" thickBot="1">
      <c r="A13" s="336"/>
      <c r="B13" s="268"/>
      <c r="C13" s="269"/>
      <c r="D13" s="269"/>
      <c r="E13" s="269"/>
      <c r="F13" s="331"/>
      <c r="G13" s="45">
        <v>289</v>
      </c>
      <c r="H13" s="46" t="s">
        <v>182</v>
      </c>
      <c r="I13" s="45">
        <v>289</v>
      </c>
      <c r="J13" s="45">
        <v>289</v>
      </c>
      <c r="K13" s="45">
        <v>289</v>
      </c>
      <c r="L13" s="45">
        <v>289</v>
      </c>
      <c r="M13" s="45">
        <v>289</v>
      </c>
      <c r="N13" s="45">
        <v>289</v>
      </c>
      <c r="O13" s="27">
        <v>289</v>
      </c>
      <c r="P13" s="27">
        <v>289</v>
      </c>
      <c r="Q13" s="27">
        <v>289</v>
      </c>
      <c r="R13" s="27">
        <v>289</v>
      </c>
      <c r="S13" s="27">
        <v>289</v>
      </c>
      <c r="T13" s="120">
        <v>289</v>
      </c>
      <c r="U13" s="27">
        <v>289</v>
      </c>
      <c r="V13" s="27">
        <v>289</v>
      </c>
      <c r="W13" s="27">
        <v>289</v>
      </c>
      <c r="X13" s="45">
        <v>289</v>
      </c>
      <c r="Y13" s="45">
        <v>289</v>
      </c>
      <c r="Z13" s="45">
        <v>289</v>
      </c>
      <c r="AA13" s="45">
        <v>289</v>
      </c>
      <c r="AB13" s="45">
        <v>289</v>
      </c>
      <c r="AC13" s="45">
        <v>289</v>
      </c>
      <c r="AD13" s="27">
        <v>289</v>
      </c>
      <c r="AE13" s="27">
        <v>289</v>
      </c>
      <c r="AF13" s="27">
        <v>289</v>
      </c>
      <c r="AG13" s="27">
        <v>289</v>
      </c>
      <c r="AH13" s="27">
        <v>289</v>
      </c>
      <c r="AI13" s="120">
        <v>289</v>
      </c>
      <c r="AJ13" s="119">
        <f aca="true" t="shared" si="0" ref="AJ13:AJ22">SUM(X13:AI13)</f>
        <v>3468</v>
      </c>
      <c r="AK13" s="27">
        <v>289</v>
      </c>
      <c r="AL13" s="27">
        <v>289</v>
      </c>
      <c r="AM13" s="27">
        <v>289</v>
      </c>
      <c r="AN13" s="27">
        <v>289</v>
      </c>
      <c r="AO13" s="27">
        <v>289</v>
      </c>
      <c r="AP13" s="27">
        <v>289</v>
      </c>
      <c r="AQ13" s="27">
        <v>289</v>
      </c>
      <c r="AR13" s="27">
        <v>289</v>
      </c>
      <c r="AS13" s="27">
        <v>289</v>
      </c>
      <c r="AT13" s="27">
        <v>289</v>
      </c>
      <c r="AU13" s="27">
        <v>289</v>
      </c>
      <c r="AV13" s="27">
        <v>289</v>
      </c>
      <c r="AW13" s="42">
        <f aca="true" t="shared" si="1" ref="AW13:AW22">SUM(AK13:AV13)</f>
        <v>3468</v>
      </c>
      <c r="AX13" s="27">
        <v>289</v>
      </c>
      <c r="AY13" s="27">
        <v>289</v>
      </c>
      <c r="AZ13" s="27">
        <v>289</v>
      </c>
      <c r="BA13" s="27">
        <v>289</v>
      </c>
      <c r="BB13" s="27">
        <v>289</v>
      </c>
      <c r="BC13" s="120">
        <v>289</v>
      </c>
      <c r="BD13" s="27">
        <v>289</v>
      </c>
      <c r="BE13" s="120">
        <v>289</v>
      </c>
      <c r="BF13" s="42">
        <f aca="true" t="shared" si="2" ref="BF13:BF22">SUM(AX13:BE13)</f>
        <v>2312</v>
      </c>
    </row>
    <row r="14" spans="1:58" ht="42" customHeight="1" thickBot="1">
      <c r="A14" s="336"/>
      <c r="B14" s="268"/>
      <c r="C14" s="269"/>
      <c r="D14" s="269"/>
      <c r="E14" s="269"/>
      <c r="F14" s="330" t="s">
        <v>183</v>
      </c>
      <c r="G14" s="45">
        <v>920664.98</v>
      </c>
      <c r="H14" s="46" t="s">
        <v>181</v>
      </c>
      <c r="I14" s="45">
        <v>920664.98</v>
      </c>
      <c r="J14" s="45">
        <v>920664.98</v>
      </c>
      <c r="K14" s="45">
        <v>920664.98</v>
      </c>
      <c r="L14" s="45">
        <v>920664.98</v>
      </c>
      <c r="M14" s="45">
        <v>920664.98</v>
      </c>
      <c r="N14" s="45">
        <v>920664.98</v>
      </c>
      <c r="O14" s="27">
        <v>920664.98</v>
      </c>
      <c r="P14" s="27">
        <v>920664.98</v>
      </c>
      <c r="Q14" s="27">
        <v>920664.98</v>
      </c>
      <c r="R14" s="27">
        <v>920664.98</v>
      </c>
      <c r="S14" s="27">
        <v>920664.98</v>
      </c>
      <c r="T14" s="120">
        <v>920664.98</v>
      </c>
      <c r="U14" s="27">
        <v>920664.98</v>
      </c>
      <c r="V14" s="27">
        <v>920664.98</v>
      </c>
      <c r="W14" s="27">
        <v>920664.98</v>
      </c>
      <c r="X14" s="45">
        <v>920664.98</v>
      </c>
      <c r="Y14" s="45">
        <v>920664.98</v>
      </c>
      <c r="Z14" s="45">
        <v>920664.98</v>
      </c>
      <c r="AA14" s="45">
        <v>920664.98</v>
      </c>
      <c r="AB14" s="45">
        <v>920664.98</v>
      </c>
      <c r="AC14" s="45">
        <v>920664.98</v>
      </c>
      <c r="AD14" s="27">
        <v>920664.98</v>
      </c>
      <c r="AE14" s="27">
        <v>920664.98</v>
      </c>
      <c r="AF14" s="27">
        <v>920664.98</v>
      </c>
      <c r="AG14" s="27">
        <v>920664.98</v>
      </c>
      <c r="AH14" s="27">
        <v>920664.98</v>
      </c>
      <c r="AI14" s="120">
        <v>920664.98</v>
      </c>
      <c r="AJ14" s="119">
        <f t="shared" si="0"/>
        <v>11047979.760000004</v>
      </c>
      <c r="AK14" s="27">
        <v>920664.98</v>
      </c>
      <c r="AL14" s="27">
        <v>920664.98</v>
      </c>
      <c r="AM14" s="27">
        <v>920664.98</v>
      </c>
      <c r="AN14" s="27">
        <v>920664.98</v>
      </c>
      <c r="AO14" s="27">
        <v>920664.98</v>
      </c>
      <c r="AP14" s="27">
        <v>920664.98</v>
      </c>
      <c r="AQ14" s="27">
        <v>920664.98</v>
      </c>
      <c r="AR14" s="27">
        <v>920664.98</v>
      </c>
      <c r="AS14" s="27">
        <v>920664.98</v>
      </c>
      <c r="AT14" s="27">
        <v>920664.98</v>
      </c>
      <c r="AU14" s="27">
        <v>920664.98</v>
      </c>
      <c r="AV14" s="27">
        <v>920664.98</v>
      </c>
      <c r="AW14" s="42">
        <f t="shared" si="1"/>
        <v>11047979.760000004</v>
      </c>
      <c r="AX14" s="27">
        <v>920664.98</v>
      </c>
      <c r="AY14" s="27">
        <v>920664.98</v>
      </c>
      <c r="AZ14" s="27">
        <v>920664.98</v>
      </c>
      <c r="BA14" s="27">
        <v>920664.98</v>
      </c>
      <c r="BB14" s="27">
        <v>920664.98</v>
      </c>
      <c r="BC14" s="120">
        <v>920664.98</v>
      </c>
      <c r="BD14" s="27">
        <v>920664.98</v>
      </c>
      <c r="BE14" s="120">
        <v>920664.98</v>
      </c>
      <c r="BF14" s="42">
        <f t="shared" si="2"/>
        <v>7365319.840000002</v>
      </c>
    </row>
    <row r="15" spans="1:58" ht="42" customHeight="1" thickBot="1">
      <c r="A15" s="336"/>
      <c r="B15" s="268"/>
      <c r="C15" s="269"/>
      <c r="D15" s="269"/>
      <c r="E15" s="269"/>
      <c r="F15" s="331"/>
      <c r="G15" s="45">
        <v>207</v>
      </c>
      <c r="H15" s="49" t="s">
        <v>184</v>
      </c>
      <c r="I15" s="45">
        <v>207</v>
      </c>
      <c r="J15" s="45">
        <v>207</v>
      </c>
      <c r="K15" s="45">
        <v>207</v>
      </c>
      <c r="L15" s="45">
        <v>207</v>
      </c>
      <c r="M15" s="45">
        <v>207</v>
      </c>
      <c r="N15" s="45">
        <v>207</v>
      </c>
      <c r="O15" s="27">
        <v>207</v>
      </c>
      <c r="P15" s="27">
        <v>207</v>
      </c>
      <c r="Q15" s="27">
        <v>207</v>
      </c>
      <c r="R15" s="27">
        <v>207</v>
      </c>
      <c r="S15" s="27">
        <v>207</v>
      </c>
      <c r="T15" s="120">
        <v>207</v>
      </c>
      <c r="U15" s="27">
        <v>207</v>
      </c>
      <c r="V15" s="27">
        <v>207</v>
      </c>
      <c r="W15" s="27">
        <v>207</v>
      </c>
      <c r="X15" s="45">
        <v>207</v>
      </c>
      <c r="Y15" s="45">
        <v>207</v>
      </c>
      <c r="Z15" s="45">
        <v>207</v>
      </c>
      <c r="AA15" s="45">
        <v>207</v>
      </c>
      <c r="AB15" s="45">
        <v>207</v>
      </c>
      <c r="AC15" s="45">
        <v>207</v>
      </c>
      <c r="AD15" s="27">
        <v>207</v>
      </c>
      <c r="AE15" s="27">
        <v>207</v>
      </c>
      <c r="AF15" s="27">
        <v>207</v>
      </c>
      <c r="AG15" s="27">
        <v>207</v>
      </c>
      <c r="AH15" s="27">
        <v>207</v>
      </c>
      <c r="AI15" s="120">
        <v>207</v>
      </c>
      <c r="AJ15" s="119">
        <f t="shared" si="0"/>
        <v>2484</v>
      </c>
      <c r="AK15" s="27">
        <v>207</v>
      </c>
      <c r="AL15" s="27">
        <v>207</v>
      </c>
      <c r="AM15" s="27">
        <v>207</v>
      </c>
      <c r="AN15" s="27">
        <v>207</v>
      </c>
      <c r="AO15" s="27">
        <v>207</v>
      </c>
      <c r="AP15" s="27">
        <v>207</v>
      </c>
      <c r="AQ15" s="27">
        <v>207</v>
      </c>
      <c r="AR15" s="27">
        <v>207</v>
      </c>
      <c r="AS15" s="27">
        <v>207</v>
      </c>
      <c r="AT15" s="27">
        <v>207</v>
      </c>
      <c r="AU15" s="27">
        <v>207</v>
      </c>
      <c r="AV15" s="27">
        <v>207</v>
      </c>
      <c r="AW15" s="42">
        <f t="shared" si="1"/>
        <v>2484</v>
      </c>
      <c r="AX15" s="27">
        <v>207</v>
      </c>
      <c r="AY15" s="27">
        <v>207</v>
      </c>
      <c r="AZ15" s="27">
        <v>207</v>
      </c>
      <c r="BA15" s="27">
        <v>207</v>
      </c>
      <c r="BB15" s="27">
        <v>207</v>
      </c>
      <c r="BC15" s="120">
        <v>207</v>
      </c>
      <c r="BD15" s="27">
        <v>207</v>
      </c>
      <c r="BE15" s="120">
        <v>207</v>
      </c>
      <c r="BF15" s="42">
        <f t="shared" si="2"/>
        <v>1656</v>
      </c>
    </row>
    <row r="16" spans="1:58" ht="42" customHeight="1" thickBot="1">
      <c r="A16" s="336"/>
      <c r="B16" s="268"/>
      <c r="C16" s="269"/>
      <c r="D16" s="269"/>
      <c r="E16" s="269"/>
      <c r="F16" s="330" t="s">
        <v>185</v>
      </c>
      <c r="G16" s="45">
        <v>25194.600000000002</v>
      </c>
      <c r="H16" s="46" t="s">
        <v>181</v>
      </c>
      <c r="I16" s="45">
        <v>25194.600000000002</v>
      </c>
      <c r="J16" s="45">
        <v>25194.600000000002</v>
      </c>
      <c r="K16" s="45">
        <v>25194.600000000002</v>
      </c>
      <c r="L16" s="45">
        <v>25194.600000000002</v>
      </c>
      <c r="M16" s="45">
        <v>25194.600000000002</v>
      </c>
      <c r="N16" s="45">
        <v>25194.600000000002</v>
      </c>
      <c r="O16" s="27">
        <v>25194.600000000002</v>
      </c>
      <c r="P16" s="27">
        <v>25194.600000000002</v>
      </c>
      <c r="Q16" s="27">
        <v>25194.600000000002</v>
      </c>
      <c r="R16" s="27">
        <v>25194.600000000002</v>
      </c>
      <c r="S16" s="27">
        <v>25194.600000000002</v>
      </c>
      <c r="T16" s="120">
        <v>25194.600000000002</v>
      </c>
      <c r="U16" s="27">
        <v>25194.600000000002</v>
      </c>
      <c r="V16" s="27">
        <v>25194.600000000002</v>
      </c>
      <c r="W16" s="27">
        <v>25194.600000000002</v>
      </c>
      <c r="X16" s="45">
        <v>25194.600000000002</v>
      </c>
      <c r="Y16" s="45">
        <v>25194.600000000002</v>
      </c>
      <c r="Z16" s="45">
        <v>25194.600000000002</v>
      </c>
      <c r="AA16" s="45">
        <v>25194.600000000002</v>
      </c>
      <c r="AB16" s="45">
        <v>25194.600000000002</v>
      </c>
      <c r="AC16" s="45">
        <v>25194.600000000002</v>
      </c>
      <c r="AD16" s="27">
        <v>25194.600000000002</v>
      </c>
      <c r="AE16" s="27">
        <v>25194.600000000002</v>
      </c>
      <c r="AF16" s="27">
        <v>25194.600000000002</v>
      </c>
      <c r="AG16" s="27">
        <v>25194.600000000002</v>
      </c>
      <c r="AH16" s="27">
        <v>25194.600000000002</v>
      </c>
      <c r="AI16" s="120">
        <v>25194.600000000002</v>
      </c>
      <c r="AJ16" s="119">
        <f t="shared" si="0"/>
        <v>302335.2</v>
      </c>
      <c r="AK16" s="27">
        <v>25194.600000000002</v>
      </c>
      <c r="AL16" s="27">
        <v>25194.600000000002</v>
      </c>
      <c r="AM16" s="27">
        <v>25194.600000000002</v>
      </c>
      <c r="AN16" s="27">
        <v>25194.600000000002</v>
      </c>
      <c r="AO16" s="27">
        <v>25194.600000000002</v>
      </c>
      <c r="AP16" s="27">
        <v>25194.600000000002</v>
      </c>
      <c r="AQ16" s="27">
        <v>25194.600000000002</v>
      </c>
      <c r="AR16" s="27">
        <v>25194.600000000002</v>
      </c>
      <c r="AS16" s="27">
        <v>25194.600000000002</v>
      </c>
      <c r="AT16" s="27">
        <v>25194.600000000002</v>
      </c>
      <c r="AU16" s="27">
        <v>25194.600000000002</v>
      </c>
      <c r="AV16" s="27">
        <v>25194.600000000002</v>
      </c>
      <c r="AW16" s="42">
        <f t="shared" si="1"/>
        <v>302335.2</v>
      </c>
      <c r="AX16" s="27">
        <v>25194.600000000002</v>
      </c>
      <c r="AY16" s="27">
        <v>25194.600000000002</v>
      </c>
      <c r="AZ16" s="27">
        <v>25194.600000000002</v>
      </c>
      <c r="BA16" s="27">
        <v>25194.600000000002</v>
      </c>
      <c r="BB16" s="27">
        <v>25194.600000000002</v>
      </c>
      <c r="BC16" s="120">
        <v>25194.600000000002</v>
      </c>
      <c r="BD16" s="27">
        <v>25194.600000000002</v>
      </c>
      <c r="BE16" s="120">
        <v>25194.600000000002</v>
      </c>
      <c r="BF16" s="42">
        <f t="shared" si="2"/>
        <v>201556.80000000002</v>
      </c>
    </row>
    <row r="17" spans="1:58" ht="42" customHeight="1" thickBot="1">
      <c r="A17" s="336"/>
      <c r="B17" s="268"/>
      <c r="C17" s="269"/>
      <c r="D17" s="269"/>
      <c r="E17" s="269"/>
      <c r="F17" s="331"/>
      <c r="G17" s="45">
        <v>20</v>
      </c>
      <c r="H17" s="49" t="s">
        <v>184</v>
      </c>
      <c r="I17" s="45">
        <v>20</v>
      </c>
      <c r="J17" s="45">
        <v>20</v>
      </c>
      <c r="K17" s="45">
        <v>20</v>
      </c>
      <c r="L17" s="45">
        <v>20</v>
      </c>
      <c r="M17" s="45">
        <v>20</v>
      </c>
      <c r="N17" s="45">
        <v>20</v>
      </c>
      <c r="O17" s="27">
        <v>20</v>
      </c>
      <c r="P17" s="27">
        <v>20</v>
      </c>
      <c r="Q17" s="27">
        <v>20</v>
      </c>
      <c r="R17" s="27">
        <v>20</v>
      </c>
      <c r="S17" s="27">
        <v>20</v>
      </c>
      <c r="T17" s="120">
        <v>20</v>
      </c>
      <c r="U17" s="27">
        <v>20</v>
      </c>
      <c r="V17" s="27">
        <v>20</v>
      </c>
      <c r="W17" s="27">
        <v>20</v>
      </c>
      <c r="X17" s="45">
        <v>20</v>
      </c>
      <c r="Y17" s="45">
        <v>20</v>
      </c>
      <c r="Z17" s="45">
        <v>20</v>
      </c>
      <c r="AA17" s="45">
        <v>20</v>
      </c>
      <c r="AB17" s="45">
        <v>20</v>
      </c>
      <c r="AC17" s="45">
        <v>20</v>
      </c>
      <c r="AD17" s="27">
        <v>20</v>
      </c>
      <c r="AE17" s="27">
        <v>20</v>
      </c>
      <c r="AF17" s="27">
        <v>20</v>
      </c>
      <c r="AG17" s="27">
        <v>20</v>
      </c>
      <c r="AH17" s="27">
        <v>20</v>
      </c>
      <c r="AI17" s="120">
        <v>20</v>
      </c>
      <c r="AJ17" s="119">
        <f t="shared" si="0"/>
        <v>240</v>
      </c>
      <c r="AK17" s="27">
        <v>20</v>
      </c>
      <c r="AL17" s="27">
        <v>20</v>
      </c>
      <c r="AM17" s="27">
        <v>20</v>
      </c>
      <c r="AN17" s="27">
        <v>20</v>
      </c>
      <c r="AO17" s="27">
        <v>20</v>
      </c>
      <c r="AP17" s="27">
        <v>20</v>
      </c>
      <c r="AQ17" s="27">
        <v>20</v>
      </c>
      <c r="AR17" s="27">
        <v>20</v>
      </c>
      <c r="AS17" s="27">
        <v>20</v>
      </c>
      <c r="AT17" s="27">
        <v>20</v>
      </c>
      <c r="AU17" s="27">
        <v>20</v>
      </c>
      <c r="AV17" s="27">
        <v>20</v>
      </c>
      <c r="AW17" s="42">
        <f t="shared" si="1"/>
        <v>240</v>
      </c>
      <c r="AX17" s="27">
        <v>20</v>
      </c>
      <c r="AY17" s="27">
        <v>20</v>
      </c>
      <c r="AZ17" s="27">
        <v>20</v>
      </c>
      <c r="BA17" s="27">
        <v>20</v>
      </c>
      <c r="BB17" s="27">
        <v>20</v>
      </c>
      <c r="BC17" s="120">
        <v>20</v>
      </c>
      <c r="BD17" s="27">
        <v>20</v>
      </c>
      <c r="BE17" s="120">
        <v>20</v>
      </c>
      <c r="BF17" s="42">
        <f t="shared" si="2"/>
        <v>160</v>
      </c>
    </row>
    <row r="18" spans="1:58" ht="42" customHeight="1" thickBot="1">
      <c r="A18" s="336"/>
      <c r="B18" s="268"/>
      <c r="C18" s="269"/>
      <c r="D18" s="269"/>
      <c r="E18" s="269"/>
      <c r="F18" s="330" t="s">
        <v>186</v>
      </c>
      <c r="G18" s="45">
        <v>274127.69999999995</v>
      </c>
      <c r="H18" s="46" t="s">
        <v>181</v>
      </c>
      <c r="I18" s="45">
        <v>274127.69999999995</v>
      </c>
      <c r="J18" s="45">
        <v>274127.69999999995</v>
      </c>
      <c r="K18" s="45">
        <v>274127.69999999995</v>
      </c>
      <c r="L18" s="45">
        <v>274127.69999999995</v>
      </c>
      <c r="M18" s="45">
        <v>274127.69999999995</v>
      </c>
      <c r="N18" s="45">
        <v>274127.69999999995</v>
      </c>
      <c r="O18" s="27">
        <v>274127.69999999995</v>
      </c>
      <c r="P18" s="27">
        <v>274127.69999999995</v>
      </c>
      <c r="Q18" s="27">
        <v>274127.69999999995</v>
      </c>
      <c r="R18" s="27">
        <v>274127.69999999995</v>
      </c>
      <c r="S18" s="27">
        <v>274127.69999999995</v>
      </c>
      <c r="T18" s="120">
        <v>274127.69999999995</v>
      </c>
      <c r="U18" s="27">
        <v>274127.69999999995</v>
      </c>
      <c r="V18" s="27">
        <v>274127.69999999995</v>
      </c>
      <c r="W18" s="27">
        <v>274127.69999999995</v>
      </c>
      <c r="X18" s="45">
        <v>274127.69999999995</v>
      </c>
      <c r="Y18" s="45">
        <v>274127.69999999995</v>
      </c>
      <c r="Z18" s="45">
        <v>274127.69999999995</v>
      </c>
      <c r="AA18" s="45">
        <v>274127.69999999995</v>
      </c>
      <c r="AB18" s="45">
        <v>274127.69999999995</v>
      </c>
      <c r="AC18" s="45">
        <v>274127.69999999995</v>
      </c>
      <c r="AD18" s="27">
        <v>274127.69999999995</v>
      </c>
      <c r="AE18" s="27">
        <v>274127.69999999995</v>
      </c>
      <c r="AF18" s="27">
        <v>274127.69999999995</v>
      </c>
      <c r="AG18" s="27">
        <v>274127.69999999995</v>
      </c>
      <c r="AH18" s="27">
        <v>274127.69999999995</v>
      </c>
      <c r="AI18" s="120">
        <v>274127.69999999995</v>
      </c>
      <c r="AJ18" s="119">
        <f t="shared" si="0"/>
        <v>3289532.4000000004</v>
      </c>
      <c r="AK18" s="27">
        <v>274127.69999999995</v>
      </c>
      <c r="AL18" s="27">
        <v>274127.69999999995</v>
      </c>
      <c r="AM18" s="27">
        <v>274127.69999999995</v>
      </c>
      <c r="AN18" s="27">
        <v>274127.69999999995</v>
      </c>
      <c r="AO18" s="27">
        <v>274127.69999999995</v>
      </c>
      <c r="AP18" s="27">
        <v>274127.69999999995</v>
      </c>
      <c r="AQ18" s="27">
        <v>274127.69999999995</v>
      </c>
      <c r="AR18" s="27">
        <v>274127.69999999995</v>
      </c>
      <c r="AS18" s="27">
        <v>274127.69999999995</v>
      </c>
      <c r="AT18" s="27">
        <v>274127.69999999995</v>
      </c>
      <c r="AU18" s="27">
        <v>274127.69999999995</v>
      </c>
      <c r="AV18" s="27">
        <v>274127.69999999995</v>
      </c>
      <c r="AW18" s="42">
        <f t="shared" si="1"/>
        <v>3289532.4000000004</v>
      </c>
      <c r="AX18" s="27">
        <v>274127.69999999995</v>
      </c>
      <c r="AY18" s="27">
        <v>274127.69999999995</v>
      </c>
      <c r="AZ18" s="27">
        <v>274127.69999999995</v>
      </c>
      <c r="BA18" s="27">
        <v>274127.69999999995</v>
      </c>
      <c r="BB18" s="27">
        <v>274127.69999999995</v>
      </c>
      <c r="BC18" s="120">
        <v>274127.69999999995</v>
      </c>
      <c r="BD18" s="27">
        <v>274127.69999999995</v>
      </c>
      <c r="BE18" s="120">
        <v>274127.69999999995</v>
      </c>
      <c r="BF18" s="42">
        <f t="shared" si="2"/>
        <v>2193021.5999999996</v>
      </c>
    </row>
    <row r="19" spans="1:58" ht="42" customHeight="1" thickBot="1">
      <c r="A19" s="336"/>
      <c r="B19" s="268"/>
      <c r="C19" s="269"/>
      <c r="D19" s="269"/>
      <c r="E19" s="269"/>
      <c r="F19" s="331"/>
      <c r="G19" s="45">
        <v>40</v>
      </c>
      <c r="H19" s="49" t="s">
        <v>184</v>
      </c>
      <c r="I19" s="45">
        <v>40</v>
      </c>
      <c r="J19" s="45">
        <v>40</v>
      </c>
      <c r="K19" s="45">
        <v>40</v>
      </c>
      <c r="L19" s="45">
        <v>40</v>
      </c>
      <c r="M19" s="45">
        <v>40</v>
      </c>
      <c r="N19" s="45">
        <v>40</v>
      </c>
      <c r="O19" s="27">
        <v>40</v>
      </c>
      <c r="P19" s="27">
        <v>40</v>
      </c>
      <c r="Q19" s="27">
        <v>40</v>
      </c>
      <c r="R19" s="27">
        <v>40</v>
      </c>
      <c r="S19" s="27">
        <v>40</v>
      </c>
      <c r="T19" s="120">
        <v>40</v>
      </c>
      <c r="U19" s="27">
        <v>40</v>
      </c>
      <c r="V19" s="27">
        <v>40</v>
      </c>
      <c r="W19" s="27">
        <v>40</v>
      </c>
      <c r="X19" s="45">
        <v>40</v>
      </c>
      <c r="Y19" s="45">
        <v>40</v>
      </c>
      <c r="Z19" s="45">
        <v>40</v>
      </c>
      <c r="AA19" s="45">
        <v>40</v>
      </c>
      <c r="AB19" s="45">
        <v>40</v>
      </c>
      <c r="AC19" s="45">
        <v>40</v>
      </c>
      <c r="AD19" s="27">
        <v>40</v>
      </c>
      <c r="AE19" s="27">
        <v>40</v>
      </c>
      <c r="AF19" s="27">
        <v>40</v>
      </c>
      <c r="AG19" s="27">
        <v>40</v>
      </c>
      <c r="AH19" s="27">
        <v>40</v>
      </c>
      <c r="AI19" s="120">
        <v>40</v>
      </c>
      <c r="AJ19" s="119">
        <f t="shared" si="0"/>
        <v>480</v>
      </c>
      <c r="AK19" s="27">
        <v>40</v>
      </c>
      <c r="AL19" s="27">
        <v>40</v>
      </c>
      <c r="AM19" s="27">
        <v>40</v>
      </c>
      <c r="AN19" s="27">
        <v>40</v>
      </c>
      <c r="AO19" s="27">
        <v>40</v>
      </c>
      <c r="AP19" s="27">
        <v>40</v>
      </c>
      <c r="AQ19" s="27">
        <v>40</v>
      </c>
      <c r="AR19" s="27">
        <v>40</v>
      </c>
      <c r="AS19" s="27">
        <v>40</v>
      </c>
      <c r="AT19" s="27">
        <v>40</v>
      </c>
      <c r="AU19" s="27">
        <v>40</v>
      </c>
      <c r="AV19" s="27">
        <v>40</v>
      </c>
      <c r="AW19" s="42">
        <f t="shared" si="1"/>
        <v>480</v>
      </c>
      <c r="AX19" s="27">
        <v>40</v>
      </c>
      <c r="AY19" s="27">
        <v>40</v>
      </c>
      <c r="AZ19" s="27">
        <v>40</v>
      </c>
      <c r="BA19" s="27">
        <v>40</v>
      </c>
      <c r="BB19" s="27">
        <v>40</v>
      </c>
      <c r="BC19" s="120">
        <v>40</v>
      </c>
      <c r="BD19" s="27">
        <v>40</v>
      </c>
      <c r="BE19" s="120">
        <v>40</v>
      </c>
      <c r="BF19" s="42">
        <f t="shared" si="2"/>
        <v>320</v>
      </c>
    </row>
    <row r="20" spans="1:58" ht="42" customHeight="1" thickBot="1">
      <c r="A20" s="336"/>
      <c r="B20" s="268"/>
      <c r="C20" s="269"/>
      <c r="D20" s="269"/>
      <c r="E20" s="269"/>
      <c r="F20" s="330" t="s">
        <v>187</v>
      </c>
      <c r="G20" s="42">
        <v>4556820.559999999</v>
      </c>
      <c r="H20" s="46" t="s">
        <v>181</v>
      </c>
      <c r="I20" s="42">
        <v>4556820.559999999</v>
      </c>
      <c r="J20" s="42">
        <v>4556820.559999999</v>
      </c>
      <c r="K20" s="42">
        <v>4556820.559999999</v>
      </c>
      <c r="L20" s="42">
        <v>4556820.559999999</v>
      </c>
      <c r="M20" s="42">
        <v>4556820.559999999</v>
      </c>
      <c r="N20" s="42">
        <v>4556820.559999999</v>
      </c>
      <c r="O20" s="28">
        <v>4556820.559999999</v>
      </c>
      <c r="P20" s="28">
        <v>4556820.559999999</v>
      </c>
      <c r="Q20" s="28">
        <v>4556820.559999999</v>
      </c>
      <c r="R20" s="28">
        <v>4556820.559999999</v>
      </c>
      <c r="S20" s="28">
        <v>4556820.559999999</v>
      </c>
      <c r="T20" s="121">
        <v>4556820.559999999</v>
      </c>
      <c r="U20" s="28">
        <v>4556820.559999999</v>
      </c>
      <c r="V20" s="28">
        <v>4556820.559999999</v>
      </c>
      <c r="W20" s="28">
        <v>4556820.559999999</v>
      </c>
      <c r="X20" s="42">
        <v>4556820.559999999</v>
      </c>
      <c r="Y20" s="42">
        <v>4556820.559999999</v>
      </c>
      <c r="Z20" s="42">
        <v>4556820.559999999</v>
      </c>
      <c r="AA20" s="42">
        <v>4556820.559999999</v>
      </c>
      <c r="AB20" s="42">
        <v>4556820.559999999</v>
      </c>
      <c r="AC20" s="42">
        <v>4556820.559999999</v>
      </c>
      <c r="AD20" s="28">
        <v>4556820.559999999</v>
      </c>
      <c r="AE20" s="28">
        <v>4556820.559999999</v>
      </c>
      <c r="AF20" s="28">
        <v>4556820.559999999</v>
      </c>
      <c r="AG20" s="28">
        <v>4556820.559999999</v>
      </c>
      <c r="AH20" s="28">
        <v>4556820.559999999</v>
      </c>
      <c r="AI20" s="121">
        <v>4556820.559999999</v>
      </c>
      <c r="AJ20" s="119">
        <f t="shared" si="0"/>
        <v>54681846.72</v>
      </c>
      <c r="AK20" s="28">
        <v>4556820.559999999</v>
      </c>
      <c r="AL20" s="28">
        <v>4556820.559999999</v>
      </c>
      <c r="AM20" s="28">
        <v>4556820.559999999</v>
      </c>
      <c r="AN20" s="28">
        <v>4556820.559999999</v>
      </c>
      <c r="AO20" s="28">
        <v>4556820.559999999</v>
      </c>
      <c r="AP20" s="28">
        <v>4556820.559999999</v>
      </c>
      <c r="AQ20" s="28">
        <v>4556820.559999999</v>
      </c>
      <c r="AR20" s="28">
        <v>4556820.559999999</v>
      </c>
      <c r="AS20" s="28">
        <v>4556820.559999999</v>
      </c>
      <c r="AT20" s="28">
        <v>4556820.559999999</v>
      </c>
      <c r="AU20" s="28">
        <v>4556820.559999999</v>
      </c>
      <c r="AV20" s="28">
        <v>4556820.559999999</v>
      </c>
      <c r="AW20" s="42">
        <f t="shared" si="1"/>
        <v>54681846.72</v>
      </c>
      <c r="AX20" s="28">
        <v>4556820.559999999</v>
      </c>
      <c r="AY20" s="28">
        <v>4556820.559999999</v>
      </c>
      <c r="AZ20" s="28">
        <v>4556820.559999999</v>
      </c>
      <c r="BA20" s="28">
        <v>4556820.559999999</v>
      </c>
      <c r="BB20" s="28">
        <v>4556820.559999999</v>
      </c>
      <c r="BC20" s="121">
        <v>4556820.559999999</v>
      </c>
      <c r="BD20" s="28">
        <v>4556820.559999999</v>
      </c>
      <c r="BE20" s="121">
        <v>4556820.559999999</v>
      </c>
      <c r="BF20" s="42">
        <f t="shared" si="2"/>
        <v>36454564.47999999</v>
      </c>
    </row>
    <row r="21" spans="1:58" ht="42" customHeight="1" thickBot="1">
      <c r="A21" s="336"/>
      <c r="B21" s="268"/>
      <c r="C21" s="269"/>
      <c r="D21" s="269"/>
      <c r="E21" s="269"/>
      <c r="F21" s="331"/>
      <c r="G21" s="45">
        <v>145</v>
      </c>
      <c r="H21" s="49" t="s">
        <v>188</v>
      </c>
      <c r="I21" s="45">
        <v>145</v>
      </c>
      <c r="J21" s="45">
        <v>145</v>
      </c>
      <c r="K21" s="45">
        <v>145</v>
      </c>
      <c r="L21" s="45">
        <v>145</v>
      </c>
      <c r="M21" s="45">
        <v>145</v>
      </c>
      <c r="N21" s="45">
        <v>145</v>
      </c>
      <c r="O21" s="27">
        <v>145</v>
      </c>
      <c r="P21" s="27">
        <v>145</v>
      </c>
      <c r="Q21" s="27">
        <v>145</v>
      </c>
      <c r="R21" s="27">
        <v>145</v>
      </c>
      <c r="S21" s="27">
        <v>145</v>
      </c>
      <c r="T21" s="120">
        <v>145</v>
      </c>
      <c r="U21" s="27">
        <v>145</v>
      </c>
      <c r="V21" s="27">
        <v>145</v>
      </c>
      <c r="W21" s="27">
        <v>145</v>
      </c>
      <c r="X21" s="45">
        <v>145</v>
      </c>
      <c r="Y21" s="45">
        <v>145</v>
      </c>
      <c r="Z21" s="45">
        <v>145</v>
      </c>
      <c r="AA21" s="45">
        <v>145</v>
      </c>
      <c r="AB21" s="45">
        <v>145</v>
      </c>
      <c r="AC21" s="45">
        <v>145</v>
      </c>
      <c r="AD21" s="27">
        <v>145</v>
      </c>
      <c r="AE21" s="27">
        <v>145</v>
      </c>
      <c r="AF21" s="27">
        <v>145</v>
      </c>
      <c r="AG21" s="27">
        <v>145</v>
      </c>
      <c r="AH21" s="27">
        <v>145</v>
      </c>
      <c r="AI21" s="120">
        <v>145</v>
      </c>
      <c r="AJ21" s="119">
        <f t="shared" si="0"/>
        <v>1740</v>
      </c>
      <c r="AK21" s="27">
        <v>145</v>
      </c>
      <c r="AL21" s="27">
        <v>145</v>
      </c>
      <c r="AM21" s="27">
        <v>145</v>
      </c>
      <c r="AN21" s="27">
        <v>145</v>
      </c>
      <c r="AO21" s="27">
        <v>145</v>
      </c>
      <c r="AP21" s="27">
        <v>145</v>
      </c>
      <c r="AQ21" s="27">
        <v>145</v>
      </c>
      <c r="AR21" s="27">
        <v>145</v>
      </c>
      <c r="AS21" s="27">
        <v>145</v>
      </c>
      <c r="AT21" s="27">
        <v>145</v>
      </c>
      <c r="AU21" s="27">
        <v>145</v>
      </c>
      <c r="AV21" s="27">
        <v>145</v>
      </c>
      <c r="AW21" s="42">
        <f t="shared" si="1"/>
        <v>1740</v>
      </c>
      <c r="AX21" s="27">
        <v>145</v>
      </c>
      <c r="AY21" s="27">
        <v>145</v>
      </c>
      <c r="AZ21" s="27">
        <v>145</v>
      </c>
      <c r="BA21" s="27">
        <v>145</v>
      </c>
      <c r="BB21" s="27">
        <v>145</v>
      </c>
      <c r="BC21" s="120">
        <v>145</v>
      </c>
      <c r="BD21" s="27">
        <v>145</v>
      </c>
      <c r="BE21" s="120">
        <v>145</v>
      </c>
      <c r="BF21" s="42">
        <f t="shared" si="2"/>
        <v>1160</v>
      </c>
    </row>
    <row r="22" spans="1:58" ht="42" customHeight="1" thickBot="1">
      <c r="A22" s="337"/>
      <c r="B22" s="268"/>
      <c r="C22" s="269"/>
      <c r="D22" s="269"/>
      <c r="E22" s="269"/>
      <c r="F22" s="50" t="s">
        <v>189</v>
      </c>
      <c r="G22" s="51">
        <v>48</v>
      </c>
      <c r="H22" s="52" t="s">
        <v>190</v>
      </c>
      <c r="I22" s="51">
        <v>48</v>
      </c>
      <c r="J22" s="51">
        <v>48</v>
      </c>
      <c r="K22" s="51">
        <v>48</v>
      </c>
      <c r="L22" s="51">
        <v>48</v>
      </c>
      <c r="M22" s="51">
        <v>48</v>
      </c>
      <c r="N22" s="51">
        <v>48</v>
      </c>
      <c r="O22" s="29">
        <v>48</v>
      </c>
      <c r="P22" s="29">
        <v>48</v>
      </c>
      <c r="Q22" s="29">
        <v>48</v>
      </c>
      <c r="R22" s="29">
        <v>48</v>
      </c>
      <c r="S22" s="29">
        <v>48</v>
      </c>
      <c r="T22" s="122">
        <v>48</v>
      </c>
      <c r="U22" s="29">
        <v>48</v>
      </c>
      <c r="V22" s="29">
        <v>48</v>
      </c>
      <c r="W22" s="29">
        <v>48</v>
      </c>
      <c r="X22" s="51">
        <v>48</v>
      </c>
      <c r="Y22" s="51">
        <v>48</v>
      </c>
      <c r="Z22" s="51">
        <v>48</v>
      </c>
      <c r="AA22" s="51">
        <v>48</v>
      </c>
      <c r="AB22" s="51">
        <v>48</v>
      </c>
      <c r="AC22" s="51">
        <v>48</v>
      </c>
      <c r="AD22" s="29">
        <v>48</v>
      </c>
      <c r="AE22" s="29">
        <v>48</v>
      </c>
      <c r="AF22" s="29">
        <v>48</v>
      </c>
      <c r="AG22" s="29">
        <v>48</v>
      </c>
      <c r="AH22" s="29">
        <v>48</v>
      </c>
      <c r="AI22" s="122">
        <v>48</v>
      </c>
      <c r="AJ22" s="119">
        <f t="shared" si="0"/>
        <v>576</v>
      </c>
      <c r="AK22" s="29">
        <v>48</v>
      </c>
      <c r="AL22" s="29">
        <v>48</v>
      </c>
      <c r="AM22" s="29">
        <v>48</v>
      </c>
      <c r="AN22" s="29">
        <v>48</v>
      </c>
      <c r="AO22" s="29">
        <v>48</v>
      </c>
      <c r="AP22" s="29">
        <v>48</v>
      </c>
      <c r="AQ22" s="29">
        <v>48</v>
      </c>
      <c r="AR22" s="29">
        <v>48</v>
      </c>
      <c r="AS22" s="29">
        <v>48</v>
      </c>
      <c r="AT22" s="29">
        <v>48</v>
      </c>
      <c r="AU22" s="29">
        <v>48</v>
      </c>
      <c r="AV22" s="29">
        <v>48</v>
      </c>
      <c r="AW22" s="42">
        <f t="shared" si="1"/>
        <v>576</v>
      </c>
      <c r="AX22" s="29">
        <v>48</v>
      </c>
      <c r="AY22" s="29">
        <v>48</v>
      </c>
      <c r="AZ22" s="29">
        <v>48</v>
      </c>
      <c r="BA22" s="29">
        <v>48</v>
      </c>
      <c r="BB22" s="29">
        <v>48</v>
      </c>
      <c r="BC22" s="122">
        <v>48</v>
      </c>
      <c r="BD22" s="29">
        <v>48</v>
      </c>
      <c r="BE22" s="122">
        <v>48</v>
      </c>
      <c r="BF22" s="42">
        <f t="shared" si="2"/>
        <v>384</v>
      </c>
    </row>
    <row r="23" spans="24:28" ht="15.75">
      <c r="X23" s="163"/>
      <c r="Y23" s="163"/>
      <c r="Z23" s="163"/>
      <c r="AA23" s="163"/>
      <c r="AB23" s="163"/>
    </row>
    <row r="25" spans="24:28" ht="15.75">
      <c r="X25" s="162"/>
      <c r="Y25" s="162"/>
      <c r="Z25" s="162"/>
      <c r="AA25" s="162"/>
      <c r="AB25" s="162"/>
    </row>
    <row r="26" spans="24:28" ht="15.75">
      <c r="X26" s="162"/>
      <c r="Y26" s="162"/>
      <c r="Z26" s="162"/>
      <c r="AA26" s="162"/>
      <c r="AB26" s="162"/>
    </row>
    <row r="27" spans="24:28" ht="15.75">
      <c r="X27" s="162"/>
      <c r="Y27" s="162"/>
      <c r="Z27" s="162"/>
      <c r="AA27" s="162"/>
      <c r="AB27" s="162"/>
    </row>
    <row r="28" spans="24:28" ht="15.75">
      <c r="X28" s="162"/>
      <c r="Y28" s="162"/>
      <c r="Z28" s="162"/>
      <c r="AA28" s="162"/>
      <c r="AB28" s="162"/>
    </row>
    <row r="29" spans="24:28" ht="15.75">
      <c r="X29" s="164"/>
      <c r="Y29" s="164"/>
      <c r="Z29" s="164"/>
      <c r="AA29" s="164"/>
      <c r="AB29" s="164"/>
    </row>
  </sheetData>
  <sheetProtection/>
  <mergeCells count="25">
    <mergeCell ref="AJ10:AJ11"/>
    <mergeCell ref="AK10:AV10"/>
    <mergeCell ref="AW10:AW11"/>
    <mergeCell ref="AX10:AZ10"/>
    <mergeCell ref="I10:T10"/>
    <mergeCell ref="F18:F19"/>
    <mergeCell ref="F14:F15"/>
    <mergeCell ref="U10:W10"/>
    <mergeCell ref="X10:AI10"/>
    <mergeCell ref="F20:F21"/>
    <mergeCell ref="A10:H10"/>
    <mergeCell ref="BF10:BF11"/>
    <mergeCell ref="A12:A22"/>
    <mergeCell ref="B12:B22"/>
    <mergeCell ref="C12:C22"/>
    <mergeCell ref="D12:D22"/>
    <mergeCell ref="E12:E22"/>
    <mergeCell ref="F16:F17"/>
    <mergeCell ref="F12:F13"/>
    <mergeCell ref="A1:AM1"/>
    <mergeCell ref="A2:AM2"/>
    <mergeCell ref="A3:AM3"/>
    <mergeCell ref="A6:E6"/>
    <mergeCell ref="B7:D7"/>
    <mergeCell ref="B8:D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R12"/>
  <sheetViews>
    <sheetView tabSelected="1" zoomScale="50" zoomScaleNormal="50" zoomScalePageLayoutView="0" workbookViewId="0" topLeftCell="AD1">
      <selection activeCell="AO18" sqref="AO18"/>
    </sheetView>
  </sheetViews>
  <sheetFormatPr defaultColWidth="37.28125" defaultRowHeight="15"/>
  <cols>
    <col min="1" max="4" width="37.28125" style="31" customWidth="1"/>
    <col min="5" max="6" width="58.421875" style="31" customWidth="1"/>
    <col min="7" max="13" width="15.8515625" style="31" customWidth="1"/>
    <col min="14" max="42" width="24.7109375" style="31" customWidth="1"/>
    <col min="43" max="16384" width="37.28125" style="31" customWidth="1"/>
  </cols>
  <sheetData>
    <row r="1" spans="1:43" ht="15.75">
      <c r="A1" s="249" t="s">
        <v>20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row>
    <row r="2" spans="1:44" ht="15.75">
      <c r="A2" s="249" t="s">
        <v>25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32"/>
    </row>
    <row r="3" spans="1:44" ht="15.75">
      <c r="A3" s="249" t="s">
        <v>22</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32"/>
    </row>
    <row r="4" spans="1:44" ht="15.75">
      <c r="A4" s="32"/>
      <c r="B4" s="32"/>
      <c r="C4" s="32"/>
      <c r="D4" s="32"/>
      <c r="E4" s="32"/>
      <c r="F4" s="32"/>
      <c r="G4" s="32"/>
      <c r="H4" s="32"/>
      <c r="I4" s="32"/>
      <c r="J4" s="32"/>
      <c r="K4" s="32"/>
      <c r="L4" s="32"/>
      <c r="M4" s="32"/>
      <c r="N4" s="32"/>
      <c r="O4" s="32"/>
      <c r="P4" s="32"/>
      <c r="Q4" s="32"/>
      <c r="R4" s="107"/>
      <c r="S4" s="107"/>
      <c r="T4" s="107"/>
      <c r="U4" s="157"/>
      <c r="V4" s="123"/>
      <c r="W4" s="123"/>
      <c r="X4" s="123"/>
      <c r="Y4" s="132"/>
      <c r="Z4" s="132"/>
      <c r="AA4" s="157"/>
      <c r="AB4" s="157"/>
      <c r="AC4" s="157"/>
      <c r="AD4" s="157"/>
      <c r="AE4" s="157"/>
      <c r="AF4" s="157"/>
      <c r="AG4" s="157"/>
      <c r="AH4" s="157"/>
      <c r="AI4" s="157"/>
      <c r="AJ4" s="157"/>
      <c r="AK4" s="132"/>
      <c r="AL4" s="190"/>
      <c r="AM4" s="190"/>
      <c r="AN4" s="190"/>
      <c r="AO4" s="204"/>
      <c r="AP4" s="204"/>
      <c r="AQ4" s="32"/>
      <c r="AR4" s="32"/>
    </row>
    <row r="5" ht="15.75" thickBot="1"/>
    <row r="6" spans="1:6" ht="15.75">
      <c r="A6" s="250" t="s">
        <v>0</v>
      </c>
      <c r="B6" s="251"/>
      <c r="C6" s="251"/>
      <c r="D6" s="252"/>
      <c r="E6" s="253"/>
      <c r="F6" s="33"/>
    </row>
    <row r="7" spans="1:6" ht="29.25" customHeight="1">
      <c r="A7" s="34" t="s">
        <v>1</v>
      </c>
      <c r="B7" s="254" t="s">
        <v>2</v>
      </c>
      <c r="C7" s="255"/>
      <c r="D7" s="256"/>
      <c r="E7" s="35" t="s">
        <v>27</v>
      </c>
      <c r="F7" s="33"/>
    </row>
    <row r="8" spans="1:6" ht="53.25" customHeight="1" thickBot="1">
      <c r="A8" s="36" t="s">
        <v>28</v>
      </c>
      <c r="B8" s="257" t="s">
        <v>174</v>
      </c>
      <c r="C8" s="258"/>
      <c r="D8" s="259"/>
      <c r="E8" s="77" t="s">
        <v>175</v>
      </c>
      <c r="F8" s="38"/>
    </row>
    <row r="9" spans="1:6" ht="15.75">
      <c r="A9" s="38"/>
      <c r="B9" s="38"/>
      <c r="C9" s="38"/>
      <c r="D9" s="38"/>
      <c r="E9" s="38"/>
      <c r="F9" s="38"/>
    </row>
    <row r="10" spans="1:43" ht="15.75">
      <c r="A10" s="247" t="s">
        <v>3</v>
      </c>
      <c r="B10" s="247"/>
      <c r="C10" s="247"/>
      <c r="D10" s="247"/>
      <c r="E10" s="247"/>
      <c r="F10" s="247"/>
      <c r="G10" s="247"/>
      <c r="H10" s="247"/>
      <c r="I10" s="244">
        <v>2019</v>
      </c>
      <c r="J10" s="245"/>
      <c r="K10" s="245"/>
      <c r="L10" s="245"/>
      <c r="M10" s="245"/>
      <c r="N10" s="245"/>
      <c r="O10" s="245"/>
      <c r="P10" s="245"/>
      <c r="Q10" s="245"/>
      <c r="R10" s="245"/>
      <c r="S10" s="245"/>
      <c r="T10" s="246"/>
      <c r="U10" s="248" t="s">
        <v>24</v>
      </c>
      <c r="V10" s="244">
        <v>2020</v>
      </c>
      <c r="W10" s="245"/>
      <c r="X10" s="246"/>
      <c r="Y10" s="131"/>
      <c r="Z10" s="131"/>
      <c r="AA10" s="156"/>
      <c r="AB10" s="156"/>
      <c r="AC10" s="156"/>
      <c r="AD10" s="156"/>
      <c r="AE10" s="156"/>
      <c r="AF10" s="156"/>
      <c r="AG10" s="156"/>
      <c r="AH10" s="248" t="s">
        <v>24</v>
      </c>
      <c r="AI10" s="156"/>
      <c r="AJ10" s="156"/>
      <c r="AK10" s="131"/>
      <c r="AL10" s="189"/>
      <c r="AM10" s="189"/>
      <c r="AN10" s="189"/>
      <c r="AO10" s="203"/>
      <c r="AP10" s="203"/>
      <c r="AQ10" s="248" t="s">
        <v>24</v>
      </c>
    </row>
    <row r="11" spans="1:43" ht="51.75" customHeight="1">
      <c r="A11" s="39" t="s">
        <v>21</v>
      </c>
      <c r="B11" s="39" t="s">
        <v>26</v>
      </c>
      <c r="C11" s="39"/>
      <c r="D11" s="39" t="s">
        <v>4</v>
      </c>
      <c r="E11" s="39" t="s">
        <v>5</v>
      </c>
      <c r="F11" s="39" t="s">
        <v>6</v>
      </c>
      <c r="G11" s="39" t="s">
        <v>7</v>
      </c>
      <c r="H11" s="39" t="s">
        <v>8</v>
      </c>
      <c r="I11" s="39" t="s">
        <v>9</v>
      </c>
      <c r="J11" s="39" t="s">
        <v>23</v>
      </c>
      <c r="K11" s="39" t="s">
        <v>10</v>
      </c>
      <c r="L11" s="39" t="s">
        <v>11</v>
      </c>
      <c r="M11" s="39" t="s">
        <v>12</v>
      </c>
      <c r="N11" s="39" t="s">
        <v>13</v>
      </c>
      <c r="O11" s="39" t="s">
        <v>14</v>
      </c>
      <c r="P11" s="39" t="s">
        <v>15</v>
      </c>
      <c r="Q11" s="39" t="s">
        <v>16</v>
      </c>
      <c r="R11" s="39" t="s">
        <v>17</v>
      </c>
      <c r="S11" s="39" t="s">
        <v>18</v>
      </c>
      <c r="T11" s="39" t="s">
        <v>19</v>
      </c>
      <c r="U11" s="248"/>
      <c r="V11" s="39" t="s">
        <v>9</v>
      </c>
      <c r="W11" s="39" t="s">
        <v>23</v>
      </c>
      <c r="X11" s="39" t="s">
        <v>10</v>
      </c>
      <c r="Y11" s="39" t="s">
        <v>11</v>
      </c>
      <c r="Z11" s="39" t="s">
        <v>12</v>
      </c>
      <c r="AA11" s="39" t="s">
        <v>13</v>
      </c>
      <c r="AB11" s="39" t="s">
        <v>14</v>
      </c>
      <c r="AC11" s="39" t="s">
        <v>15</v>
      </c>
      <c r="AD11" s="39" t="s">
        <v>16</v>
      </c>
      <c r="AE11" s="39" t="s">
        <v>17</v>
      </c>
      <c r="AF11" s="39" t="s">
        <v>18</v>
      </c>
      <c r="AG11" s="39" t="s">
        <v>19</v>
      </c>
      <c r="AH11" s="248"/>
      <c r="AI11" s="39" t="s">
        <v>9</v>
      </c>
      <c r="AJ11" s="39" t="s">
        <v>23</v>
      </c>
      <c r="AK11" s="39" t="s">
        <v>10</v>
      </c>
      <c r="AL11" s="39" t="s">
        <v>11</v>
      </c>
      <c r="AM11" s="39" t="s">
        <v>12</v>
      </c>
      <c r="AN11" s="39" t="s">
        <v>13</v>
      </c>
      <c r="AO11" s="213" t="s">
        <v>14</v>
      </c>
      <c r="AP11" s="213" t="s">
        <v>15</v>
      </c>
      <c r="AQ11" s="248"/>
    </row>
    <row r="12" spans="1:43" s="73" customFormat="1" ht="100.5" customHeight="1">
      <c r="A12" s="74" t="s">
        <v>148</v>
      </c>
      <c r="B12" s="75">
        <v>14248</v>
      </c>
      <c r="C12" s="49" t="s">
        <v>173</v>
      </c>
      <c r="D12" s="49" t="s">
        <v>111</v>
      </c>
      <c r="E12" s="49" t="s">
        <v>112</v>
      </c>
      <c r="F12" s="49" t="s">
        <v>226</v>
      </c>
      <c r="G12" s="76">
        <v>10000</v>
      </c>
      <c r="H12" s="49" t="s">
        <v>192</v>
      </c>
      <c r="I12" s="49">
        <v>335</v>
      </c>
      <c r="J12" s="49">
        <v>301</v>
      </c>
      <c r="K12" s="49">
        <v>293</v>
      </c>
      <c r="L12" s="49">
        <v>250</v>
      </c>
      <c r="M12" s="49">
        <v>307</v>
      </c>
      <c r="N12" s="49">
        <v>254</v>
      </c>
      <c r="O12" s="72">
        <v>337</v>
      </c>
      <c r="P12" s="72">
        <v>350</v>
      </c>
      <c r="Q12" s="72">
        <v>315</v>
      </c>
      <c r="R12" s="72">
        <v>302</v>
      </c>
      <c r="S12" s="72">
        <v>303</v>
      </c>
      <c r="T12" s="72">
        <v>305</v>
      </c>
      <c r="U12" s="72">
        <f>SUM(I12:T12)</f>
        <v>3652</v>
      </c>
      <c r="V12" s="72">
        <v>312</v>
      </c>
      <c r="W12" s="72">
        <v>265</v>
      </c>
      <c r="X12" s="72">
        <v>413</v>
      </c>
      <c r="Y12" s="72">
        <v>284</v>
      </c>
      <c r="Z12" s="72">
        <v>211</v>
      </c>
      <c r="AA12" s="72">
        <v>458</v>
      </c>
      <c r="AB12" s="72">
        <v>406</v>
      </c>
      <c r="AC12" s="72">
        <v>333</v>
      </c>
      <c r="AD12" s="72">
        <v>326</v>
      </c>
      <c r="AE12" s="72">
        <v>369</v>
      </c>
      <c r="AF12" s="72">
        <v>494</v>
      </c>
      <c r="AG12" s="72">
        <v>684</v>
      </c>
      <c r="AH12" s="72">
        <f>SUM(V12:AG12)</f>
        <v>4555</v>
      </c>
      <c r="AI12" s="158">
        <v>558</v>
      </c>
      <c r="AJ12" s="158">
        <v>458</v>
      </c>
      <c r="AK12" s="158">
        <v>522</v>
      </c>
      <c r="AL12" s="200">
        <v>560</v>
      </c>
      <c r="AM12" s="200">
        <v>557</v>
      </c>
      <c r="AN12" s="200">
        <v>661</v>
      </c>
      <c r="AO12" s="212">
        <v>603</v>
      </c>
      <c r="AP12" s="212">
        <v>650</v>
      </c>
      <c r="AQ12" s="49">
        <f>SUM(AI12:AP12)</f>
        <v>4569</v>
      </c>
    </row>
    <row r="15" ht="21.75" customHeight="1"/>
  </sheetData>
  <sheetProtection/>
  <mergeCells count="12">
    <mergeCell ref="AH10:AH11"/>
    <mergeCell ref="U10:U11"/>
    <mergeCell ref="I10:T10"/>
    <mergeCell ref="A10:H10"/>
    <mergeCell ref="AQ10:AQ11"/>
    <mergeCell ref="A1:AQ1"/>
    <mergeCell ref="A2:AQ2"/>
    <mergeCell ref="A3:AQ3"/>
    <mergeCell ref="A6:E6"/>
    <mergeCell ref="B7:D7"/>
    <mergeCell ref="B8:D8"/>
    <mergeCell ref="V10:X10"/>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O13"/>
  <sheetViews>
    <sheetView zoomScale="50" zoomScaleNormal="50" zoomScalePageLayoutView="0" workbookViewId="0" topLeftCell="AA4">
      <selection activeCell="AI13" sqref="AI13"/>
    </sheetView>
  </sheetViews>
  <sheetFormatPr defaultColWidth="11.421875" defaultRowHeight="15"/>
  <cols>
    <col min="1" max="1" width="49.00390625" style="31" customWidth="1"/>
    <col min="2" max="2" width="11.7109375" style="31" customWidth="1"/>
    <col min="3" max="3" width="15.8515625" style="31" customWidth="1"/>
    <col min="4" max="4" width="30.28125" style="31" bestFit="1" customWidth="1"/>
    <col min="5" max="5" width="47.57421875" style="31" customWidth="1"/>
    <col min="6" max="6" width="23.140625" style="31" customWidth="1"/>
    <col min="7" max="7" width="20.421875" style="31" customWidth="1"/>
    <col min="8" max="8" width="21.57421875" style="31" bestFit="1" customWidth="1"/>
    <col min="9" max="9" width="16.140625" style="31" customWidth="1"/>
    <col min="10" max="10" width="17.421875" style="31" customWidth="1"/>
    <col min="11" max="11" width="15.421875" style="31" customWidth="1"/>
    <col min="12" max="12" width="14.57421875" style="31" customWidth="1"/>
    <col min="13" max="13" width="15.421875" style="31" customWidth="1"/>
    <col min="14" max="14" width="15.8515625" style="31" customWidth="1"/>
    <col min="15" max="15" width="13.7109375" style="31" customWidth="1"/>
    <col min="16" max="16" width="13.421875" style="31" customWidth="1"/>
    <col min="17" max="26" width="21.57421875" style="31" customWidth="1"/>
    <col min="27" max="27" width="22.7109375" style="31" customWidth="1"/>
    <col min="28" max="32" width="20.8515625" style="31" customWidth="1"/>
    <col min="33" max="38" width="26.28125" style="31" customWidth="1"/>
    <col min="39" max="40" width="24.7109375" style="31" customWidth="1"/>
    <col min="41" max="41" width="31.140625" style="31" customWidth="1"/>
    <col min="42" max="16384" width="11.421875" style="31" customWidth="1"/>
  </cols>
  <sheetData>
    <row r="1" spans="1:27" ht="15.75">
      <c r="A1" s="249" t="s">
        <v>20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row>
    <row r="2" spans="1:27" ht="15.75">
      <c r="A2" s="249" t="s">
        <v>25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row>
    <row r="3" spans="1:27" ht="15.75">
      <c r="A3" s="249" t="s">
        <v>22</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row>
    <row r="4" spans="1:40" ht="15.75">
      <c r="A4" s="32"/>
      <c r="B4" s="32"/>
      <c r="C4" s="32"/>
      <c r="D4" s="32"/>
      <c r="E4" s="32"/>
      <c r="F4" s="32"/>
      <c r="G4" s="32"/>
      <c r="H4" s="32"/>
      <c r="I4" s="32"/>
      <c r="J4" s="32"/>
      <c r="K4" s="32"/>
      <c r="L4" s="32"/>
      <c r="M4" s="32"/>
      <c r="N4" s="32"/>
      <c r="O4" s="32"/>
      <c r="P4" s="32"/>
      <c r="Q4" s="32"/>
      <c r="R4" s="107"/>
      <c r="S4" s="107"/>
      <c r="T4" s="107"/>
      <c r="U4" s="123"/>
      <c r="V4" s="123"/>
      <c r="W4" s="123"/>
      <c r="X4" s="132"/>
      <c r="Y4" s="132"/>
      <c r="Z4" s="132"/>
      <c r="AA4" s="32"/>
      <c r="AM4" s="204"/>
      <c r="AN4" s="204"/>
    </row>
    <row r="5" ht="15.75" thickBot="1"/>
    <row r="6" spans="1:6" ht="15.75">
      <c r="A6" s="250" t="s">
        <v>0</v>
      </c>
      <c r="B6" s="251"/>
      <c r="C6" s="251"/>
      <c r="D6" s="252"/>
      <c r="E6" s="253"/>
      <c r="F6" s="33"/>
    </row>
    <row r="7" spans="1:6" ht="27" customHeight="1">
      <c r="A7" s="34" t="s">
        <v>1</v>
      </c>
      <c r="B7" s="254" t="s">
        <v>2</v>
      </c>
      <c r="C7" s="255"/>
      <c r="D7" s="256"/>
      <c r="E7" s="35" t="s">
        <v>27</v>
      </c>
      <c r="F7" s="33"/>
    </row>
    <row r="8" spans="1:6" ht="27" customHeight="1" thickBot="1">
      <c r="A8" s="36" t="s">
        <v>28</v>
      </c>
      <c r="B8" s="257" t="s">
        <v>174</v>
      </c>
      <c r="C8" s="258"/>
      <c r="D8" s="259"/>
      <c r="E8" s="37" t="s">
        <v>166</v>
      </c>
      <c r="F8" s="38"/>
    </row>
    <row r="9" spans="1:6" ht="15.75">
      <c r="A9" s="38"/>
      <c r="B9" s="38"/>
      <c r="C9" s="38"/>
      <c r="D9" s="38"/>
      <c r="E9" s="38"/>
      <c r="F9" s="38"/>
    </row>
    <row r="10" spans="1:41" ht="37.5" customHeight="1">
      <c r="A10" s="247" t="s">
        <v>3</v>
      </c>
      <c r="B10" s="247"/>
      <c r="C10" s="247"/>
      <c r="D10" s="247"/>
      <c r="E10" s="247"/>
      <c r="F10" s="247"/>
      <c r="G10" s="247"/>
      <c r="H10" s="247"/>
      <c r="I10" s="244">
        <v>2019</v>
      </c>
      <c r="J10" s="245"/>
      <c r="K10" s="245"/>
      <c r="L10" s="245"/>
      <c r="M10" s="245"/>
      <c r="N10" s="245"/>
      <c r="O10" s="245"/>
      <c r="P10" s="245"/>
      <c r="Q10" s="245"/>
      <c r="R10" s="245"/>
      <c r="S10" s="245"/>
      <c r="T10" s="264"/>
      <c r="U10" s="260">
        <v>2020</v>
      </c>
      <c r="V10" s="261"/>
      <c r="W10" s="261"/>
      <c r="X10" s="261"/>
      <c r="Y10" s="261"/>
      <c r="Z10" s="261"/>
      <c r="AA10" s="261"/>
      <c r="AB10" s="261"/>
      <c r="AC10" s="261"/>
      <c r="AD10" s="261"/>
      <c r="AE10" s="261"/>
      <c r="AF10" s="261"/>
      <c r="AG10" s="260">
        <v>2021</v>
      </c>
      <c r="AH10" s="261"/>
      <c r="AI10" s="261"/>
      <c r="AJ10" s="191"/>
      <c r="AK10" s="191"/>
      <c r="AL10" s="191"/>
      <c r="AM10" s="203"/>
      <c r="AN10" s="203"/>
      <c r="AO10" s="262" t="s">
        <v>24</v>
      </c>
    </row>
    <row r="11" spans="1:41" ht="47.25">
      <c r="A11" s="39" t="s">
        <v>21</v>
      </c>
      <c r="B11" s="39" t="s">
        <v>26</v>
      </c>
      <c r="C11" s="39"/>
      <c r="D11" s="39" t="s">
        <v>4</v>
      </c>
      <c r="E11" s="39" t="s">
        <v>5</v>
      </c>
      <c r="F11" s="39" t="s">
        <v>6</v>
      </c>
      <c r="G11" s="39" t="s">
        <v>7</v>
      </c>
      <c r="H11" s="39" t="s">
        <v>8</v>
      </c>
      <c r="I11" s="39" t="s">
        <v>9</v>
      </c>
      <c r="J11" s="39" t="s">
        <v>23</v>
      </c>
      <c r="K11" s="39" t="s">
        <v>10</v>
      </c>
      <c r="L11" s="39" t="s">
        <v>11</v>
      </c>
      <c r="M11" s="39" t="s">
        <v>12</v>
      </c>
      <c r="N11" s="39" t="s">
        <v>13</v>
      </c>
      <c r="O11" s="39" t="s">
        <v>14</v>
      </c>
      <c r="P11" s="39" t="s">
        <v>15</v>
      </c>
      <c r="Q11" s="39" t="s">
        <v>16</v>
      </c>
      <c r="R11" s="39" t="s">
        <v>17</v>
      </c>
      <c r="S11" s="39" t="s">
        <v>18</v>
      </c>
      <c r="T11" s="39" t="s">
        <v>19</v>
      </c>
      <c r="U11" s="101" t="s">
        <v>9</v>
      </c>
      <c r="V11" s="101" t="s">
        <v>23</v>
      </c>
      <c r="W11" s="101" t="s">
        <v>10</v>
      </c>
      <c r="X11" s="101" t="s">
        <v>11</v>
      </c>
      <c r="Y11" s="101" t="s">
        <v>12</v>
      </c>
      <c r="Z11" s="102" t="s">
        <v>13</v>
      </c>
      <c r="AA11" s="101" t="s">
        <v>14</v>
      </c>
      <c r="AB11" s="102" t="s">
        <v>15</v>
      </c>
      <c r="AC11" s="101" t="s">
        <v>16</v>
      </c>
      <c r="AD11" s="102" t="s">
        <v>17</v>
      </c>
      <c r="AE11" s="101" t="s">
        <v>18</v>
      </c>
      <c r="AF11" s="102" t="s">
        <v>19</v>
      </c>
      <c r="AG11" s="101" t="s">
        <v>9</v>
      </c>
      <c r="AH11" s="102" t="s">
        <v>23</v>
      </c>
      <c r="AI11" s="101" t="s">
        <v>10</v>
      </c>
      <c r="AJ11" s="101" t="s">
        <v>11</v>
      </c>
      <c r="AK11" s="102" t="s">
        <v>12</v>
      </c>
      <c r="AL11" s="101" t="s">
        <v>13</v>
      </c>
      <c r="AM11" s="213" t="s">
        <v>14</v>
      </c>
      <c r="AN11" s="213" t="s">
        <v>15</v>
      </c>
      <c r="AO11" s="263"/>
    </row>
    <row r="12" spans="1:41" s="73" customFormat="1" ht="171" customHeight="1">
      <c r="A12" s="74" t="s">
        <v>146</v>
      </c>
      <c r="B12" s="75">
        <v>14173</v>
      </c>
      <c r="C12" s="49" t="s">
        <v>166</v>
      </c>
      <c r="D12" s="49" t="s">
        <v>101</v>
      </c>
      <c r="E12" s="49" t="s">
        <v>102</v>
      </c>
      <c r="F12" s="49" t="s">
        <v>101</v>
      </c>
      <c r="G12" s="49">
        <v>100</v>
      </c>
      <c r="H12" s="49" t="s">
        <v>191</v>
      </c>
      <c r="I12" s="47">
        <v>23791</v>
      </c>
      <c r="J12" s="47">
        <v>23766</v>
      </c>
      <c r="K12" s="47">
        <v>20102</v>
      </c>
      <c r="L12" s="49">
        <v>20025</v>
      </c>
      <c r="M12" s="49">
        <v>26514</v>
      </c>
      <c r="N12" s="49">
        <v>29912</v>
      </c>
      <c r="O12" s="72">
        <v>15428</v>
      </c>
      <c r="P12" s="72">
        <v>15963</v>
      </c>
      <c r="Q12" s="113">
        <v>13081</v>
      </c>
      <c r="R12" s="113">
        <v>10879</v>
      </c>
      <c r="S12" s="113">
        <v>10048</v>
      </c>
      <c r="T12" s="113">
        <v>9055</v>
      </c>
      <c r="U12" s="113">
        <v>11051</v>
      </c>
      <c r="V12" s="113">
        <v>8729</v>
      </c>
      <c r="W12" s="113">
        <v>7442</v>
      </c>
      <c r="X12" s="113">
        <v>4197</v>
      </c>
      <c r="Y12" s="113">
        <v>5157</v>
      </c>
      <c r="Z12" s="113">
        <v>7759</v>
      </c>
      <c r="AA12" s="165">
        <v>10861</v>
      </c>
      <c r="AB12" s="113">
        <v>9017</v>
      </c>
      <c r="AC12" s="113">
        <v>9035</v>
      </c>
      <c r="AD12" s="113">
        <v>9865</v>
      </c>
      <c r="AE12" s="113">
        <v>37505</v>
      </c>
      <c r="AF12" s="113">
        <v>13915</v>
      </c>
      <c r="AG12" s="166">
        <v>19297</v>
      </c>
      <c r="AH12" s="166">
        <v>13015</v>
      </c>
      <c r="AI12" s="166">
        <v>12281</v>
      </c>
      <c r="AJ12" s="113">
        <v>8637</v>
      </c>
      <c r="AK12" s="113">
        <v>10365</v>
      </c>
      <c r="AL12" s="113">
        <v>9543</v>
      </c>
      <c r="AM12" s="212">
        <v>9163</v>
      </c>
      <c r="AN12" s="212">
        <v>9378</v>
      </c>
      <c r="AO12" s="158">
        <f>SUM(AG12:AN12)</f>
        <v>91679</v>
      </c>
    </row>
    <row r="13" spans="1:41" s="73" customFormat="1" ht="143.25" customHeight="1">
      <c r="A13" s="74" t="s">
        <v>147</v>
      </c>
      <c r="B13" s="75">
        <v>14186</v>
      </c>
      <c r="C13" s="49" t="s">
        <v>166</v>
      </c>
      <c r="D13" s="49" t="s">
        <v>103</v>
      </c>
      <c r="E13" s="49" t="s">
        <v>104</v>
      </c>
      <c r="F13" s="49" t="s">
        <v>103</v>
      </c>
      <c r="G13" s="49">
        <v>100</v>
      </c>
      <c r="H13" s="49" t="s">
        <v>192</v>
      </c>
      <c r="I13" s="49">
        <v>237</v>
      </c>
      <c r="J13" s="49">
        <v>283</v>
      </c>
      <c r="K13" s="49">
        <v>260</v>
      </c>
      <c r="L13" s="49">
        <v>226</v>
      </c>
      <c r="M13" s="49">
        <v>233</v>
      </c>
      <c r="N13" s="49">
        <v>247</v>
      </c>
      <c r="O13" s="72">
        <v>316</v>
      </c>
      <c r="P13" s="72">
        <v>354</v>
      </c>
      <c r="Q13" s="113">
        <v>425</v>
      </c>
      <c r="R13" s="113">
        <v>392</v>
      </c>
      <c r="S13" s="113">
        <v>282</v>
      </c>
      <c r="T13" s="113">
        <v>288</v>
      </c>
      <c r="U13" s="113">
        <v>286</v>
      </c>
      <c r="V13" s="113">
        <v>297</v>
      </c>
      <c r="W13" s="113">
        <v>220</v>
      </c>
      <c r="X13" s="113">
        <v>141</v>
      </c>
      <c r="Y13" s="113">
        <v>119</v>
      </c>
      <c r="Z13" s="113">
        <v>153</v>
      </c>
      <c r="AA13" s="113">
        <v>190</v>
      </c>
      <c r="AB13" s="113">
        <v>183</v>
      </c>
      <c r="AC13" s="113">
        <v>233</v>
      </c>
      <c r="AD13" s="113">
        <v>133</v>
      </c>
      <c r="AE13" s="113">
        <v>201</v>
      </c>
      <c r="AF13" s="113">
        <v>165</v>
      </c>
      <c r="AG13" s="166">
        <v>128</v>
      </c>
      <c r="AH13" s="166">
        <v>159</v>
      </c>
      <c r="AI13" s="166">
        <v>249</v>
      </c>
      <c r="AJ13" s="113">
        <v>164</v>
      </c>
      <c r="AK13" s="113">
        <v>152</v>
      </c>
      <c r="AL13" s="113">
        <v>173</v>
      </c>
      <c r="AM13" s="47">
        <v>234</v>
      </c>
      <c r="AN13" s="47">
        <v>270</v>
      </c>
      <c r="AO13" s="212">
        <f>SUM(AG13:AN13)</f>
        <v>1529</v>
      </c>
    </row>
  </sheetData>
  <sheetProtection/>
  <autoFilter ref="A11:AA13"/>
  <mergeCells count="11">
    <mergeCell ref="B8:D8"/>
    <mergeCell ref="U10:AF10"/>
    <mergeCell ref="AG10:AI10"/>
    <mergeCell ref="AO10:AO11"/>
    <mergeCell ref="I10:T10"/>
    <mergeCell ref="A10:H10"/>
    <mergeCell ref="A1:AA1"/>
    <mergeCell ref="A2:AA2"/>
    <mergeCell ref="A3:AA3"/>
    <mergeCell ref="A6:E6"/>
    <mergeCell ref="B7:D7"/>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Q16"/>
  <sheetViews>
    <sheetView zoomScale="50" zoomScaleNormal="50" zoomScalePageLayoutView="0" workbookViewId="0" topLeftCell="AF10">
      <selection activeCell="AO14" sqref="AO14"/>
    </sheetView>
  </sheetViews>
  <sheetFormatPr defaultColWidth="11.421875" defaultRowHeight="15"/>
  <cols>
    <col min="1" max="1" width="49.00390625" style="31" customWidth="1"/>
    <col min="2" max="2" width="11.7109375" style="31" customWidth="1"/>
    <col min="3" max="3" width="30.28125" style="31" bestFit="1" customWidth="1"/>
    <col min="4" max="4" width="47.57421875" style="31" customWidth="1"/>
    <col min="5" max="5" width="31.140625" style="31" customWidth="1"/>
    <col min="6" max="6" width="20.421875" style="31" customWidth="1"/>
    <col min="7" max="7" width="21.57421875" style="31" bestFit="1" customWidth="1"/>
    <col min="8" max="10" width="18.00390625" style="31" customWidth="1"/>
    <col min="11" max="11" width="16.57421875" style="31" customWidth="1"/>
    <col min="12" max="12" width="16.140625" style="31" customWidth="1"/>
    <col min="13" max="13" width="17.421875" style="31" bestFit="1" customWidth="1"/>
    <col min="14" max="14" width="15.421875" style="31" bestFit="1" customWidth="1"/>
    <col min="15" max="15" width="14.57421875" style="31" bestFit="1" customWidth="1"/>
    <col min="16" max="41" width="26.28125" style="31" customWidth="1"/>
    <col min="42" max="42" width="22.7109375" style="31" customWidth="1"/>
    <col min="43" max="50" width="20.8515625" style="31" customWidth="1"/>
    <col min="51" max="16384" width="11.421875" style="31" customWidth="1"/>
  </cols>
  <sheetData>
    <row r="1" spans="1:42" ht="15.75">
      <c r="A1" s="249" t="s">
        <v>20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row>
    <row r="2" spans="1:43" ht="15.75">
      <c r="A2" s="249" t="s">
        <v>25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32"/>
    </row>
    <row r="3" spans="1:43" ht="15.75">
      <c r="A3" s="249" t="s">
        <v>22</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32"/>
    </row>
    <row r="4" spans="1:43" ht="15.75">
      <c r="A4" s="32"/>
      <c r="B4" s="32"/>
      <c r="C4" s="32"/>
      <c r="D4" s="32"/>
      <c r="E4" s="32"/>
      <c r="F4" s="32"/>
      <c r="G4" s="32"/>
      <c r="H4" s="32"/>
      <c r="I4" s="32"/>
      <c r="J4" s="32"/>
      <c r="K4" s="32"/>
      <c r="L4" s="32"/>
      <c r="M4" s="32"/>
      <c r="N4" s="32"/>
      <c r="O4" s="32"/>
      <c r="P4" s="32"/>
      <c r="Q4" s="107"/>
      <c r="R4" s="107"/>
      <c r="S4" s="107"/>
      <c r="T4" s="157"/>
      <c r="U4" s="123"/>
      <c r="V4" s="123"/>
      <c r="W4" s="123"/>
      <c r="X4" s="132"/>
      <c r="Y4" s="132"/>
      <c r="Z4" s="157"/>
      <c r="AA4" s="157"/>
      <c r="AB4" s="157"/>
      <c r="AC4" s="157"/>
      <c r="AD4" s="157"/>
      <c r="AE4" s="157"/>
      <c r="AF4" s="157"/>
      <c r="AG4" s="157"/>
      <c r="AH4" s="157"/>
      <c r="AI4" s="157"/>
      <c r="AJ4" s="132"/>
      <c r="AK4" s="190"/>
      <c r="AL4" s="190"/>
      <c r="AM4" s="190"/>
      <c r="AN4" s="204"/>
      <c r="AO4" s="204"/>
      <c r="AP4" s="32"/>
      <c r="AQ4" s="32"/>
    </row>
    <row r="5" ht="15.75" thickBot="1"/>
    <row r="6" spans="1:5" ht="15.75">
      <c r="A6" s="250" t="s">
        <v>0</v>
      </c>
      <c r="B6" s="251"/>
      <c r="C6" s="252"/>
      <c r="D6" s="253"/>
      <c r="E6" s="33"/>
    </row>
    <row r="7" spans="1:5" ht="36" customHeight="1">
      <c r="A7" s="34" t="s">
        <v>1</v>
      </c>
      <c r="B7" s="254" t="s">
        <v>2</v>
      </c>
      <c r="C7" s="256"/>
      <c r="D7" s="35" t="s">
        <v>27</v>
      </c>
      <c r="E7" s="33"/>
    </row>
    <row r="8" spans="1:5" ht="36" customHeight="1" thickBot="1">
      <c r="A8" s="36" t="s">
        <v>28</v>
      </c>
      <c r="B8" s="257" t="s">
        <v>158</v>
      </c>
      <c r="C8" s="259"/>
      <c r="D8" s="78" t="s">
        <v>159</v>
      </c>
      <c r="E8" s="38"/>
    </row>
    <row r="9" spans="1:5" ht="15.75">
      <c r="A9" s="38"/>
      <c r="B9" s="38"/>
      <c r="C9" s="38"/>
      <c r="D9" s="38"/>
      <c r="E9" s="38"/>
    </row>
    <row r="10" spans="1:42" ht="46.5" customHeight="1">
      <c r="A10" s="247" t="s">
        <v>3</v>
      </c>
      <c r="B10" s="247"/>
      <c r="C10" s="247"/>
      <c r="D10" s="247"/>
      <c r="E10" s="247"/>
      <c r="F10" s="247"/>
      <c r="G10" s="247"/>
      <c r="H10" s="244">
        <v>2019</v>
      </c>
      <c r="I10" s="245"/>
      <c r="J10" s="245"/>
      <c r="K10" s="245"/>
      <c r="L10" s="245"/>
      <c r="M10" s="245"/>
      <c r="N10" s="245"/>
      <c r="O10" s="245"/>
      <c r="P10" s="245"/>
      <c r="Q10" s="245"/>
      <c r="R10" s="245"/>
      <c r="S10" s="264"/>
      <c r="T10" s="265" t="s">
        <v>24</v>
      </c>
      <c r="U10" s="260">
        <v>2020</v>
      </c>
      <c r="V10" s="261"/>
      <c r="W10" s="261"/>
      <c r="X10" s="261"/>
      <c r="Y10" s="261"/>
      <c r="Z10" s="261"/>
      <c r="AA10" s="261"/>
      <c r="AB10" s="261"/>
      <c r="AC10" s="261"/>
      <c r="AD10" s="261"/>
      <c r="AE10" s="261"/>
      <c r="AF10" s="261"/>
      <c r="AG10" s="265" t="s">
        <v>24</v>
      </c>
      <c r="AH10" s="244">
        <v>2021</v>
      </c>
      <c r="AI10" s="245"/>
      <c r="AJ10" s="246"/>
      <c r="AK10" s="189"/>
      <c r="AL10" s="189"/>
      <c r="AM10" s="189"/>
      <c r="AN10" s="203"/>
      <c r="AO10" s="203"/>
      <c r="AP10" s="265" t="s">
        <v>24</v>
      </c>
    </row>
    <row r="11" spans="1:42" ht="57" customHeight="1">
      <c r="A11" s="39" t="s">
        <v>21</v>
      </c>
      <c r="B11" s="39" t="s">
        <v>26</v>
      </c>
      <c r="C11" s="39" t="s">
        <v>4</v>
      </c>
      <c r="D11" s="39" t="s">
        <v>5</v>
      </c>
      <c r="E11" s="39" t="s">
        <v>6</v>
      </c>
      <c r="F11" s="39" t="s">
        <v>7</v>
      </c>
      <c r="G11" s="39" t="s">
        <v>8</v>
      </c>
      <c r="H11" s="39" t="s">
        <v>9</v>
      </c>
      <c r="I11" s="39" t="s">
        <v>23</v>
      </c>
      <c r="J11" s="39" t="s">
        <v>10</v>
      </c>
      <c r="K11" s="39" t="s">
        <v>11</v>
      </c>
      <c r="L11" s="39" t="s">
        <v>12</v>
      </c>
      <c r="M11" s="39" t="s">
        <v>13</v>
      </c>
      <c r="N11" s="39" t="s">
        <v>14</v>
      </c>
      <c r="O11" s="39" t="s">
        <v>15</v>
      </c>
      <c r="P11" s="39" t="s">
        <v>16</v>
      </c>
      <c r="Q11" s="39" t="s">
        <v>17</v>
      </c>
      <c r="R11" s="39" t="s">
        <v>18</v>
      </c>
      <c r="S11" s="39" t="s">
        <v>19</v>
      </c>
      <c r="T11" s="248"/>
      <c r="U11" s="101" t="s">
        <v>9</v>
      </c>
      <c r="V11" s="101" t="s">
        <v>23</v>
      </c>
      <c r="W11" s="101" t="s">
        <v>10</v>
      </c>
      <c r="X11" s="101" t="s">
        <v>11</v>
      </c>
      <c r="Y11" s="101" t="s">
        <v>12</v>
      </c>
      <c r="Z11" s="101" t="s">
        <v>13</v>
      </c>
      <c r="AA11" s="101" t="s">
        <v>14</v>
      </c>
      <c r="AB11" s="101" t="s">
        <v>15</v>
      </c>
      <c r="AC11" s="101" t="s">
        <v>16</v>
      </c>
      <c r="AD11" s="101" t="s">
        <v>17</v>
      </c>
      <c r="AE11" s="101" t="s">
        <v>18</v>
      </c>
      <c r="AF11" s="101" t="s">
        <v>19</v>
      </c>
      <c r="AG11" s="248"/>
      <c r="AH11" s="101" t="s">
        <v>9</v>
      </c>
      <c r="AI11" s="101" t="s">
        <v>23</v>
      </c>
      <c r="AJ11" s="101" t="s">
        <v>10</v>
      </c>
      <c r="AK11" s="101" t="s">
        <v>11</v>
      </c>
      <c r="AL11" s="101" t="s">
        <v>12</v>
      </c>
      <c r="AM11" s="101" t="s">
        <v>13</v>
      </c>
      <c r="AN11" s="214" t="s">
        <v>14</v>
      </c>
      <c r="AO11" s="214" t="s">
        <v>15</v>
      </c>
      <c r="AP11" s="248"/>
    </row>
    <row r="12" spans="1:42" ht="69.75" customHeight="1">
      <c r="A12" s="266" t="s">
        <v>129</v>
      </c>
      <c r="B12" s="268">
        <v>13854</v>
      </c>
      <c r="C12" s="269" t="s">
        <v>63</v>
      </c>
      <c r="D12" s="270" t="s">
        <v>64</v>
      </c>
      <c r="E12" s="54" t="s">
        <v>218</v>
      </c>
      <c r="F12" s="47">
        <v>300</v>
      </c>
      <c r="G12" s="47" t="s">
        <v>219</v>
      </c>
      <c r="H12" s="47">
        <v>33</v>
      </c>
      <c r="I12" s="47">
        <v>23</v>
      </c>
      <c r="J12" s="47">
        <v>28</v>
      </c>
      <c r="K12" s="47">
        <v>20</v>
      </c>
      <c r="L12" s="47">
        <v>31</v>
      </c>
      <c r="M12" s="47">
        <v>18</v>
      </c>
      <c r="N12" s="48">
        <v>26</v>
      </c>
      <c r="O12" s="47">
        <v>29</v>
      </c>
      <c r="P12" s="116">
        <v>35</v>
      </c>
      <c r="Q12" s="116">
        <v>26</v>
      </c>
      <c r="R12" s="116">
        <v>24</v>
      </c>
      <c r="S12" s="116">
        <v>17</v>
      </c>
      <c r="T12" s="116">
        <f>SUM(H12:S12)</f>
        <v>310</v>
      </c>
      <c r="U12" s="116">
        <v>31</v>
      </c>
      <c r="V12" s="116">
        <v>15</v>
      </c>
      <c r="W12" s="116">
        <v>25</v>
      </c>
      <c r="X12" s="116">
        <v>19</v>
      </c>
      <c r="Y12" s="116">
        <v>23</v>
      </c>
      <c r="Z12" s="116">
        <v>28</v>
      </c>
      <c r="AA12" s="118">
        <v>43</v>
      </c>
      <c r="AB12" s="116">
        <v>40</v>
      </c>
      <c r="AC12" s="116">
        <v>34</v>
      </c>
      <c r="AD12" s="116">
        <v>20</v>
      </c>
      <c r="AE12" s="116">
        <v>16</v>
      </c>
      <c r="AF12" s="116">
        <v>22</v>
      </c>
      <c r="AG12" s="116">
        <f>SUM(U12:AF12)</f>
        <v>316</v>
      </c>
      <c r="AH12" s="116">
        <v>45</v>
      </c>
      <c r="AI12" s="116">
        <v>33</v>
      </c>
      <c r="AJ12" s="116">
        <v>36</v>
      </c>
      <c r="AK12" s="116">
        <v>33</v>
      </c>
      <c r="AL12" s="116">
        <v>27</v>
      </c>
      <c r="AM12" s="116">
        <v>42</v>
      </c>
      <c r="AN12" s="118">
        <v>35</v>
      </c>
      <c r="AO12" s="218">
        <v>37</v>
      </c>
      <c r="AP12" s="47">
        <f>SUM(AH12:AO12)</f>
        <v>288</v>
      </c>
    </row>
    <row r="13" spans="1:42" ht="66" customHeight="1">
      <c r="A13" s="267"/>
      <c r="B13" s="268"/>
      <c r="C13" s="269"/>
      <c r="D13" s="271"/>
      <c r="E13" s="49" t="s">
        <v>220</v>
      </c>
      <c r="F13" s="47">
        <v>1200</v>
      </c>
      <c r="G13" s="47" t="s">
        <v>221</v>
      </c>
      <c r="H13" s="47">
        <v>96</v>
      </c>
      <c r="I13" s="47">
        <v>73</v>
      </c>
      <c r="J13" s="47">
        <v>98</v>
      </c>
      <c r="K13" s="47">
        <v>62</v>
      </c>
      <c r="L13" s="47">
        <v>88</v>
      </c>
      <c r="M13" s="47">
        <v>73</v>
      </c>
      <c r="N13" s="47">
        <v>80</v>
      </c>
      <c r="O13" s="47">
        <v>88</v>
      </c>
      <c r="P13" s="116">
        <v>91</v>
      </c>
      <c r="Q13" s="116">
        <v>87</v>
      </c>
      <c r="R13" s="116">
        <v>62</v>
      </c>
      <c r="S13" s="116">
        <v>67</v>
      </c>
      <c r="T13" s="116">
        <f>SUM(H13:S13)</f>
        <v>965</v>
      </c>
      <c r="U13" s="116">
        <v>76</v>
      </c>
      <c r="V13" s="116">
        <v>70</v>
      </c>
      <c r="W13" s="116">
        <v>68</v>
      </c>
      <c r="X13" s="116">
        <v>61</v>
      </c>
      <c r="Y13" s="116">
        <v>75</v>
      </c>
      <c r="Z13" s="116">
        <v>90</v>
      </c>
      <c r="AA13" s="116">
        <v>160</v>
      </c>
      <c r="AB13" s="116">
        <v>148</v>
      </c>
      <c r="AC13" s="116">
        <v>80</v>
      </c>
      <c r="AD13" s="116">
        <v>61</v>
      </c>
      <c r="AE13" s="116">
        <v>68</v>
      </c>
      <c r="AF13" s="116">
        <v>68</v>
      </c>
      <c r="AG13" s="116">
        <f>SUM(U13:AF13)</f>
        <v>1025</v>
      </c>
      <c r="AH13" s="116">
        <v>107</v>
      </c>
      <c r="AI13" s="116">
        <v>69</v>
      </c>
      <c r="AJ13" s="116">
        <v>88</v>
      </c>
      <c r="AK13" s="116">
        <v>78</v>
      </c>
      <c r="AL13" s="116">
        <v>69</v>
      </c>
      <c r="AM13" s="118">
        <v>96</v>
      </c>
      <c r="AN13" s="118">
        <v>92</v>
      </c>
      <c r="AO13" s="218">
        <v>80</v>
      </c>
      <c r="AP13" s="47">
        <f>SUM(AH13:AO13)</f>
        <v>679</v>
      </c>
    </row>
    <row r="14" spans="1:42" ht="139.5" customHeight="1">
      <c r="A14" s="74" t="s">
        <v>130</v>
      </c>
      <c r="B14" s="268"/>
      <c r="C14" s="269"/>
      <c r="D14" s="272" t="s">
        <v>64</v>
      </c>
      <c r="E14" s="49" t="s">
        <v>222</v>
      </c>
      <c r="F14" s="79">
        <v>0.9</v>
      </c>
      <c r="G14" s="47" t="s">
        <v>223</v>
      </c>
      <c r="H14" s="79">
        <v>0.87</v>
      </c>
      <c r="I14" s="79">
        <v>0.87</v>
      </c>
      <c r="J14" s="79">
        <v>0.87</v>
      </c>
      <c r="K14" s="79">
        <v>0.85</v>
      </c>
      <c r="L14" s="79">
        <v>0.94</v>
      </c>
      <c r="M14" s="79">
        <v>0.9</v>
      </c>
      <c r="N14" s="79">
        <v>0.87</v>
      </c>
      <c r="O14" s="79">
        <v>0.87</v>
      </c>
      <c r="P14" s="117">
        <v>0.74</v>
      </c>
      <c r="Q14" s="117">
        <v>1</v>
      </c>
      <c r="R14" s="117">
        <v>0.92</v>
      </c>
      <c r="S14" s="117">
        <v>0.62</v>
      </c>
      <c r="T14" s="116">
        <f>SUM(H14:S14)</f>
        <v>10.32</v>
      </c>
      <c r="U14" s="117">
        <v>0.75</v>
      </c>
      <c r="V14" s="117">
        <v>0.75</v>
      </c>
      <c r="W14" s="117">
        <v>0.6</v>
      </c>
      <c r="X14" s="117">
        <v>0.14</v>
      </c>
      <c r="Y14" s="117">
        <v>0.15</v>
      </c>
      <c r="Z14" s="117">
        <v>0.14</v>
      </c>
      <c r="AA14" s="117">
        <v>0.17</v>
      </c>
      <c r="AB14" s="117">
        <v>0.18</v>
      </c>
      <c r="AC14" s="117">
        <v>0.18</v>
      </c>
      <c r="AD14" s="117">
        <v>0.14</v>
      </c>
      <c r="AE14" s="117">
        <v>0.14</v>
      </c>
      <c r="AF14" s="117">
        <v>0.14</v>
      </c>
      <c r="AG14" s="116">
        <f>SUM(U14:AF14)</f>
        <v>3.480000000000001</v>
      </c>
      <c r="AH14" s="117">
        <v>0.59</v>
      </c>
      <c r="AI14" s="117">
        <v>0.59</v>
      </c>
      <c r="AJ14" s="117">
        <v>0.59</v>
      </c>
      <c r="AK14" s="117">
        <v>0.7</v>
      </c>
      <c r="AL14" s="117">
        <v>0.65</v>
      </c>
      <c r="AM14" s="117">
        <v>0.27</v>
      </c>
      <c r="AN14" s="117">
        <v>0.35</v>
      </c>
      <c r="AO14" s="219">
        <v>0.35</v>
      </c>
      <c r="AP14" s="47">
        <f>SUM(AH14:AO14)</f>
        <v>4.09</v>
      </c>
    </row>
    <row r="15" spans="1:42" ht="151.5" customHeight="1">
      <c r="A15" s="74" t="s">
        <v>131</v>
      </c>
      <c r="B15" s="75">
        <v>13933</v>
      </c>
      <c r="C15" s="49" t="s">
        <v>87</v>
      </c>
      <c r="D15" s="49" t="s">
        <v>88</v>
      </c>
      <c r="E15" s="49" t="s">
        <v>224</v>
      </c>
      <c r="F15" s="47">
        <v>4000</v>
      </c>
      <c r="G15" s="47" t="s">
        <v>225</v>
      </c>
      <c r="H15" s="47">
        <v>322</v>
      </c>
      <c r="I15" s="47">
        <v>295</v>
      </c>
      <c r="J15" s="47">
        <v>357</v>
      </c>
      <c r="K15" s="47">
        <v>378</v>
      </c>
      <c r="L15" s="47">
        <v>392</v>
      </c>
      <c r="M15" s="47">
        <v>299</v>
      </c>
      <c r="N15" s="48">
        <v>731</v>
      </c>
      <c r="O15" s="48">
        <v>399</v>
      </c>
      <c r="P15" s="118">
        <v>387</v>
      </c>
      <c r="Q15" s="118">
        <v>1240</v>
      </c>
      <c r="R15" s="118">
        <v>361</v>
      </c>
      <c r="S15" s="118">
        <v>223</v>
      </c>
      <c r="T15" s="116">
        <f>SUM(H15:S15)</f>
        <v>5384</v>
      </c>
      <c r="U15" s="116">
        <v>371</v>
      </c>
      <c r="V15" s="116">
        <v>297</v>
      </c>
      <c r="W15" s="116">
        <v>0</v>
      </c>
      <c r="X15" s="116">
        <v>0</v>
      </c>
      <c r="Y15" s="116">
        <v>0</v>
      </c>
      <c r="Z15" s="116">
        <v>0</v>
      </c>
      <c r="AA15" s="118">
        <v>0</v>
      </c>
      <c r="AB15" s="118">
        <v>0</v>
      </c>
      <c r="AC15" s="118">
        <v>0</v>
      </c>
      <c r="AD15" s="118">
        <v>0</v>
      </c>
      <c r="AE15" s="118">
        <v>0</v>
      </c>
      <c r="AF15" s="118">
        <v>0</v>
      </c>
      <c r="AG15" s="116">
        <f>SUM(U15:AF15)</f>
        <v>668</v>
      </c>
      <c r="AH15" s="116">
        <v>0</v>
      </c>
      <c r="AI15" s="116">
        <v>0</v>
      </c>
      <c r="AJ15" s="116">
        <v>0</v>
      </c>
      <c r="AK15" s="116">
        <v>0</v>
      </c>
      <c r="AL15" s="116">
        <v>0</v>
      </c>
      <c r="AM15" s="116">
        <v>0</v>
      </c>
      <c r="AN15" s="118">
        <v>0</v>
      </c>
      <c r="AO15" s="218">
        <v>0</v>
      </c>
      <c r="AP15" s="47">
        <f>SUM(AH15:AO15)</f>
        <v>0</v>
      </c>
    </row>
    <row r="16" ht="15.75">
      <c r="AP16" s="47">
        <f>SUM(H16:AJ16)</f>
        <v>0</v>
      </c>
    </row>
  </sheetData>
  <sheetProtection/>
  <autoFilter ref="A11:AR14"/>
  <mergeCells count="17">
    <mergeCell ref="A12:A13"/>
    <mergeCell ref="B12:B14"/>
    <mergeCell ref="C12:C14"/>
    <mergeCell ref="D12:D14"/>
    <mergeCell ref="AP10:AP11"/>
    <mergeCell ref="A10:G10"/>
    <mergeCell ref="H10:S10"/>
    <mergeCell ref="U10:AF10"/>
    <mergeCell ref="AH10:AJ10"/>
    <mergeCell ref="AG10:AG11"/>
    <mergeCell ref="T10:T11"/>
    <mergeCell ref="A1:AP1"/>
    <mergeCell ref="A2:AP2"/>
    <mergeCell ref="A3:AP3"/>
    <mergeCell ref="A6:D6"/>
    <mergeCell ref="B7:C7"/>
    <mergeCell ref="B8:C8"/>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Q17"/>
  <sheetViews>
    <sheetView zoomScale="70" zoomScaleNormal="70" zoomScalePageLayoutView="0" workbookViewId="0" topLeftCell="AF7">
      <selection activeCell="AL21" sqref="AL21"/>
    </sheetView>
  </sheetViews>
  <sheetFormatPr defaultColWidth="11.421875" defaultRowHeight="15"/>
  <cols>
    <col min="1" max="1" width="49.00390625" style="31" customWidth="1"/>
    <col min="2" max="2" width="11.7109375" style="31" customWidth="1"/>
    <col min="3" max="3" width="15.8515625" style="31" customWidth="1"/>
    <col min="4" max="4" width="30.28125" style="31" bestFit="1" customWidth="1"/>
    <col min="5" max="5" width="49.57421875" style="31" customWidth="1"/>
    <col min="6" max="6" width="30.8515625" style="31" customWidth="1"/>
    <col min="7" max="7" width="20.421875" style="31" customWidth="1"/>
    <col min="8" max="8" width="21.57421875" style="31" bestFit="1" customWidth="1"/>
    <col min="9" max="9" width="16.140625" style="31" customWidth="1"/>
    <col min="10" max="10" width="17.421875" style="31" customWidth="1"/>
    <col min="11" max="11" width="15.421875" style="31" customWidth="1"/>
    <col min="12" max="12" width="14.57421875" style="31" customWidth="1"/>
    <col min="13" max="13" width="15.421875" style="31" customWidth="1"/>
    <col min="14" max="14" width="15.8515625" style="31" customWidth="1"/>
    <col min="15" max="16" width="14.00390625" style="31" customWidth="1"/>
    <col min="17" max="39" width="22.421875" style="31" customWidth="1"/>
    <col min="40" max="41" width="26.28125" style="31" customWidth="1"/>
    <col min="42" max="42" width="22.7109375" style="31" customWidth="1"/>
    <col min="43" max="50" width="20.8515625" style="31" customWidth="1"/>
    <col min="51" max="16384" width="11.421875" style="31" customWidth="1"/>
  </cols>
  <sheetData>
    <row r="1" spans="1:42" ht="15.75">
      <c r="A1" s="249" t="s">
        <v>20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row>
    <row r="2" spans="1:43" ht="15.75">
      <c r="A2" s="249" t="s">
        <v>25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32"/>
    </row>
    <row r="3" spans="1:43" ht="15.75">
      <c r="A3" s="249" t="s">
        <v>22</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32"/>
    </row>
    <row r="4" spans="1:43" ht="15.75">
      <c r="A4" s="32"/>
      <c r="B4" s="32"/>
      <c r="C4" s="32"/>
      <c r="D4" s="32"/>
      <c r="E4" s="32"/>
      <c r="F4" s="32"/>
      <c r="G4" s="32"/>
      <c r="H4" s="32"/>
      <c r="I4" s="32"/>
      <c r="J4" s="32"/>
      <c r="K4" s="32"/>
      <c r="L4" s="32"/>
      <c r="M4" s="32"/>
      <c r="N4" s="32"/>
      <c r="O4" s="32"/>
      <c r="P4" s="32"/>
      <c r="Q4" s="32"/>
      <c r="R4" s="107"/>
      <c r="S4" s="107"/>
      <c r="T4" s="107"/>
      <c r="U4" s="123"/>
      <c r="V4" s="123"/>
      <c r="W4" s="123"/>
      <c r="X4" s="132"/>
      <c r="Y4" s="132"/>
      <c r="Z4" s="132"/>
      <c r="AA4" s="140"/>
      <c r="AB4" s="140"/>
      <c r="AC4" s="145"/>
      <c r="AD4" s="145"/>
      <c r="AE4" s="145"/>
      <c r="AF4" s="142"/>
      <c r="AG4" s="201"/>
      <c r="AH4" s="147"/>
      <c r="AI4" s="147"/>
      <c r="AJ4" s="153"/>
      <c r="AK4" s="190"/>
      <c r="AL4" s="190"/>
      <c r="AM4" s="190"/>
      <c r="AN4" s="204"/>
      <c r="AO4" s="204"/>
      <c r="AP4" s="32"/>
      <c r="AQ4" s="32"/>
    </row>
    <row r="5" ht="15.75" thickBot="1"/>
    <row r="6" spans="1:6" ht="15.75">
      <c r="A6" s="250" t="s">
        <v>0</v>
      </c>
      <c r="B6" s="251"/>
      <c r="C6" s="251"/>
      <c r="D6" s="252"/>
      <c r="E6" s="253"/>
      <c r="F6" s="33"/>
    </row>
    <row r="7" spans="1:6" ht="48.75" customHeight="1">
      <c r="A7" s="34" t="s">
        <v>1</v>
      </c>
      <c r="B7" s="254" t="s">
        <v>2</v>
      </c>
      <c r="C7" s="255"/>
      <c r="D7" s="256"/>
      <c r="E7" s="35" t="s">
        <v>27</v>
      </c>
      <c r="F7" s="33"/>
    </row>
    <row r="8" spans="1:6" ht="48.75" customHeight="1" thickBot="1">
      <c r="A8" s="36" t="s">
        <v>28</v>
      </c>
      <c r="B8" s="257" t="s">
        <v>158</v>
      </c>
      <c r="C8" s="258"/>
      <c r="D8" s="259"/>
      <c r="E8" s="37" t="s">
        <v>158</v>
      </c>
      <c r="F8" s="38"/>
    </row>
    <row r="9" spans="1:39" ht="15.75">
      <c r="A9" s="38"/>
      <c r="B9" s="38"/>
      <c r="C9" s="38"/>
      <c r="D9" s="38"/>
      <c r="E9" s="38"/>
      <c r="F9" s="38"/>
      <c r="AH9" s="273"/>
      <c r="AI9" s="273"/>
      <c r="AJ9" s="38"/>
      <c r="AK9" s="38"/>
      <c r="AL9" s="38"/>
      <c r="AM9" s="38"/>
    </row>
    <row r="10" spans="1:42" ht="15.75">
      <c r="A10" s="247" t="s">
        <v>3</v>
      </c>
      <c r="B10" s="247"/>
      <c r="C10" s="247"/>
      <c r="D10" s="247"/>
      <c r="E10" s="247"/>
      <c r="F10" s="247"/>
      <c r="G10" s="247"/>
      <c r="H10" s="247"/>
      <c r="I10" s="244">
        <v>2019</v>
      </c>
      <c r="J10" s="245"/>
      <c r="K10" s="245"/>
      <c r="L10" s="245"/>
      <c r="M10" s="245"/>
      <c r="N10" s="245"/>
      <c r="O10" s="245"/>
      <c r="P10" s="245"/>
      <c r="Q10" s="245"/>
      <c r="R10" s="245"/>
      <c r="S10" s="245"/>
      <c r="T10" s="246"/>
      <c r="U10" s="244">
        <v>2020</v>
      </c>
      <c r="V10" s="245"/>
      <c r="W10" s="246"/>
      <c r="X10" s="131"/>
      <c r="Y10" s="131"/>
      <c r="Z10" s="131"/>
      <c r="AA10" s="139"/>
      <c r="AB10" s="139"/>
      <c r="AC10" s="144"/>
      <c r="AD10" s="144"/>
      <c r="AE10" s="144"/>
      <c r="AF10" s="141"/>
      <c r="AG10" s="248" t="s">
        <v>24</v>
      </c>
      <c r="AH10" s="244">
        <v>2021</v>
      </c>
      <c r="AI10" s="246"/>
      <c r="AJ10" s="152"/>
      <c r="AK10" s="189"/>
      <c r="AL10" s="189"/>
      <c r="AM10" s="189"/>
      <c r="AN10" s="203"/>
      <c r="AO10" s="203"/>
      <c r="AP10" s="248" t="s">
        <v>24</v>
      </c>
    </row>
    <row r="11" spans="1:42" ht="65.25" customHeight="1">
      <c r="A11" s="39" t="s">
        <v>21</v>
      </c>
      <c r="B11" s="39" t="s">
        <v>26</v>
      </c>
      <c r="C11" s="39"/>
      <c r="D11" s="39" t="s">
        <v>4</v>
      </c>
      <c r="E11" s="39" t="s">
        <v>5</v>
      </c>
      <c r="F11" s="39" t="s">
        <v>6</v>
      </c>
      <c r="G11" s="39" t="s">
        <v>7</v>
      </c>
      <c r="H11" s="39" t="s">
        <v>8</v>
      </c>
      <c r="I11" s="39" t="s">
        <v>9</v>
      </c>
      <c r="J11" s="39" t="s">
        <v>23</v>
      </c>
      <c r="K11" s="39" t="s">
        <v>10</v>
      </c>
      <c r="L11" s="39" t="s">
        <v>11</v>
      </c>
      <c r="M11" s="39" t="s">
        <v>12</v>
      </c>
      <c r="N11" s="39" t="s">
        <v>13</v>
      </c>
      <c r="O11" s="39" t="s">
        <v>14</v>
      </c>
      <c r="P11" s="39" t="s">
        <v>15</v>
      </c>
      <c r="Q11" s="39" t="s">
        <v>16</v>
      </c>
      <c r="R11" s="39" t="s">
        <v>17</v>
      </c>
      <c r="S11" s="39" t="s">
        <v>18</v>
      </c>
      <c r="T11" s="39" t="s">
        <v>19</v>
      </c>
      <c r="U11" s="39" t="s">
        <v>9</v>
      </c>
      <c r="V11" s="39" t="s">
        <v>23</v>
      </c>
      <c r="W11" s="39" t="s">
        <v>10</v>
      </c>
      <c r="X11" s="39" t="s">
        <v>11</v>
      </c>
      <c r="Y11" s="39" t="s">
        <v>12</v>
      </c>
      <c r="Z11" s="39" t="s">
        <v>13</v>
      </c>
      <c r="AA11" s="39" t="s">
        <v>14</v>
      </c>
      <c r="AB11" s="39" t="s">
        <v>15</v>
      </c>
      <c r="AC11" s="39" t="s">
        <v>16</v>
      </c>
      <c r="AD11" s="39" t="s">
        <v>17</v>
      </c>
      <c r="AE11" s="39" t="s">
        <v>18</v>
      </c>
      <c r="AF11" s="39" t="s">
        <v>19</v>
      </c>
      <c r="AG11" s="248"/>
      <c r="AH11" s="39" t="s">
        <v>9</v>
      </c>
      <c r="AI11" s="39" t="s">
        <v>23</v>
      </c>
      <c r="AJ11" s="39" t="s">
        <v>10</v>
      </c>
      <c r="AK11" s="39" t="s">
        <v>11</v>
      </c>
      <c r="AL11" s="39" t="s">
        <v>12</v>
      </c>
      <c r="AM11" s="39" t="s">
        <v>13</v>
      </c>
      <c r="AN11" s="214" t="s">
        <v>14</v>
      </c>
      <c r="AO11" s="214" t="s">
        <v>15</v>
      </c>
      <c r="AP11" s="248"/>
    </row>
    <row r="12" spans="1:43" ht="66.75" customHeight="1">
      <c r="A12" s="266" t="s">
        <v>122</v>
      </c>
      <c r="B12" s="274">
        <v>13782</v>
      </c>
      <c r="C12" s="270" t="s">
        <v>158</v>
      </c>
      <c r="D12" s="270" t="s">
        <v>61</v>
      </c>
      <c r="E12" s="270" t="s">
        <v>62</v>
      </c>
      <c r="F12" s="47" t="s">
        <v>197</v>
      </c>
      <c r="G12" s="79">
        <v>0.7</v>
      </c>
      <c r="H12" s="47" t="s">
        <v>192</v>
      </c>
      <c r="I12" s="80">
        <v>0.22</v>
      </c>
      <c r="J12" s="80">
        <v>0.4</v>
      </c>
      <c r="K12" s="80">
        <v>0.27</v>
      </c>
      <c r="L12" s="80">
        <v>0.47</v>
      </c>
      <c r="M12" s="80">
        <v>0.5</v>
      </c>
      <c r="N12" s="80">
        <v>0.59</v>
      </c>
      <c r="O12" s="108">
        <v>0.4167</v>
      </c>
      <c r="P12" s="108">
        <v>0.6538</v>
      </c>
      <c r="Q12" s="108">
        <v>0.54</v>
      </c>
      <c r="R12" s="108">
        <v>0.56</v>
      </c>
      <c r="S12" s="108">
        <v>0.72</v>
      </c>
      <c r="T12" s="108">
        <v>0.64</v>
      </c>
      <c r="U12" s="108">
        <v>0.81</v>
      </c>
      <c r="V12" s="108">
        <v>0.58</v>
      </c>
      <c r="W12" s="108">
        <v>1</v>
      </c>
      <c r="X12" s="108">
        <v>0.38</v>
      </c>
      <c r="Y12" s="108">
        <v>0</v>
      </c>
      <c r="Z12" s="108">
        <v>0.29</v>
      </c>
      <c r="AA12" s="108">
        <v>0.75</v>
      </c>
      <c r="AB12" s="108">
        <v>0.88</v>
      </c>
      <c r="AC12" s="108">
        <v>0.63</v>
      </c>
      <c r="AD12" s="108">
        <v>0.79</v>
      </c>
      <c r="AE12" s="108">
        <v>0.56</v>
      </c>
      <c r="AF12" s="108">
        <v>0.33</v>
      </c>
      <c r="AG12" s="108">
        <f aca="true" t="shared" si="0" ref="AG12:AG17">AVERAGE(U12:AF12)</f>
        <v>0.5833333333333334</v>
      </c>
      <c r="AH12" s="108">
        <v>0.8</v>
      </c>
      <c r="AI12" s="108">
        <v>0.63</v>
      </c>
      <c r="AJ12" s="108">
        <v>0.5</v>
      </c>
      <c r="AK12" s="108">
        <v>0.85</v>
      </c>
      <c r="AL12" s="108">
        <v>0.95</v>
      </c>
      <c r="AM12" s="108">
        <v>0.83</v>
      </c>
      <c r="AN12" s="108">
        <v>0.83</v>
      </c>
      <c r="AO12" s="108">
        <v>0.8</v>
      </c>
      <c r="AP12" s="79">
        <f>AVERAGE(AH12:AO12)</f>
        <v>0.77375</v>
      </c>
      <c r="AQ12" s="146">
        <f>AVERAGE(Q12:AB12)</f>
        <v>0.5958333333333333</v>
      </c>
    </row>
    <row r="13" spans="1:42" ht="81" customHeight="1">
      <c r="A13" s="267"/>
      <c r="B13" s="275"/>
      <c r="C13" s="272"/>
      <c r="D13" s="272"/>
      <c r="E13" s="272"/>
      <c r="F13" s="47" t="s">
        <v>198</v>
      </c>
      <c r="G13" s="79">
        <v>1</v>
      </c>
      <c r="H13" s="47" t="s">
        <v>199</v>
      </c>
      <c r="I13" s="79">
        <v>1</v>
      </c>
      <c r="J13" s="79">
        <v>0.75</v>
      </c>
      <c r="K13" s="79">
        <v>1</v>
      </c>
      <c r="L13" s="79">
        <v>1</v>
      </c>
      <c r="M13" s="79">
        <v>1</v>
      </c>
      <c r="N13" s="79">
        <v>1</v>
      </c>
      <c r="O13" s="109">
        <v>1</v>
      </c>
      <c r="P13" s="109">
        <v>1</v>
      </c>
      <c r="Q13" s="109">
        <v>1</v>
      </c>
      <c r="R13" s="108">
        <v>0.625</v>
      </c>
      <c r="S13" s="108">
        <v>0.625</v>
      </c>
      <c r="T13" s="108">
        <v>1</v>
      </c>
      <c r="U13" s="108">
        <v>1</v>
      </c>
      <c r="V13" s="108">
        <v>1</v>
      </c>
      <c r="W13" s="108">
        <v>1</v>
      </c>
      <c r="X13" s="108">
        <v>0</v>
      </c>
      <c r="Y13" s="108">
        <v>0</v>
      </c>
      <c r="Z13" s="108">
        <v>0</v>
      </c>
      <c r="AA13" s="108">
        <v>1</v>
      </c>
      <c r="AB13" s="108">
        <v>1</v>
      </c>
      <c r="AC13" s="108">
        <v>1</v>
      </c>
      <c r="AD13" s="108">
        <v>1</v>
      </c>
      <c r="AE13" s="108">
        <v>1</v>
      </c>
      <c r="AF13" s="108">
        <v>1</v>
      </c>
      <c r="AG13" s="108">
        <f t="shared" si="0"/>
        <v>0.75</v>
      </c>
      <c r="AH13" s="108">
        <v>1</v>
      </c>
      <c r="AI13" s="108">
        <v>1</v>
      </c>
      <c r="AJ13" s="108">
        <v>1</v>
      </c>
      <c r="AK13" s="108">
        <v>1</v>
      </c>
      <c r="AL13" s="108">
        <v>0.875</v>
      </c>
      <c r="AM13" s="108">
        <v>0.5714</v>
      </c>
      <c r="AN13" s="108">
        <v>0.5</v>
      </c>
      <c r="AO13" s="108">
        <v>1</v>
      </c>
      <c r="AP13" s="79">
        <f>AVERAGE(AH13:AO13)</f>
        <v>0.8683</v>
      </c>
    </row>
    <row r="14" spans="1:43" ht="68.25" customHeight="1">
      <c r="A14" s="266" t="s">
        <v>122</v>
      </c>
      <c r="B14" s="274">
        <v>13999</v>
      </c>
      <c r="C14" s="270" t="s">
        <v>158</v>
      </c>
      <c r="D14" s="270" t="s">
        <v>89</v>
      </c>
      <c r="E14" s="270" t="s">
        <v>90</v>
      </c>
      <c r="F14" s="47" t="s">
        <v>200</v>
      </c>
      <c r="G14" s="79">
        <v>0.85</v>
      </c>
      <c r="H14" s="47" t="s">
        <v>192</v>
      </c>
      <c r="I14" s="148">
        <v>0.83</v>
      </c>
      <c r="J14" s="148">
        <v>0.78</v>
      </c>
      <c r="K14" s="148">
        <v>0.7</v>
      </c>
      <c r="L14" s="148">
        <v>0.72</v>
      </c>
      <c r="M14" s="148">
        <v>1</v>
      </c>
      <c r="N14" s="148">
        <v>0.72</v>
      </c>
      <c r="O14" s="149">
        <v>0.6129</v>
      </c>
      <c r="P14" s="149">
        <v>0.7679</v>
      </c>
      <c r="Q14" s="149">
        <v>0.7105</v>
      </c>
      <c r="R14" s="149">
        <v>0.66</v>
      </c>
      <c r="S14" s="149">
        <v>0.75</v>
      </c>
      <c r="T14" s="149">
        <v>0.74</v>
      </c>
      <c r="U14" s="143">
        <v>0.76</v>
      </c>
      <c r="V14" s="143">
        <v>0.44</v>
      </c>
      <c r="W14" s="143">
        <v>0.82</v>
      </c>
      <c r="X14" s="143">
        <v>0.63</v>
      </c>
      <c r="Y14" s="143">
        <v>0</v>
      </c>
      <c r="Z14" s="143">
        <v>0.71</v>
      </c>
      <c r="AA14" s="143">
        <v>0.4</v>
      </c>
      <c r="AB14" s="154">
        <v>0.81</v>
      </c>
      <c r="AC14" s="154">
        <v>0.63</v>
      </c>
      <c r="AD14" s="154">
        <v>0.77</v>
      </c>
      <c r="AE14" s="154">
        <v>0.61</v>
      </c>
      <c r="AF14" s="154">
        <v>0.53</v>
      </c>
      <c r="AG14" s="108">
        <f t="shared" si="0"/>
        <v>0.5925000000000001</v>
      </c>
      <c r="AH14" s="154">
        <v>0</v>
      </c>
      <c r="AI14" s="154">
        <v>0.13</v>
      </c>
      <c r="AJ14" s="154">
        <v>0.47</v>
      </c>
      <c r="AK14" s="154">
        <v>0.91</v>
      </c>
      <c r="AL14" s="154">
        <v>0.67</v>
      </c>
      <c r="AM14" s="154">
        <v>0.57</v>
      </c>
      <c r="AN14" s="117">
        <v>0.73</v>
      </c>
      <c r="AO14" s="117">
        <v>0.7</v>
      </c>
      <c r="AP14" s="79">
        <f>AVERAGE(AH14:AO14)</f>
        <v>0.5225</v>
      </c>
      <c r="AQ14" s="146">
        <f>AVERAGE(I14:T14)</f>
        <v>0.7492749999999999</v>
      </c>
    </row>
    <row r="15" spans="1:43" ht="57" customHeight="1">
      <c r="A15" s="267"/>
      <c r="B15" s="275"/>
      <c r="C15" s="272"/>
      <c r="D15" s="272"/>
      <c r="E15" s="272"/>
      <c r="F15" s="55" t="s">
        <v>201</v>
      </c>
      <c r="G15" s="47">
        <v>1811</v>
      </c>
      <c r="H15" s="47" t="s">
        <v>202</v>
      </c>
      <c r="I15" s="47">
        <v>188</v>
      </c>
      <c r="J15" s="47">
        <v>50</v>
      </c>
      <c r="K15" s="47">
        <v>157</v>
      </c>
      <c r="L15" s="47">
        <v>220</v>
      </c>
      <c r="M15" s="47">
        <v>281</v>
      </c>
      <c r="N15" s="47">
        <v>123</v>
      </c>
      <c r="O15" s="110">
        <v>138</v>
      </c>
      <c r="P15" s="110">
        <v>262</v>
      </c>
      <c r="Q15" s="110">
        <v>46</v>
      </c>
      <c r="R15" s="110">
        <v>171</v>
      </c>
      <c r="S15" s="110">
        <v>158</v>
      </c>
      <c r="T15" s="110">
        <v>222</v>
      </c>
      <c r="U15" s="110">
        <v>233</v>
      </c>
      <c r="V15" s="110">
        <v>239</v>
      </c>
      <c r="W15" s="110">
        <v>137</v>
      </c>
      <c r="X15" s="110">
        <v>34</v>
      </c>
      <c r="Y15" s="110">
        <v>0</v>
      </c>
      <c r="Z15" s="110">
        <v>40</v>
      </c>
      <c r="AA15" s="110">
        <v>88</v>
      </c>
      <c r="AB15" s="110">
        <v>135</v>
      </c>
      <c r="AC15" s="110">
        <v>158</v>
      </c>
      <c r="AD15" s="110">
        <v>142</v>
      </c>
      <c r="AE15" s="110">
        <v>78</v>
      </c>
      <c r="AF15" s="110">
        <v>88</v>
      </c>
      <c r="AG15" s="202">
        <f t="shared" si="0"/>
        <v>114.33333333333333</v>
      </c>
      <c r="AH15" s="110">
        <v>144</v>
      </c>
      <c r="AI15" s="110">
        <v>88</v>
      </c>
      <c r="AJ15" s="110">
        <v>129</v>
      </c>
      <c r="AK15" s="110">
        <v>140</v>
      </c>
      <c r="AL15" s="110">
        <v>153</v>
      </c>
      <c r="AM15" s="110">
        <v>53</v>
      </c>
      <c r="AN15" s="116">
        <v>53</v>
      </c>
      <c r="AO15" s="116">
        <v>91</v>
      </c>
      <c r="AP15" s="202">
        <f>AVERAGE(AH15:AO15)</f>
        <v>106.375</v>
      </c>
      <c r="AQ15" s="150">
        <f>SUM(I15:T15)</f>
        <v>2016</v>
      </c>
    </row>
    <row r="16" spans="1:43" ht="73.5" customHeight="1">
      <c r="A16" s="276" t="s">
        <v>143</v>
      </c>
      <c r="B16" s="268">
        <v>14020</v>
      </c>
      <c r="C16" s="269" t="s">
        <v>158</v>
      </c>
      <c r="D16" s="270" t="s">
        <v>91</v>
      </c>
      <c r="E16" s="270" t="s">
        <v>92</v>
      </c>
      <c r="F16" s="47" t="s">
        <v>203</v>
      </c>
      <c r="G16" s="79">
        <v>0.97</v>
      </c>
      <c r="H16" s="47" t="s">
        <v>192</v>
      </c>
      <c r="I16" s="80">
        <v>0.92</v>
      </c>
      <c r="J16" s="80">
        <v>0.94</v>
      </c>
      <c r="K16" s="80">
        <v>0.83</v>
      </c>
      <c r="L16" s="80">
        <v>0.9403</v>
      </c>
      <c r="M16" s="80">
        <v>0.89</v>
      </c>
      <c r="N16" s="80">
        <v>0.85</v>
      </c>
      <c r="O16" s="108">
        <v>0.93</v>
      </c>
      <c r="P16" s="108">
        <v>0.65</v>
      </c>
      <c r="Q16" s="108">
        <v>0.84</v>
      </c>
      <c r="R16" s="108">
        <v>0.81</v>
      </c>
      <c r="S16" s="108">
        <v>0.97</v>
      </c>
      <c r="T16" s="108">
        <v>0.6667</v>
      </c>
      <c r="U16" s="108">
        <v>0.96</v>
      </c>
      <c r="V16" s="108">
        <v>0.8</v>
      </c>
      <c r="W16" s="108">
        <v>0.95</v>
      </c>
      <c r="X16" s="108">
        <v>0.96</v>
      </c>
      <c r="Y16" s="108">
        <v>1</v>
      </c>
      <c r="Z16" s="108">
        <v>1</v>
      </c>
      <c r="AA16" s="108">
        <v>0.9841</v>
      </c>
      <c r="AB16" s="108">
        <v>0.98</v>
      </c>
      <c r="AC16" s="108">
        <v>0.87</v>
      </c>
      <c r="AD16" s="108">
        <v>0.92</v>
      </c>
      <c r="AE16" s="108">
        <v>0.83</v>
      </c>
      <c r="AF16" s="108">
        <v>0.58</v>
      </c>
      <c r="AG16" s="108">
        <f t="shared" si="0"/>
        <v>0.9028416666666667</v>
      </c>
      <c r="AH16" s="108">
        <v>0.97</v>
      </c>
      <c r="AI16" s="108">
        <v>0.9</v>
      </c>
      <c r="AJ16" s="108">
        <v>0.86</v>
      </c>
      <c r="AK16" s="108">
        <v>0.95</v>
      </c>
      <c r="AL16" s="108">
        <v>0.9783</v>
      </c>
      <c r="AM16" s="108">
        <v>0.8649</v>
      </c>
      <c r="AN16" s="108">
        <v>0.7656</v>
      </c>
      <c r="AO16" s="108">
        <v>0.8</v>
      </c>
      <c r="AP16" s="79">
        <f>AVERAGE(AH16:AO16)</f>
        <v>0.8860999999999999</v>
      </c>
      <c r="AQ16" s="146">
        <f>AVERAGE(I16:T16)</f>
        <v>0.8530833333333333</v>
      </c>
    </row>
    <row r="17" spans="1:43" ht="73.5" customHeight="1">
      <c r="A17" s="276"/>
      <c r="B17" s="268"/>
      <c r="C17" s="269"/>
      <c r="D17" s="272"/>
      <c r="E17" s="272"/>
      <c r="F17" s="47" t="s">
        <v>204</v>
      </c>
      <c r="G17" s="47">
        <v>10000</v>
      </c>
      <c r="H17" s="47" t="s">
        <v>202</v>
      </c>
      <c r="I17" s="47">
        <v>425</v>
      </c>
      <c r="J17" s="47">
        <v>1847</v>
      </c>
      <c r="K17" s="47">
        <v>321</v>
      </c>
      <c r="L17" s="47">
        <v>764</v>
      </c>
      <c r="M17" s="47">
        <v>387</v>
      </c>
      <c r="N17" s="47">
        <v>1104</v>
      </c>
      <c r="O17" s="110">
        <v>329</v>
      </c>
      <c r="P17" s="110">
        <v>901</v>
      </c>
      <c r="Q17" s="151">
        <v>440</v>
      </c>
      <c r="R17" s="110">
        <v>618</v>
      </c>
      <c r="S17" s="110">
        <v>753</v>
      </c>
      <c r="T17" s="110">
        <v>211</v>
      </c>
      <c r="U17" s="110">
        <v>640</v>
      </c>
      <c r="V17" s="110">
        <v>516</v>
      </c>
      <c r="W17" s="110">
        <v>1535</v>
      </c>
      <c r="X17" s="110">
        <v>573</v>
      </c>
      <c r="Y17" s="110">
        <v>488</v>
      </c>
      <c r="Z17" s="110">
        <v>716</v>
      </c>
      <c r="AA17" s="110">
        <v>975</v>
      </c>
      <c r="AB17" s="155">
        <v>1369</v>
      </c>
      <c r="AC17" s="110">
        <v>944</v>
      </c>
      <c r="AD17" s="110">
        <v>1837</v>
      </c>
      <c r="AE17" s="110">
        <v>1136</v>
      </c>
      <c r="AF17" s="110">
        <v>379</v>
      </c>
      <c r="AG17" s="202">
        <f t="shared" si="0"/>
        <v>925.6666666666666</v>
      </c>
      <c r="AH17" s="110">
        <v>1696</v>
      </c>
      <c r="AI17" s="110">
        <v>901</v>
      </c>
      <c r="AJ17" s="110">
        <v>1293</v>
      </c>
      <c r="AK17" s="110">
        <v>1237</v>
      </c>
      <c r="AL17" s="110">
        <v>1585</v>
      </c>
      <c r="AM17" s="110">
        <v>798</v>
      </c>
      <c r="AN17" s="47">
        <v>1012</v>
      </c>
      <c r="AO17" s="47">
        <v>605</v>
      </c>
      <c r="AP17" s="202">
        <f>AVERAGE(AH17:AO17)</f>
        <v>1140.875</v>
      </c>
      <c r="AQ17" s="150">
        <f>SUM(I17:T17)</f>
        <v>8100</v>
      </c>
    </row>
  </sheetData>
  <sheetProtection/>
  <mergeCells count="28">
    <mergeCell ref="AH10:AI10"/>
    <mergeCell ref="A16:A17"/>
    <mergeCell ref="B16:B17"/>
    <mergeCell ref="C16:C17"/>
    <mergeCell ref="D16:D17"/>
    <mergeCell ref="E16:E17"/>
    <mergeCell ref="A12:A13"/>
    <mergeCell ref="B12:B13"/>
    <mergeCell ref="C12:C13"/>
    <mergeCell ref="D12:D13"/>
    <mergeCell ref="U10:W10"/>
    <mergeCell ref="I10:T10"/>
    <mergeCell ref="E12:E13"/>
    <mergeCell ref="A14:A15"/>
    <mergeCell ref="B14:B15"/>
    <mergeCell ref="C14:C15"/>
    <mergeCell ref="D14:D15"/>
    <mergeCell ref="E14:E15"/>
    <mergeCell ref="AG10:AG11"/>
    <mergeCell ref="AH9:AI9"/>
    <mergeCell ref="A10:H10"/>
    <mergeCell ref="AP10:AP11"/>
    <mergeCell ref="A1:AP1"/>
    <mergeCell ref="A2:AP2"/>
    <mergeCell ref="A3:AP3"/>
    <mergeCell ref="A6:E6"/>
    <mergeCell ref="B7:D7"/>
    <mergeCell ref="B8:D8"/>
  </mergeCells>
  <printOptions/>
  <pageMargins left="0.7" right="0.7" top="0.75" bottom="0.75" header="0.3" footer="0.3"/>
  <pageSetup horizontalDpi="600" verticalDpi="600" orientation="portrait" r:id="rId2"/>
  <ignoredErrors>
    <ignoredError sqref="AQ15" formulaRange="1"/>
  </ignoredErrors>
  <drawing r:id="rId1"/>
</worksheet>
</file>

<file path=xl/worksheets/sheet6.xml><?xml version="1.0" encoding="utf-8"?>
<worksheet xmlns="http://schemas.openxmlformats.org/spreadsheetml/2006/main" xmlns:r="http://schemas.openxmlformats.org/officeDocument/2006/relationships">
  <dimension ref="A1:AQ17"/>
  <sheetViews>
    <sheetView zoomScale="50" zoomScaleNormal="50" zoomScalePageLayoutView="0" workbookViewId="0" topLeftCell="AA7">
      <selection activeCell="AO21" sqref="AO21"/>
    </sheetView>
  </sheetViews>
  <sheetFormatPr defaultColWidth="11.421875" defaultRowHeight="15"/>
  <cols>
    <col min="1" max="1" width="49.00390625" style="31" customWidth="1"/>
    <col min="2" max="2" width="11.7109375" style="31" customWidth="1"/>
    <col min="3" max="3" width="15.8515625" style="31" customWidth="1"/>
    <col min="4" max="4" width="30.28125" style="31" bestFit="1" customWidth="1"/>
    <col min="5" max="5" width="47.57421875" style="31" customWidth="1"/>
    <col min="6" max="6" width="34.8515625" style="31" customWidth="1"/>
    <col min="7" max="7" width="11.8515625" style="31" customWidth="1"/>
    <col min="8" max="8" width="19.00390625" style="31" customWidth="1"/>
    <col min="9" max="12" width="10.421875" style="31" customWidth="1"/>
    <col min="13" max="13" width="15.421875" style="31" bestFit="1" customWidth="1"/>
    <col min="14" max="14" width="15.8515625" style="31" customWidth="1"/>
    <col min="15" max="15" width="13.7109375" style="31" customWidth="1"/>
    <col min="16" max="16" width="13.421875" style="31" customWidth="1"/>
    <col min="17" max="27" width="20.00390625" style="31" customWidth="1"/>
    <col min="28" max="28" width="22.7109375" style="31" customWidth="1"/>
    <col min="29" max="36" width="20.8515625" style="31" customWidth="1"/>
    <col min="37" max="42" width="23.8515625" style="31" customWidth="1"/>
    <col min="43" max="43" width="16.57421875" style="31" customWidth="1"/>
    <col min="44" max="16384" width="11.421875" style="31" customWidth="1"/>
  </cols>
  <sheetData>
    <row r="1" spans="1:28" ht="15.75">
      <c r="A1" s="249" t="s">
        <v>20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row>
    <row r="2" spans="1:29" ht="15.75">
      <c r="A2" s="249" t="s">
        <v>25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32"/>
    </row>
    <row r="3" spans="1:29" ht="15.75">
      <c r="A3" s="249" t="s">
        <v>22</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32"/>
    </row>
    <row r="4" spans="1:29" ht="15.75">
      <c r="A4" s="32"/>
      <c r="B4" s="32"/>
      <c r="C4" s="32"/>
      <c r="D4" s="32"/>
      <c r="E4" s="32"/>
      <c r="F4" s="32"/>
      <c r="G4" s="32"/>
      <c r="H4" s="32"/>
      <c r="I4" s="32"/>
      <c r="J4" s="32"/>
      <c r="K4" s="32"/>
      <c r="L4" s="32"/>
      <c r="M4" s="32"/>
      <c r="N4" s="32"/>
      <c r="O4" s="32"/>
      <c r="P4" s="32"/>
      <c r="Q4" s="32"/>
      <c r="R4" s="107"/>
      <c r="S4" s="107"/>
      <c r="T4" s="107"/>
      <c r="U4" s="157"/>
      <c r="V4" s="123"/>
      <c r="W4" s="123"/>
      <c r="X4" s="123"/>
      <c r="Y4" s="132"/>
      <c r="Z4" s="132"/>
      <c r="AA4" s="132"/>
      <c r="AB4" s="32"/>
      <c r="AC4" s="32"/>
    </row>
    <row r="5" ht="15.75" thickBot="1"/>
    <row r="6" spans="1:6" ht="15.75">
      <c r="A6" s="250" t="s">
        <v>0</v>
      </c>
      <c r="B6" s="251"/>
      <c r="C6" s="251"/>
      <c r="D6" s="252"/>
      <c r="E6" s="253"/>
      <c r="F6" s="33"/>
    </row>
    <row r="7" spans="1:6" ht="15.75">
      <c r="A7" s="34" t="s">
        <v>1</v>
      </c>
      <c r="B7" s="254" t="s">
        <v>2</v>
      </c>
      <c r="C7" s="255"/>
      <c r="D7" s="256"/>
      <c r="E7" s="35" t="s">
        <v>27</v>
      </c>
      <c r="F7" s="33"/>
    </row>
    <row r="8" spans="1:6" ht="15.75" thickBot="1">
      <c r="A8" s="36" t="s">
        <v>28</v>
      </c>
      <c r="B8" s="257" t="s">
        <v>158</v>
      </c>
      <c r="C8" s="258"/>
      <c r="D8" s="259"/>
      <c r="E8" s="37" t="s">
        <v>162</v>
      </c>
      <c r="F8" s="38"/>
    </row>
    <row r="9" spans="1:6" ht="15">
      <c r="A9" s="38"/>
      <c r="B9" s="38"/>
      <c r="C9" s="38"/>
      <c r="D9" s="38"/>
      <c r="E9" s="38"/>
      <c r="F9" s="38"/>
    </row>
    <row r="10" spans="1:43" ht="15.75">
      <c r="A10" s="247" t="s">
        <v>3</v>
      </c>
      <c r="B10" s="247"/>
      <c r="C10" s="247"/>
      <c r="D10" s="247"/>
      <c r="E10" s="247"/>
      <c r="F10" s="247"/>
      <c r="G10" s="247"/>
      <c r="H10" s="247"/>
      <c r="I10" s="244">
        <v>2019</v>
      </c>
      <c r="J10" s="245"/>
      <c r="K10" s="245"/>
      <c r="L10" s="245"/>
      <c r="M10" s="245"/>
      <c r="N10" s="245"/>
      <c r="O10" s="245"/>
      <c r="P10" s="245"/>
      <c r="Q10" s="245"/>
      <c r="R10" s="245"/>
      <c r="S10" s="245"/>
      <c r="T10" s="246"/>
      <c r="U10" s="248" t="s">
        <v>24</v>
      </c>
      <c r="V10" s="277">
        <v>2020</v>
      </c>
      <c r="W10" s="278"/>
      <c r="X10" s="278"/>
      <c r="Y10" s="278"/>
      <c r="Z10" s="278"/>
      <c r="AA10" s="278"/>
      <c r="AB10" s="278"/>
      <c r="AC10" s="278"/>
      <c r="AD10" s="278"/>
      <c r="AE10" s="278"/>
      <c r="AF10" s="278"/>
      <c r="AG10" s="279"/>
      <c r="AH10" s="248" t="s">
        <v>24</v>
      </c>
      <c r="AI10" s="277">
        <v>2021</v>
      </c>
      <c r="AJ10" s="278"/>
      <c r="AK10" s="278"/>
      <c r="AL10" s="192"/>
      <c r="AM10" s="192"/>
      <c r="AN10" s="192"/>
      <c r="AO10" s="205"/>
      <c r="AP10" s="205"/>
      <c r="AQ10" s="248" t="s">
        <v>24</v>
      </c>
    </row>
    <row r="11" spans="1:43" ht="47.25">
      <c r="A11" s="39" t="s">
        <v>21</v>
      </c>
      <c r="B11" s="39" t="s">
        <v>26</v>
      </c>
      <c r="C11" s="39"/>
      <c r="D11" s="39" t="s">
        <v>4</v>
      </c>
      <c r="E11" s="39" t="s">
        <v>5</v>
      </c>
      <c r="F11" s="39" t="s">
        <v>6</v>
      </c>
      <c r="G11" s="39" t="s">
        <v>7</v>
      </c>
      <c r="H11" s="39" t="s">
        <v>8</v>
      </c>
      <c r="I11" s="39" t="s">
        <v>9</v>
      </c>
      <c r="J11" s="39" t="s">
        <v>23</v>
      </c>
      <c r="K11" s="39" t="s">
        <v>10</v>
      </c>
      <c r="L11" s="39" t="s">
        <v>11</v>
      </c>
      <c r="M11" s="39" t="s">
        <v>12</v>
      </c>
      <c r="N11" s="39" t="s">
        <v>13</v>
      </c>
      <c r="O11" s="39" t="s">
        <v>14</v>
      </c>
      <c r="P11" s="39" t="s">
        <v>15</v>
      </c>
      <c r="Q11" s="39" t="s">
        <v>16</v>
      </c>
      <c r="R11" s="39" t="s">
        <v>17</v>
      </c>
      <c r="S11" s="39" t="s">
        <v>18</v>
      </c>
      <c r="T11" s="39" t="s">
        <v>19</v>
      </c>
      <c r="U11" s="248"/>
      <c r="V11" s="125" t="s">
        <v>9</v>
      </c>
      <c r="W11" s="125" t="s">
        <v>23</v>
      </c>
      <c r="X11" s="125" t="s">
        <v>10</v>
      </c>
      <c r="Y11" s="125" t="s">
        <v>11</v>
      </c>
      <c r="Z11" s="125" t="s">
        <v>12</v>
      </c>
      <c r="AA11" s="125" t="s">
        <v>13</v>
      </c>
      <c r="AB11" s="125" t="s">
        <v>14</v>
      </c>
      <c r="AC11" s="125" t="s">
        <v>15</v>
      </c>
      <c r="AD11" s="125" t="s">
        <v>16</v>
      </c>
      <c r="AE11" s="125" t="s">
        <v>17</v>
      </c>
      <c r="AF11" s="125" t="s">
        <v>18</v>
      </c>
      <c r="AG11" s="125" t="s">
        <v>19</v>
      </c>
      <c r="AH11" s="248"/>
      <c r="AI11" s="125" t="s">
        <v>9</v>
      </c>
      <c r="AJ11" s="125" t="s">
        <v>23</v>
      </c>
      <c r="AK11" s="125" t="s">
        <v>10</v>
      </c>
      <c r="AL11" s="125" t="s">
        <v>11</v>
      </c>
      <c r="AM11" s="125" t="s">
        <v>12</v>
      </c>
      <c r="AN11" s="125" t="s">
        <v>13</v>
      </c>
      <c r="AO11" s="215" t="s">
        <v>14</v>
      </c>
      <c r="AP11" s="215" t="s">
        <v>15</v>
      </c>
      <c r="AQ11" s="248"/>
    </row>
    <row r="12" spans="1:43" ht="67.5" customHeight="1">
      <c r="A12" s="81" t="s">
        <v>205</v>
      </c>
      <c r="B12" s="268">
        <v>13906</v>
      </c>
      <c r="C12" s="270" t="s">
        <v>162</v>
      </c>
      <c r="D12" s="269" t="s">
        <v>79</v>
      </c>
      <c r="E12" s="269" t="s">
        <v>80</v>
      </c>
      <c r="F12" s="47" t="s">
        <v>206</v>
      </c>
      <c r="G12" s="31">
        <v>350</v>
      </c>
      <c r="H12" s="47" t="s">
        <v>207</v>
      </c>
      <c r="I12" s="47">
        <v>22</v>
      </c>
      <c r="J12" s="47">
        <v>29</v>
      </c>
      <c r="K12" s="47">
        <v>40</v>
      </c>
      <c r="L12" s="47">
        <v>32</v>
      </c>
      <c r="M12" s="47">
        <v>43</v>
      </c>
      <c r="N12" s="47">
        <v>40</v>
      </c>
      <c r="O12" s="47">
        <v>35</v>
      </c>
      <c r="P12" s="47">
        <v>37</v>
      </c>
      <c r="Q12" s="116">
        <v>47</v>
      </c>
      <c r="R12" s="116">
        <v>35</v>
      </c>
      <c r="S12" s="116">
        <v>36</v>
      </c>
      <c r="T12" s="9">
        <v>30</v>
      </c>
      <c r="U12" s="9">
        <f aca="true" t="shared" si="0" ref="U12:U17">SUM(I12:T12)</f>
        <v>426</v>
      </c>
      <c r="V12" s="182">
        <v>36</v>
      </c>
      <c r="W12" s="182">
        <v>38</v>
      </c>
      <c r="X12" s="182">
        <v>28</v>
      </c>
      <c r="Y12" s="182">
        <v>22</v>
      </c>
      <c r="Z12" s="182">
        <v>34</v>
      </c>
      <c r="AA12" s="182">
        <v>34</v>
      </c>
      <c r="AB12" s="182">
        <v>26</v>
      </c>
      <c r="AC12" s="182">
        <v>38</v>
      </c>
      <c r="AD12" s="183">
        <v>39</v>
      </c>
      <c r="AE12" s="183">
        <v>38</v>
      </c>
      <c r="AF12" s="183">
        <v>30</v>
      </c>
      <c r="AG12" s="183">
        <v>35</v>
      </c>
      <c r="AH12" s="47">
        <f aca="true" t="shared" si="1" ref="AH12:AH17">SUM(V12:AG12)</f>
        <v>398</v>
      </c>
      <c r="AI12" s="184">
        <v>51</v>
      </c>
      <c r="AJ12" s="182">
        <v>35</v>
      </c>
      <c r="AK12" s="182">
        <v>39</v>
      </c>
      <c r="AL12" s="182">
        <v>37</v>
      </c>
      <c r="AM12" s="182">
        <v>39</v>
      </c>
      <c r="AN12" s="182">
        <v>48</v>
      </c>
      <c r="AO12" s="182">
        <v>39</v>
      </c>
      <c r="AP12" s="182">
        <v>41</v>
      </c>
      <c r="AQ12" s="47">
        <f aca="true" t="shared" si="2" ref="AQ12:AQ17">SUM(AI12:AP12)</f>
        <v>329</v>
      </c>
    </row>
    <row r="13" spans="1:43" ht="51.75" customHeight="1">
      <c r="A13" s="74" t="s">
        <v>208</v>
      </c>
      <c r="B13" s="268"/>
      <c r="C13" s="271"/>
      <c r="D13" s="269" t="s">
        <v>79</v>
      </c>
      <c r="E13" s="269" t="s">
        <v>80</v>
      </c>
      <c r="F13" s="47" t="s">
        <v>209</v>
      </c>
      <c r="G13" s="47">
        <v>400</v>
      </c>
      <c r="H13" s="47" t="s">
        <v>207</v>
      </c>
      <c r="I13" s="47">
        <v>27</v>
      </c>
      <c r="J13" s="47">
        <v>55</v>
      </c>
      <c r="K13" s="47">
        <v>59</v>
      </c>
      <c r="L13" s="47">
        <v>46</v>
      </c>
      <c r="M13" s="47">
        <v>72</v>
      </c>
      <c r="N13" s="47">
        <v>38</v>
      </c>
      <c r="O13" s="47">
        <v>60</v>
      </c>
      <c r="P13" s="47">
        <v>71</v>
      </c>
      <c r="Q13" s="116">
        <v>60</v>
      </c>
      <c r="R13" s="116">
        <v>46</v>
      </c>
      <c r="S13" s="116">
        <v>58</v>
      </c>
      <c r="T13" s="9">
        <v>39</v>
      </c>
      <c r="U13" s="9">
        <f t="shared" si="0"/>
        <v>631</v>
      </c>
      <c r="V13" s="182">
        <v>59</v>
      </c>
      <c r="W13" s="182">
        <v>62</v>
      </c>
      <c r="X13" s="182">
        <v>24</v>
      </c>
      <c r="Y13" s="182">
        <v>26</v>
      </c>
      <c r="Z13" s="182">
        <v>26</v>
      </c>
      <c r="AA13" s="182">
        <v>29</v>
      </c>
      <c r="AB13" s="182">
        <v>38</v>
      </c>
      <c r="AC13" s="182">
        <v>29</v>
      </c>
      <c r="AD13" s="183">
        <v>46</v>
      </c>
      <c r="AE13" s="183">
        <v>36</v>
      </c>
      <c r="AF13" s="183">
        <v>51</v>
      </c>
      <c r="AG13" s="183">
        <v>46</v>
      </c>
      <c r="AH13" s="47">
        <f t="shared" si="1"/>
        <v>472</v>
      </c>
      <c r="AI13" s="184">
        <v>46</v>
      </c>
      <c r="AJ13" s="182">
        <v>25</v>
      </c>
      <c r="AK13" s="182">
        <v>46</v>
      </c>
      <c r="AL13" s="182">
        <v>59</v>
      </c>
      <c r="AM13" s="182">
        <v>67</v>
      </c>
      <c r="AN13" s="182">
        <v>56</v>
      </c>
      <c r="AO13" s="182">
        <v>49</v>
      </c>
      <c r="AP13" s="182">
        <v>49</v>
      </c>
      <c r="AQ13" s="47">
        <f t="shared" si="2"/>
        <v>397</v>
      </c>
    </row>
    <row r="14" spans="1:43" ht="71.25" customHeight="1">
      <c r="A14" s="74" t="s">
        <v>210</v>
      </c>
      <c r="B14" s="268"/>
      <c r="C14" s="271"/>
      <c r="D14" s="269" t="s">
        <v>79</v>
      </c>
      <c r="E14" s="269" t="s">
        <v>80</v>
      </c>
      <c r="F14" s="47" t="s">
        <v>211</v>
      </c>
      <c r="G14" s="47">
        <v>4</v>
      </c>
      <c r="H14" s="47" t="s">
        <v>212</v>
      </c>
      <c r="I14" s="47">
        <v>0</v>
      </c>
      <c r="J14" s="47">
        <v>0</v>
      </c>
      <c r="K14" s="47">
        <v>0</v>
      </c>
      <c r="L14" s="47">
        <v>0</v>
      </c>
      <c r="M14" s="47">
        <v>0</v>
      </c>
      <c r="N14" s="47">
        <v>8</v>
      </c>
      <c r="O14" s="47">
        <v>0</v>
      </c>
      <c r="P14" s="47">
        <v>0</v>
      </c>
      <c r="Q14" s="116">
        <v>0</v>
      </c>
      <c r="R14" s="116">
        <v>4</v>
      </c>
      <c r="S14" s="116">
        <v>0</v>
      </c>
      <c r="T14" s="9">
        <v>0</v>
      </c>
      <c r="U14" s="9">
        <f t="shared" si="0"/>
        <v>12</v>
      </c>
      <c r="V14" s="182">
        <v>3</v>
      </c>
      <c r="W14" s="182">
        <v>0</v>
      </c>
      <c r="X14" s="182">
        <v>0</v>
      </c>
      <c r="Y14" s="182">
        <v>0</v>
      </c>
      <c r="Z14" s="182">
        <v>0</v>
      </c>
      <c r="AA14" s="182">
        <v>0</v>
      </c>
      <c r="AB14" s="182">
        <v>0</v>
      </c>
      <c r="AC14" s="182">
        <v>0</v>
      </c>
      <c r="AD14" s="183">
        <v>0</v>
      </c>
      <c r="AE14" s="183">
        <v>0</v>
      </c>
      <c r="AF14" s="183">
        <v>0</v>
      </c>
      <c r="AG14" s="183">
        <v>0</v>
      </c>
      <c r="AH14" s="47">
        <f t="shared" si="1"/>
        <v>3</v>
      </c>
      <c r="AI14" s="182">
        <v>0</v>
      </c>
      <c r="AJ14" s="182">
        <v>1</v>
      </c>
      <c r="AK14" s="182">
        <v>17</v>
      </c>
      <c r="AL14" s="182">
        <v>0</v>
      </c>
      <c r="AM14" s="182">
        <v>0</v>
      </c>
      <c r="AN14" s="182">
        <v>0</v>
      </c>
      <c r="AO14" s="182">
        <v>0</v>
      </c>
      <c r="AP14" s="182">
        <v>0</v>
      </c>
      <c r="AQ14" s="47">
        <f t="shared" si="2"/>
        <v>18</v>
      </c>
    </row>
    <row r="15" spans="1:43" ht="51.75" customHeight="1">
      <c r="A15" s="74" t="s">
        <v>213</v>
      </c>
      <c r="B15" s="268"/>
      <c r="C15" s="271"/>
      <c r="D15" s="269"/>
      <c r="E15" s="269"/>
      <c r="F15" s="47" t="s">
        <v>214</v>
      </c>
      <c r="G15" s="79">
        <v>0.8</v>
      </c>
      <c r="H15" s="47" t="s">
        <v>215</v>
      </c>
      <c r="I15" s="47">
        <v>91</v>
      </c>
      <c r="J15" s="47">
        <v>89</v>
      </c>
      <c r="K15" s="47">
        <v>88</v>
      </c>
      <c r="L15" s="47">
        <v>84</v>
      </c>
      <c r="M15" s="47">
        <v>90</v>
      </c>
      <c r="N15" s="47">
        <v>88</v>
      </c>
      <c r="O15" s="47">
        <v>88</v>
      </c>
      <c r="P15" s="47">
        <v>90</v>
      </c>
      <c r="Q15" s="116">
        <v>89</v>
      </c>
      <c r="R15" s="116">
        <v>90</v>
      </c>
      <c r="S15" s="116">
        <v>89</v>
      </c>
      <c r="T15" s="9">
        <v>88</v>
      </c>
      <c r="U15" s="9">
        <f t="shared" si="0"/>
        <v>1064</v>
      </c>
      <c r="V15" s="182">
        <v>89.6</v>
      </c>
      <c r="W15" s="182">
        <v>88.8</v>
      </c>
      <c r="X15" s="182">
        <v>88</v>
      </c>
      <c r="Y15" s="182">
        <v>0</v>
      </c>
      <c r="Z15" s="182">
        <v>0</v>
      </c>
      <c r="AA15" s="182">
        <v>0</v>
      </c>
      <c r="AB15" s="182">
        <v>0</v>
      </c>
      <c r="AC15" s="182">
        <v>0</v>
      </c>
      <c r="AD15" s="183">
        <v>0</v>
      </c>
      <c r="AE15" s="183">
        <v>0</v>
      </c>
      <c r="AF15" s="183">
        <v>85</v>
      </c>
      <c r="AG15" s="183">
        <v>90.6</v>
      </c>
      <c r="AH15" s="47">
        <f t="shared" si="1"/>
        <v>442</v>
      </c>
      <c r="AI15" s="182">
        <v>94.7</v>
      </c>
      <c r="AJ15" s="182">
        <v>89.6</v>
      </c>
      <c r="AK15" s="182">
        <v>93</v>
      </c>
      <c r="AL15" s="182">
        <v>86</v>
      </c>
      <c r="AM15" s="182">
        <v>89.4</v>
      </c>
      <c r="AN15" s="182">
        <v>92.9</v>
      </c>
      <c r="AO15" s="182">
        <v>92.9</v>
      </c>
      <c r="AP15" s="182">
        <v>90</v>
      </c>
      <c r="AQ15" s="47">
        <f t="shared" si="2"/>
        <v>728.5</v>
      </c>
    </row>
    <row r="16" spans="1:43" ht="51.75" customHeight="1">
      <c r="A16" s="82" t="s">
        <v>216</v>
      </c>
      <c r="B16" s="268">
        <v>13909</v>
      </c>
      <c r="C16" s="269" t="s">
        <v>162</v>
      </c>
      <c r="D16" s="268" t="s">
        <v>81</v>
      </c>
      <c r="E16" s="269" t="s">
        <v>82</v>
      </c>
      <c r="F16" s="47" t="s">
        <v>217</v>
      </c>
      <c r="G16" s="79">
        <v>0.8</v>
      </c>
      <c r="H16" s="47" t="s">
        <v>194</v>
      </c>
      <c r="I16" s="47">
        <v>100</v>
      </c>
      <c r="J16" s="47">
        <v>100</v>
      </c>
      <c r="K16" s="47">
        <v>100</v>
      </c>
      <c r="L16" s="47">
        <v>100</v>
      </c>
      <c r="M16" s="47">
        <v>100</v>
      </c>
      <c r="N16" s="47">
        <v>100</v>
      </c>
      <c r="O16" s="47">
        <v>100</v>
      </c>
      <c r="P16" s="47">
        <v>100</v>
      </c>
      <c r="Q16" s="116">
        <v>100</v>
      </c>
      <c r="R16" s="116">
        <v>100</v>
      </c>
      <c r="S16" s="116">
        <v>100</v>
      </c>
      <c r="T16" s="9">
        <v>100</v>
      </c>
      <c r="U16" s="9">
        <f t="shared" si="0"/>
        <v>1200</v>
      </c>
      <c r="V16" s="182">
        <v>100</v>
      </c>
      <c r="W16" s="182">
        <v>100</v>
      </c>
      <c r="X16" s="182">
        <v>100</v>
      </c>
      <c r="Y16" s="182">
        <v>0</v>
      </c>
      <c r="Z16" s="182">
        <v>0</v>
      </c>
      <c r="AA16" s="182">
        <v>0</v>
      </c>
      <c r="AB16" s="182">
        <v>0</v>
      </c>
      <c r="AC16" s="182">
        <v>0</v>
      </c>
      <c r="AD16" s="183">
        <v>0</v>
      </c>
      <c r="AE16" s="183">
        <v>0</v>
      </c>
      <c r="AF16" s="183">
        <v>0</v>
      </c>
      <c r="AG16" s="183">
        <v>0</v>
      </c>
      <c r="AH16" s="47">
        <f t="shared" si="1"/>
        <v>300</v>
      </c>
      <c r="AI16" s="182">
        <v>0</v>
      </c>
      <c r="AJ16" s="182">
        <v>0</v>
      </c>
      <c r="AK16" s="182">
        <v>0</v>
      </c>
      <c r="AL16" s="182">
        <v>0</v>
      </c>
      <c r="AM16" s="182">
        <v>0</v>
      </c>
      <c r="AN16" s="182">
        <v>0</v>
      </c>
      <c r="AO16" s="182">
        <v>0</v>
      </c>
      <c r="AP16" s="182">
        <v>0</v>
      </c>
      <c r="AQ16" s="47">
        <f t="shared" si="2"/>
        <v>0</v>
      </c>
    </row>
    <row r="17" spans="1:43" ht="51.75" customHeight="1">
      <c r="A17" s="74" t="s">
        <v>213</v>
      </c>
      <c r="B17" s="275"/>
      <c r="C17" s="272"/>
      <c r="D17" s="275" t="s">
        <v>81</v>
      </c>
      <c r="E17" s="272" t="s">
        <v>82</v>
      </c>
      <c r="F17" s="47" t="s">
        <v>214</v>
      </c>
      <c r="G17" s="79">
        <v>0.8</v>
      </c>
      <c r="H17" s="47" t="s">
        <v>215</v>
      </c>
      <c r="I17" s="47">
        <v>96</v>
      </c>
      <c r="J17" s="47">
        <v>96</v>
      </c>
      <c r="K17" s="47">
        <v>95</v>
      </c>
      <c r="L17" s="47">
        <v>92</v>
      </c>
      <c r="M17" s="47">
        <v>92</v>
      </c>
      <c r="N17" s="47">
        <v>99</v>
      </c>
      <c r="O17" s="47">
        <v>90.5</v>
      </c>
      <c r="P17" s="47">
        <v>100</v>
      </c>
      <c r="Q17" s="116">
        <v>100</v>
      </c>
      <c r="R17" s="116">
        <v>98.8</v>
      </c>
      <c r="S17" s="116">
        <v>99.5</v>
      </c>
      <c r="T17" s="9">
        <v>99.5</v>
      </c>
      <c r="U17" s="9">
        <f t="shared" si="0"/>
        <v>1158.3</v>
      </c>
      <c r="V17" s="182">
        <v>99.5</v>
      </c>
      <c r="W17" s="182">
        <v>98.2</v>
      </c>
      <c r="X17" s="182">
        <v>97.7</v>
      </c>
      <c r="Y17" s="182">
        <v>0</v>
      </c>
      <c r="Z17" s="182">
        <v>0</v>
      </c>
      <c r="AA17" s="182">
        <v>0</v>
      </c>
      <c r="AB17" s="182">
        <v>0</v>
      </c>
      <c r="AC17" s="182">
        <v>0</v>
      </c>
      <c r="AD17" s="183">
        <v>0</v>
      </c>
      <c r="AE17" s="183">
        <v>0</v>
      </c>
      <c r="AF17" s="183">
        <v>0</v>
      </c>
      <c r="AG17" s="183">
        <v>0</v>
      </c>
      <c r="AH17" s="47">
        <f t="shared" si="1"/>
        <v>295.4</v>
      </c>
      <c r="AI17" s="182">
        <v>0</v>
      </c>
      <c r="AJ17" s="182">
        <v>81.1</v>
      </c>
      <c r="AK17" s="182">
        <v>89</v>
      </c>
      <c r="AL17" s="182">
        <v>92</v>
      </c>
      <c r="AM17" s="182">
        <v>93</v>
      </c>
      <c r="AN17" s="182">
        <v>91.6</v>
      </c>
      <c r="AO17" s="182">
        <v>93.2</v>
      </c>
      <c r="AP17" s="182">
        <v>90</v>
      </c>
      <c r="AQ17" s="47">
        <f t="shared" si="2"/>
        <v>629.9000000000001</v>
      </c>
    </row>
  </sheetData>
  <sheetProtection/>
  <mergeCells count="21">
    <mergeCell ref="I10:T10"/>
    <mergeCell ref="U10:U11"/>
    <mergeCell ref="AH10:AH11"/>
    <mergeCell ref="V10:AG10"/>
    <mergeCell ref="AI10:AK10"/>
    <mergeCell ref="AQ10:AQ11"/>
    <mergeCell ref="B16:B17"/>
    <mergeCell ref="C16:C17"/>
    <mergeCell ref="D16:D17"/>
    <mergeCell ref="E16:E17"/>
    <mergeCell ref="B12:B15"/>
    <mergeCell ref="B8:D8"/>
    <mergeCell ref="D12:D15"/>
    <mergeCell ref="E12:E15"/>
    <mergeCell ref="C12:C15"/>
    <mergeCell ref="A10:H10"/>
    <mergeCell ref="A1:AB1"/>
    <mergeCell ref="A2:AB2"/>
    <mergeCell ref="A3:AB3"/>
    <mergeCell ref="A6:E6"/>
    <mergeCell ref="B7:D7"/>
  </mergeCells>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dimension ref="A1:AS34"/>
  <sheetViews>
    <sheetView zoomScale="50" zoomScaleNormal="50" zoomScalePageLayoutView="0" workbookViewId="0" topLeftCell="AB9">
      <selection activeCell="AQ14" sqref="AQ14"/>
    </sheetView>
  </sheetViews>
  <sheetFormatPr defaultColWidth="11.421875" defaultRowHeight="15"/>
  <cols>
    <col min="1" max="1" width="49.00390625" style="31" customWidth="1"/>
    <col min="2" max="2" width="11.7109375" style="31" customWidth="1"/>
    <col min="3" max="3" width="31.8515625" style="31" customWidth="1"/>
    <col min="4" max="4" width="34.140625" style="31" customWidth="1"/>
    <col min="5" max="5" width="47.57421875" style="31" customWidth="1"/>
    <col min="6" max="6" width="23.140625" style="31" customWidth="1"/>
    <col min="7" max="7" width="20.421875" style="31" customWidth="1"/>
    <col min="8" max="8" width="21.57421875" style="31" bestFit="1" customWidth="1"/>
    <col min="9" max="9" width="16.140625" style="31" customWidth="1"/>
    <col min="10" max="10" width="17.421875" style="31" bestFit="1" customWidth="1"/>
    <col min="11" max="11" width="15.421875" style="31" bestFit="1" customWidth="1"/>
    <col min="12" max="12" width="14.57421875" style="31" bestFit="1" customWidth="1"/>
    <col min="13" max="13" width="15.421875" style="31" bestFit="1" customWidth="1"/>
    <col min="14" max="14" width="15.8515625" style="31" customWidth="1"/>
    <col min="15" max="15" width="13.7109375" style="31" customWidth="1"/>
    <col min="16" max="16" width="13.421875" style="31" customWidth="1"/>
    <col min="17" max="20" width="22.00390625" style="31" customWidth="1"/>
    <col min="21" max="21" width="22.7109375" style="31" customWidth="1"/>
    <col min="22" max="33" width="22.00390625" style="31" customWidth="1"/>
    <col min="34" max="34" width="22.7109375" style="31" customWidth="1"/>
    <col min="35" max="40" width="22.00390625" style="31" customWidth="1"/>
    <col min="41" max="42" width="23.8515625" style="31" customWidth="1"/>
    <col min="43" max="43" width="22.7109375" style="31" customWidth="1"/>
    <col min="44" max="51" width="20.8515625" style="31" customWidth="1"/>
    <col min="52" max="16384" width="11.421875" style="31" customWidth="1"/>
  </cols>
  <sheetData>
    <row r="1" spans="1:43" ht="15.75">
      <c r="A1" s="249" t="s">
        <v>20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row>
    <row r="2" spans="1:44" ht="15.75">
      <c r="A2" s="249" t="s">
        <v>25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32"/>
    </row>
    <row r="3" spans="1:44" ht="15.75">
      <c r="A3" s="249" t="s">
        <v>22</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32"/>
    </row>
    <row r="4" spans="1:44" ht="15.75">
      <c r="A4" s="32"/>
      <c r="B4" s="32"/>
      <c r="C4" s="32"/>
      <c r="D4" s="32"/>
      <c r="E4" s="32"/>
      <c r="F4" s="32"/>
      <c r="G4" s="32"/>
      <c r="H4" s="32"/>
      <c r="I4" s="32"/>
      <c r="J4" s="32"/>
      <c r="K4" s="32"/>
      <c r="L4" s="32"/>
      <c r="M4" s="32"/>
      <c r="N4" s="32"/>
      <c r="O4" s="32"/>
      <c r="P4" s="32"/>
      <c r="Q4" s="32"/>
      <c r="R4" s="107"/>
      <c r="S4" s="107"/>
      <c r="T4" s="107"/>
      <c r="U4" s="157"/>
      <c r="V4" s="123"/>
      <c r="W4" s="123"/>
      <c r="X4" s="123"/>
      <c r="Y4" s="132"/>
      <c r="Z4" s="132"/>
      <c r="AA4" s="157"/>
      <c r="AB4" s="157"/>
      <c r="AC4" s="157"/>
      <c r="AD4" s="157"/>
      <c r="AE4" s="157"/>
      <c r="AF4" s="157"/>
      <c r="AG4" s="157"/>
      <c r="AH4" s="157"/>
      <c r="AI4" s="157"/>
      <c r="AJ4" s="157"/>
      <c r="AK4" s="132"/>
      <c r="AL4" s="190"/>
      <c r="AM4" s="190"/>
      <c r="AN4" s="190"/>
      <c r="AQ4" s="32"/>
      <c r="AR4" s="32"/>
    </row>
    <row r="5" ht="15.75" thickBot="1"/>
    <row r="6" spans="1:6" ht="15.75">
      <c r="A6" s="250" t="s">
        <v>0</v>
      </c>
      <c r="B6" s="251"/>
      <c r="C6" s="251"/>
      <c r="D6" s="252"/>
      <c r="E6" s="253"/>
      <c r="F6" s="33"/>
    </row>
    <row r="7" spans="1:6" ht="15.75">
      <c r="A7" s="34" t="s">
        <v>1</v>
      </c>
      <c r="B7" s="254" t="s">
        <v>2</v>
      </c>
      <c r="C7" s="255"/>
      <c r="D7" s="256"/>
      <c r="E7" s="35" t="s">
        <v>27</v>
      </c>
      <c r="F7" s="33"/>
    </row>
    <row r="8" spans="1:6" ht="16.5" thickBot="1">
      <c r="A8" s="36" t="s">
        <v>28</v>
      </c>
      <c r="B8" s="257" t="s">
        <v>158</v>
      </c>
      <c r="C8" s="258"/>
      <c r="D8" s="259"/>
      <c r="E8" s="37" t="s">
        <v>151</v>
      </c>
      <c r="F8" s="38"/>
    </row>
    <row r="9" spans="1:6" ht="15.75">
      <c r="A9" s="38"/>
      <c r="B9" s="38"/>
      <c r="C9" s="38"/>
      <c r="D9" s="38"/>
      <c r="E9" s="38"/>
      <c r="F9" s="38"/>
    </row>
    <row r="10" spans="1:43" ht="15.75">
      <c r="A10" s="247" t="s">
        <v>3</v>
      </c>
      <c r="B10" s="247"/>
      <c r="C10" s="247"/>
      <c r="D10" s="247"/>
      <c r="E10" s="247"/>
      <c r="F10" s="247"/>
      <c r="G10" s="247"/>
      <c r="H10" s="247"/>
      <c r="I10" s="244">
        <v>2019</v>
      </c>
      <c r="J10" s="245"/>
      <c r="K10" s="245"/>
      <c r="L10" s="245"/>
      <c r="M10" s="245"/>
      <c r="N10" s="245"/>
      <c r="O10" s="245"/>
      <c r="P10" s="245"/>
      <c r="Q10" s="245"/>
      <c r="R10" s="245"/>
      <c r="S10" s="245"/>
      <c r="T10" s="246"/>
      <c r="U10" s="248" t="s">
        <v>24</v>
      </c>
      <c r="V10" s="244">
        <v>2020</v>
      </c>
      <c r="W10" s="245"/>
      <c r="X10" s="245"/>
      <c r="Y10" s="245"/>
      <c r="Z10" s="245"/>
      <c r="AA10" s="245"/>
      <c r="AB10" s="245"/>
      <c r="AC10" s="245"/>
      <c r="AD10" s="245"/>
      <c r="AE10" s="245"/>
      <c r="AF10" s="245"/>
      <c r="AG10" s="246"/>
      <c r="AH10" s="248" t="s">
        <v>24</v>
      </c>
      <c r="AI10" s="244">
        <v>2021</v>
      </c>
      <c r="AJ10" s="245"/>
      <c r="AK10" s="246"/>
      <c r="AL10" s="189"/>
      <c r="AM10" s="189"/>
      <c r="AN10" s="189"/>
      <c r="AO10" s="205"/>
      <c r="AP10" s="205"/>
      <c r="AQ10" s="248" t="s">
        <v>24</v>
      </c>
    </row>
    <row r="11" spans="1:43" ht="47.25">
      <c r="A11" s="39" t="s">
        <v>21</v>
      </c>
      <c r="B11" s="39" t="s">
        <v>26</v>
      </c>
      <c r="C11" s="39"/>
      <c r="D11" s="39" t="s">
        <v>4</v>
      </c>
      <c r="E11" s="39" t="s">
        <v>5</v>
      </c>
      <c r="F11" s="39" t="s">
        <v>6</v>
      </c>
      <c r="G11" s="39" t="s">
        <v>7</v>
      </c>
      <c r="H11" s="39" t="s">
        <v>8</v>
      </c>
      <c r="I11" s="39" t="s">
        <v>9</v>
      </c>
      <c r="J11" s="39" t="s">
        <v>23</v>
      </c>
      <c r="K11" s="39" t="s">
        <v>10</v>
      </c>
      <c r="L11" s="39" t="s">
        <v>11</v>
      </c>
      <c r="M11" s="39" t="s">
        <v>12</v>
      </c>
      <c r="N11" s="39" t="s">
        <v>13</v>
      </c>
      <c r="O11" s="39" t="s">
        <v>14</v>
      </c>
      <c r="P11" s="39" t="s">
        <v>15</v>
      </c>
      <c r="Q11" s="39" t="s">
        <v>16</v>
      </c>
      <c r="R11" s="39" t="s">
        <v>17</v>
      </c>
      <c r="S11" s="39" t="s">
        <v>18</v>
      </c>
      <c r="T11" s="39" t="s">
        <v>19</v>
      </c>
      <c r="U11" s="248"/>
      <c r="V11" s="39" t="s">
        <v>9</v>
      </c>
      <c r="W11" s="39" t="s">
        <v>23</v>
      </c>
      <c r="X11" s="39" t="s">
        <v>10</v>
      </c>
      <c r="Y11" s="39" t="s">
        <v>11</v>
      </c>
      <c r="Z11" s="39" t="s">
        <v>12</v>
      </c>
      <c r="AA11" s="39" t="s">
        <v>13</v>
      </c>
      <c r="AB11" s="39" t="s">
        <v>14</v>
      </c>
      <c r="AC11" s="39" t="s">
        <v>15</v>
      </c>
      <c r="AD11" s="39" t="s">
        <v>16</v>
      </c>
      <c r="AE11" s="39" t="s">
        <v>17</v>
      </c>
      <c r="AF11" s="39" t="s">
        <v>18</v>
      </c>
      <c r="AG11" s="39" t="s">
        <v>19</v>
      </c>
      <c r="AH11" s="248"/>
      <c r="AI11" s="39" t="s">
        <v>9</v>
      </c>
      <c r="AJ11" s="39" t="s">
        <v>23</v>
      </c>
      <c r="AK11" s="39" t="s">
        <v>10</v>
      </c>
      <c r="AL11" s="39" t="s">
        <v>11</v>
      </c>
      <c r="AM11" s="39" t="s">
        <v>12</v>
      </c>
      <c r="AN11" s="39" t="s">
        <v>13</v>
      </c>
      <c r="AO11" s="215" t="s">
        <v>14</v>
      </c>
      <c r="AP11" s="215" t="s">
        <v>15</v>
      </c>
      <c r="AQ11" s="248"/>
    </row>
    <row r="12" spans="1:45" ht="129.75" customHeight="1">
      <c r="A12" s="285" t="s">
        <v>259</v>
      </c>
      <c r="B12" s="280">
        <v>14198</v>
      </c>
      <c r="C12" s="281" t="s">
        <v>260</v>
      </c>
      <c r="D12" s="49" t="s">
        <v>261</v>
      </c>
      <c r="E12" s="69">
        <v>440000</v>
      </c>
      <c r="F12" s="49" t="s">
        <v>262</v>
      </c>
      <c r="G12" s="83">
        <v>32476</v>
      </c>
      <c r="H12" s="83">
        <v>27907</v>
      </c>
      <c r="I12" s="69">
        <v>32476</v>
      </c>
      <c r="J12" s="69">
        <v>27907</v>
      </c>
      <c r="K12" s="69">
        <v>30878</v>
      </c>
      <c r="L12" s="69">
        <v>48290</v>
      </c>
      <c r="M12" s="69">
        <v>27346</v>
      </c>
      <c r="N12" s="69">
        <v>22921</v>
      </c>
      <c r="O12" s="83">
        <v>46567</v>
      </c>
      <c r="P12" s="83">
        <v>45310</v>
      </c>
      <c r="Q12" s="83">
        <v>23619</v>
      </c>
      <c r="R12" s="83">
        <v>20370</v>
      </c>
      <c r="S12" s="83">
        <v>20745</v>
      </c>
      <c r="T12" s="83">
        <v>30403</v>
      </c>
      <c r="U12" s="44">
        <f>SUM(I12:T12)</f>
        <v>376832</v>
      </c>
      <c r="V12" s="83">
        <v>38532</v>
      </c>
      <c r="W12" s="83">
        <v>32151</v>
      </c>
      <c r="X12" s="83">
        <v>14835</v>
      </c>
      <c r="Y12" s="83">
        <v>0</v>
      </c>
      <c r="Z12" s="83">
        <v>0</v>
      </c>
      <c r="AA12" s="83">
        <v>0</v>
      </c>
      <c r="AB12" s="83">
        <v>0</v>
      </c>
      <c r="AC12" s="83">
        <v>0</v>
      </c>
      <c r="AD12" s="83">
        <v>0</v>
      </c>
      <c r="AE12" s="83">
        <v>0</v>
      </c>
      <c r="AF12" s="83">
        <v>0</v>
      </c>
      <c r="AG12" s="83">
        <v>0</v>
      </c>
      <c r="AH12" s="44">
        <f>SUM(V12:AG12)</f>
        <v>85518</v>
      </c>
      <c r="AI12" s="83">
        <v>0</v>
      </c>
      <c r="AJ12" s="83">
        <v>0</v>
      </c>
      <c r="AK12" s="83">
        <v>0</v>
      </c>
      <c r="AL12" s="83">
        <v>0</v>
      </c>
      <c r="AM12" s="83">
        <v>10618</v>
      </c>
      <c r="AN12" s="83">
        <v>10432</v>
      </c>
      <c r="AO12" s="182">
        <v>15491</v>
      </c>
      <c r="AP12" s="182">
        <v>16000</v>
      </c>
      <c r="AQ12" s="44">
        <f>SUM(AI12:AP12)</f>
        <v>52541</v>
      </c>
      <c r="AR12" s="57"/>
      <c r="AS12" s="58"/>
    </row>
    <row r="13" spans="1:43" ht="49.5" customHeight="1">
      <c r="A13" s="286"/>
      <c r="B13" s="280"/>
      <c r="C13" s="281"/>
      <c r="D13" s="49" t="s">
        <v>263</v>
      </c>
      <c r="E13" s="69">
        <v>200000</v>
      </c>
      <c r="F13" s="49" t="s">
        <v>262</v>
      </c>
      <c r="G13" s="83">
        <v>17780</v>
      </c>
      <c r="H13" s="83">
        <v>13137</v>
      </c>
      <c r="I13" s="69">
        <v>17780</v>
      </c>
      <c r="J13" s="69">
        <v>13137</v>
      </c>
      <c r="K13" s="69">
        <v>14907</v>
      </c>
      <c r="L13" s="69">
        <v>22524</v>
      </c>
      <c r="M13" s="69">
        <v>13601</v>
      </c>
      <c r="N13" s="69">
        <v>10946</v>
      </c>
      <c r="O13" s="83">
        <v>24422</v>
      </c>
      <c r="P13" s="83">
        <v>25535</v>
      </c>
      <c r="Q13" s="83">
        <v>11773</v>
      </c>
      <c r="R13" s="83">
        <v>11713</v>
      </c>
      <c r="S13" s="83">
        <v>12003</v>
      </c>
      <c r="T13" s="83">
        <v>17765</v>
      </c>
      <c r="U13" s="44">
        <f aca="true" t="shared" si="0" ref="U13:U34">SUM(I13:T13)</f>
        <v>196106</v>
      </c>
      <c r="V13" s="83">
        <v>21313</v>
      </c>
      <c r="W13" s="83">
        <v>18338</v>
      </c>
      <c r="X13" s="83">
        <v>5871</v>
      </c>
      <c r="Y13" s="83">
        <v>0</v>
      </c>
      <c r="Z13" s="83">
        <v>0</v>
      </c>
      <c r="AA13" s="83">
        <v>0</v>
      </c>
      <c r="AB13" s="83">
        <v>0</v>
      </c>
      <c r="AC13" s="83">
        <v>0</v>
      </c>
      <c r="AD13" s="83">
        <v>0</v>
      </c>
      <c r="AE13" s="83">
        <v>0</v>
      </c>
      <c r="AF13" s="83">
        <v>0</v>
      </c>
      <c r="AG13" s="83">
        <v>0</v>
      </c>
      <c r="AH13" s="44">
        <f aca="true" t="shared" si="1" ref="AH13:AH34">SUM(V13:AG13)</f>
        <v>45522</v>
      </c>
      <c r="AI13" s="83">
        <v>0</v>
      </c>
      <c r="AJ13" s="83">
        <v>0</v>
      </c>
      <c r="AK13" s="83">
        <v>0</v>
      </c>
      <c r="AL13" s="83">
        <v>0</v>
      </c>
      <c r="AM13" s="83">
        <v>0</v>
      </c>
      <c r="AN13" s="83">
        <v>3152</v>
      </c>
      <c r="AO13" s="182">
        <v>7599</v>
      </c>
      <c r="AP13" s="182">
        <v>8000</v>
      </c>
      <c r="AQ13" s="44">
        <f aca="true" t="shared" si="2" ref="AQ13:AQ34">SUM(AI13:AP13)</f>
        <v>18751</v>
      </c>
    </row>
    <row r="14" spans="1:43" ht="49.5" customHeight="1">
      <c r="A14" s="286"/>
      <c r="B14" s="280"/>
      <c r="C14" s="281"/>
      <c r="D14" s="49" t="s">
        <v>264</v>
      </c>
      <c r="E14" s="69">
        <v>120000</v>
      </c>
      <c r="F14" s="49" t="s">
        <v>262</v>
      </c>
      <c r="G14" s="83">
        <v>10253</v>
      </c>
      <c r="H14" s="83">
        <v>9631</v>
      </c>
      <c r="I14" s="69">
        <v>10253</v>
      </c>
      <c r="J14" s="69">
        <v>9631</v>
      </c>
      <c r="K14" s="69">
        <v>10977</v>
      </c>
      <c r="L14" s="69">
        <v>18585</v>
      </c>
      <c r="M14" s="69">
        <v>14350</v>
      </c>
      <c r="N14" s="69">
        <v>9304</v>
      </c>
      <c r="O14" s="83">
        <v>17229</v>
      </c>
      <c r="P14" s="83">
        <v>25535</v>
      </c>
      <c r="Q14" s="83">
        <v>7889</v>
      </c>
      <c r="R14" s="83">
        <v>9077</v>
      </c>
      <c r="S14" s="83">
        <v>8917</v>
      </c>
      <c r="T14" s="83">
        <v>15469</v>
      </c>
      <c r="U14" s="44">
        <f t="shared" si="0"/>
        <v>157216</v>
      </c>
      <c r="V14" s="83">
        <v>13047</v>
      </c>
      <c r="W14" s="83">
        <v>9572</v>
      </c>
      <c r="X14" s="83">
        <v>5191</v>
      </c>
      <c r="Y14" s="83">
        <v>0</v>
      </c>
      <c r="Z14" s="83">
        <v>0</v>
      </c>
      <c r="AA14" s="83">
        <v>0</v>
      </c>
      <c r="AB14" s="83">
        <v>0</v>
      </c>
      <c r="AC14" s="83">
        <v>0</v>
      </c>
      <c r="AD14" s="83">
        <v>0</v>
      </c>
      <c r="AE14" s="83">
        <v>0</v>
      </c>
      <c r="AF14" s="83">
        <v>0</v>
      </c>
      <c r="AG14" s="83">
        <v>0</v>
      </c>
      <c r="AH14" s="44">
        <f t="shared" si="1"/>
        <v>27810</v>
      </c>
      <c r="AI14" s="83">
        <v>0</v>
      </c>
      <c r="AJ14" s="83">
        <v>0</v>
      </c>
      <c r="AK14" s="83">
        <v>0</v>
      </c>
      <c r="AL14" s="83">
        <v>0</v>
      </c>
      <c r="AM14" s="83">
        <v>0</v>
      </c>
      <c r="AN14" s="83">
        <v>0</v>
      </c>
      <c r="AO14" s="182">
        <v>0</v>
      </c>
      <c r="AP14" s="182">
        <v>0</v>
      </c>
      <c r="AQ14" s="44">
        <f t="shared" si="2"/>
        <v>0</v>
      </c>
    </row>
    <row r="15" spans="1:43" ht="49.5" customHeight="1">
      <c r="A15" s="286"/>
      <c r="B15" s="280"/>
      <c r="C15" s="281"/>
      <c r="D15" s="49" t="s">
        <v>265</v>
      </c>
      <c r="E15" s="69">
        <v>50000</v>
      </c>
      <c r="F15" s="49" t="s">
        <v>262</v>
      </c>
      <c r="G15" s="83">
        <v>1590</v>
      </c>
      <c r="H15" s="83">
        <v>2099</v>
      </c>
      <c r="I15" s="69">
        <v>1590</v>
      </c>
      <c r="J15" s="69">
        <v>2099</v>
      </c>
      <c r="K15" s="69">
        <v>2788</v>
      </c>
      <c r="L15" s="69">
        <v>3157</v>
      </c>
      <c r="M15" s="69">
        <v>2148</v>
      </c>
      <c r="N15" s="69">
        <v>2028</v>
      </c>
      <c r="O15" s="83">
        <v>18505</v>
      </c>
      <c r="P15" s="83">
        <v>1984</v>
      </c>
      <c r="Q15" s="83">
        <v>23239</v>
      </c>
      <c r="R15" s="83">
        <v>2058</v>
      </c>
      <c r="S15" s="83">
        <v>2565</v>
      </c>
      <c r="T15" s="83" t="s">
        <v>327</v>
      </c>
      <c r="U15" s="44">
        <f t="shared" si="0"/>
        <v>62161</v>
      </c>
      <c r="V15" s="83">
        <v>1663</v>
      </c>
      <c r="W15" s="83">
        <v>2406</v>
      </c>
      <c r="X15" s="83">
        <v>77</v>
      </c>
      <c r="Y15" s="83">
        <v>0</v>
      </c>
      <c r="Z15" s="83">
        <v>0</v>
      </c>
      <c r="AA15" s="83">
        <v>0</v>
      </c>
      <c r="AB15" s="83">
        <v>0</v>
      </c>
      <c r="AC15" s="83">
        <v>0</v>
      </c>
      <c r="AD15" s="83">
        <v>0</v>
      </c>
      <c r="AE15" s="83">
        <v>0</v>
      </c>
      <c r="AF15" s="83">
        <v>0</v>
      </c>
      <c r="AG15" s="83">
        <v>0</v>
      </c>
      <c r="AH15" s="44">
        <f t="shared" si="1"/>
        <v>4146</v>
      </c>
      <c r="AI15" s="83">
        <v>0</v>
      </c>
      <c r="AJ15" s="83">
        <v>0</v>
      </c>
      <c r="AK15" s="83">
        <v>0</v>
      </c>
      <c r="AL15" s="83">
        <v>0</v>
      </c>
      <c r="AM15" s="83">
        <v>0</v>
      </c>
      <c r="AN15" s="83">
        <v>0</v>
      </c>
      <c r="AO15" s="182">
        <v>0</v>
      </c>
      <c r="AP15" s="182">
        <v>0</v>
      </c>
      <c r="AQ15" s="44">
        <f t="shared" si="2"/>
        <v>0</v>
      </c>
    </row>
    <row r="16" spans="1:43" ht="41.25" customHeight="1">
      <c r="A16" s="286"/>
      <c r="B16" s="280"/>
      <c r="C16" s="281"/>
      <c r="D16" s="49" t="s">
        <v>266</v>
      </c>
      <c r="E16" s="69">
        <v>170000</v>
      </c>
      <c r="F16" s="49" t="s">
        <v>262</v>
      </c>
      <c r="G16" s="83">
        <v>7851</v>
      </c>
      <c r="H16" s="83">
        <v>10220</v>
      </c>
      <c r="I16" s="69">
        <v>7851</v>
      </c>
      <c r="J16" s="69">
        <v>10220</v>
      </c>
      <c r="K16" s="69">
        <v>11030</v>
      </c>
      <c r="L16" s="69">
        <v>17305</v>
      </c>
      <c r="M16" s="69">
        <v>10150</v>
      </c>
      <c r="N16" s="69">
        <v>6846</v>
      </c>
      <c r="O16" s="83">
        <v>16546</v>
      </c>
      <c r="P16" s="83">
        <v>16885</v>
      </c>
      <c r="Q16" s="83">
        <v>7248</v>
      </c>
      <c r="R16" s="83">
        <v>7730</v>
      </c>
      <c r="S16" s="83">
        <v>8122</v>
      </c>
      <c r="T16" s="83">
        <v>10924</v>
      </c>
      <c r="U16" s="44">
        <f t="shared" si="0"/>
        <v>130857</v>
      </c>
      <c r="V16" s="83">
        <v>14342</v>
      </c>
      <c r="W16" s="83">
        <v>13260</v>
      </c>
      <c r="X16" s="83">
        <v>0</v>
      </c>
      <c r="Y16" s="83">
        <v>0</v>
      </c>
      <c r="Z16" s="83">
        <v>0</v>
      </c>
      <c r="AA16" s="83">
        <v>0</v>
      </c>
      <c r="AB16" s="83">
        <v>0</v>
      </c>
      <c r="AC16" s="83">
        <v>0</v>
      </c>
      <c r="AD16" s="83">
        <v>0</v>
      </c>
      <c r="AE16" s="83">
        <v>0</v>
      </c>
      <c r="AF16" s="83">
        <v>0</v>
      </c>
      <c r="AG16" s="83">
        <v>0</v>
      </c>
      <c r="AH16" s="44">
        <f t="shared" si="1"/>
        <v>27602</v>
      </c>
      <c r="AI16" s="83">
        <v>0</v>
      </c>
      <c r="AJ16" s="83">
        <v>0</v>
      </c>
      <c r="AK16" s="83">
        <v>0</v>
      </c>
      <c r="AL16" s="83">
        <v>0</v>
      </c>
      <c r="AM16" s="83">
        <v>0</v>
      </c>
      <c r="AN16" s="83">
        <v>0</v>
      </c>
      <c r="AO16" s="182">
        <v>3078</v>
      </c>
      <c r="AP16" s="182">
        <v>3500</v>
      </c>
      <c r="AQ16" s="44">
        <f t="shared" si="2"/>
        <v>6578</v>
      </c>
    </row>
    <row r="17" spans="1:43" ht="79.5" customHeight="1">
      <c r="A17" s="286"/>
      <c r="B17" s="280"/>
      <c r="C17" s="281"/>
      <c r="D17" s="49" t="s">
        <v>267</v>
      </c>
      <c r="E17" s="49">
        <v>200</v>
      </c>
      <c r="F17" s="49" t="s">
        <v>268</v>
      </c>
      <c r="G17" s="46">
        <v>8</v>
      </c>
      <c r="H17" s="46">
        <v>17</v>
      </c>
      <c r="I17" s="69">
        <v>8</v>
      </c>
      <c r="J17" s="69">
        <v>17</v>
      </c>
      <c r="K17" s="69">
        <v>14</v>
      </c>
      <c r="L17" s="69">
        <v>22</v>
      </c>
      <c r="M17" s="69">
        <v>29</v>
      </c>
      <c r="N17" s="69">
        <v>26</v>
      </c>
      <c r="O17" s="46">
        <v>24</v>
      </c>
      <c r="P17" s="46">
        <v>0</v>
      </c>
      <c r="Q17" s="111">
        <v>1</v>
      </c>
      <c r="R17" s="111">
        <v>13</v>
      </c>
      <c r="S17" s="111">
        <v>17</v>
      </c>
      <c r="T17" s="111">
        <v>12</v>
      </c>
      <c r="U17" s="44">
        <f t="shared" si="0"/>
        <v>183</v>
      </c>
      <c r="V17" s="160">
        <v>537</v>
      </c>
      <c r="W17" s="160">
        <v>20</v>
      </c>
      <c r="X17" s="160">
        <v>9</v>
      </c>
      <c r="Y17" s="160">
        <v>0</v>
      </c>
      <c r="Z17" s="160">
        <v>0</v>
      </c>
      <c r="AA17" s="160">
        <v>0</v>
      </c>
      <c r="AB17" s="83">
        <v>0</v>
      </c>
      <c r="AC17" s="83">
        <v>0</v>
      </c>
      <c r="AD17" s="83">
        <v>0</v>
      </c>
      <c r="AE17" s="83">
        <v>0</v>
      </c>
      <c r="AF17" s="83">
        <v>0</v>
      </c>
      <c r="AG17" s="83">
        <v>0</v>
      </c>
      <c r="AH17" s="44">
        <f t="shared" si="1"/>
        <v>566</v>
      </c>
      <c r="AI17" s="185">
        <v>0</v>
      </c>
      <c r="AJ17" s="185">
        <v>0</v>
      </c>
      <c r="AK17" s="185">
        <v>0</v>
      </c>
      <c r="AL17" s="196">
        <v>0</v>
      </c>
      <c r="AM17" s="196">
        <v>0</v>
      </c>
      <c r="AN17" s="196">
        <v>0</v>
      </c>
      <c r="AO17" s="182">
        <v>0</v>
      </c>
      <c r="AP17" s="182">
        <v>0</v>
      </c>
      <c r="AQ17" s="44">
        <f t="shared" si="2"/>
        <v>0</v>
      </c>
    </row>
    <row r="18" spans="1:43" ht="79.5" customHeight="1">
      <c r="A18" s="286"/>
      <c r="B18" s="280"/>
      <c r="C18" s="281"/>
      <c r="D18" s="49" t="s">
        <v>269</v>
      </c>
      <c r="E18" s="84">
        <v>1440</v>
      </c>
      <c r="F18" s="49" t="s">
        <v>270</v>
      </c>
      <c r="G18" s="46">
        <v>0</v>
      </c>
      <c r="H18" s="46">
        <v>0</v>
      </c>
      <c r="I18" s="69">
        <v>0</v>
      </c>
      <c r="J18" s="69">
        <v>0</v>
      </c>
      <c r="K18" s="69">
        <v>0</v>
      </c>
      <c r="L18" s="69">
        <v>227</v>
      </c>
      <c r="M18" s="69">
        <v>0</v>
      </c>
      <c r="N18" s="69">
        <v>2</v>
      </c>
      <c r="O18" s="46">
        <v>200</v>
      </c>
      <c r="P18" s="46">
        <v>0</v>
      </c>
      <c r="Q18" s="111">
        <v>0</v>
      </c>
      <c r="R18" s="111">
        <v>0</v>
      </c>
      <c r="S18" s="111">
        <v>0</v>
      </c>
      <c r="T18" s="111">
        <v>0</v>
      </c>
      <c r="U18" s="44">
        <f t="shared" si="0"/>
        <v>429</v>
      </c>
      <c r="V18" s="160">
        <v>0</v>
      </c>
      <c r="W18" s="160">
        <v>0</v>
      </c>
      <c r="X18" s="160">
        <v>0</v>
      </c>
      <c r="Y18" s="160">
        <v>0</v>
      </c>
      <c r="Z18" s="160">
        <v>0</v>
      </c>
      <c r="AA18" s="160">
        <v>0</v>
      </c>
      <c r="AB18" s="83">
        <v>0</v>
      </c>
      <c r="AC18" s="83">
        <v>0</v>
      </c>
      <c r="AD18" s="83">
        <v>0</v>
      </c>
      <c r="AE18" s="83">
        <v>0</v>
      </c>
      <c r="AF18" s="83">
        <v>0</v>
      </c>
      <c r="AG18" s="83">
        <v>0</v>
      </c>
      <c r="AH18" s="44">
        <f t="shared" si="1"/>
        <v>0</v>
      </c>
      <c r="AI18" s="185">
        <v>0</v>
      </c>
      <c r="AJ18" s="185">
        <v>0</v>
      </c>
      <c r="AK18" s="185">
        <v>0</v>
      </c>
      <c r="AL18" s="196">
        <v>0</v>
      </c>
      <c r="AM18" s="196">
        <v>0</v>
      </c>
      <c r="AN18" s="196">
        <v>0</v>
      </c>
      <c r="AO18" s="47">
        <v>0</v>
      </c>
      <c r="AP18" s="47">
        <v>0</v>
      </c>
      <c r="AQ18" s="44">
        <f t="shared" si="2"/>
        <v>0</v>
      </c>
    </row>
    <row r="19" spans="1:43" ht="78" customHeight="1">
      <c r="A19" s="286"/>
      <c r="B19" s="280"/>
      <c r="C19" s="281"/>
      <c r="D19" s="49" t="s">
        <v>271</v>
      </c>
      <c r="E19" s="49">
        <v>12</v>
      </c>
      <c r="F19" s="49" t="s">
        <v>272</v>
      </c>
      <c r="G19" s="46">
        <v>0</v>
      </c>
      <c r="H19" s="46">
        <v>0</v>
      </c>
      <c r="I19" s="69">
        <v>0</v>
      </c>
      <c r="J19" s="69">
        <v>0</v>
      </c>
      <c r="K19" s="69">
        <v>2</v>
      </c>
      <c r="L19" s="69">
        <v>1</v>
      </c>
      <c r="M19" s="69">
        <v>0</v>
      </c>
      <c r="N19" s="69">
        <v>1</v>
      </c>
      <c r="O19" s="46">
        <v>3</v>
      </c>
      <c r="P19" s="46">
        <v>0</v>
      </c>
      <c r="Q19" s="83">
        <v>0</v>
      </c>
      <c r="R19" s="83">
        <v>1</v>
      </c>
      <c r="S19" s="83">
        <v>1</v>
      </c>
      <c r="T19" s="83">
        <v>1</v>
      </c>
      <c r="U19" s="44">
        <f t="shared" si="0"/>
        <v>10</v>
      </c>
      <c r="V19" s="83">
        <v>0</v>
      </c>
      <c r="W19" s="83">
        <v>0</v>
      </c>
      <c r="X19" s="83">
        <v>1</v>
      </c>
      <c r="Y19" s="83">
        <v>0</v>
      </c>
      <c r="Z19" s="83">
        <v>0</v>
      </c>
      <c r="AA19" s="83">
        <v>0</v>
      </c>
      <c r="AB19" s="185">
        <v>0</v>
      </c>
      <c r="AC19" s="185">
        <v>0</v>
      </c>
      <c r="AD19" s="185">
        <v>0</v>
      </c>
      <c r="AE19" s="83">
        <v>0</v>
      </c>
      <c r="AF19" s="83">
        <v>0</v>
      </c>
      <c r="AG19" s="83">
        <v>0</v>
      </c>
      <c r="AH19" s="44">
        <f t="shared" si="1"/>
        <v>1</v>
      </c>
      <c r="AI19" s="83">
        <v>0</v>
      </c>
      <c r="AJ19" s="83">
        <v>0</v>
      </c>
      <c r="AK19" s="83">
        <v>0</v>
      </c>
      <c r="AL19" s="83">
        <v>0</v>
      </c>
      <c r="AM19" s="83">
        <v>0</v>
      </c>
      <c r="AN19" s="83">
        <v>0</v>
      </c>
      <c r="AO19" s="47">
        <v>0</v>
      </c>
      <c r="AP19" s="47">
        <v>0</v>
      </c>
      <c r="AQ19" s="44">
        <f t="shared" si="2"/>
        <v>0</v>
      </c>
    </row>
    <row r="20" spans="1:43" ht="71.25" customHeight="1">
      <c r="A20" s="286"/>
      <c r="B20" s="280"/>
      <c r="C20" s="281"/>
      <c r="D20" s="74" t="s">
        <v>273</v>
      </c>
      <c r="E20" s="49">
        <v>300</v>
      </c>
      <c r="F20" s="49" t="s">
        <v>274</v>
      </c>
      <c r="G20" s="46">
        <v>0</v>
      </c>
      <c r="H20" s="46">
        <v>0</v>
      </c>
      <c r="I20" s="69">
        <v>0</v>
      </c>
      <c r="J20" s="69">
        <v>0</v>
      </c>
      <c r="K20" s="69">
        <v>0</v>
      </c>
      <c r="L20" s="69">
        <v>1</v>
      </c>
      <c r="M20" s="69">
        <v>0</v>
      </c>
      <c r="N20" s="69">
        <v>4</v>
      </c>
      <c r="O20" s="46">
        <v>2</v>
      </c>
      <c r="P20" s="46">
        <v>1</v>
      </c>
      <c r="Q20" s="111">
        <v>1</v>
      </c>
      <c r="R20" s="111">
        <v>0</v>
      </c>
      <c r="S20" s="111">
        <v>2</v>
      </c>
      <c r="T20" s="111">
        <v>0</v>
      </c>
      <c r="U20" s="44">
        <f t="shared" si="0"/>
        <v>11</v>
      </c>
      <c r="V20" s="160">
        <v>1</v>
      </c>
      <c r="W20" s="160">
        <v>20</v>
      </c>
      <c r="X20" s="160">
        <v>2</v>
      </c>
      <c r="Y20" s="160">
        <v>0</v>
      </c>
      <c r="Z20" s="160">
        <v>2</v>
      </c>
      <c r="AA20" s="160">
        <v>0</v>
      </c>
      <c r="AB20" s="185">
        <v>4</v>
      </c>
      <c r="AC20" s="185">
        <v>1</v>
      </c>
      <c r="AD20" s="185">
        <v>0</v>
      </c>
      <c r="AE20" s="185">
        <v>1</v>
      </c>
      <c r="AF20" s="185">
        <v>5</v>
      </c>
      <c r="AG20" s="185">
        <v>1</v>
      </c>
      <c r="AH20" s="44">
        <f t="shared" si="1"/>
        <v>37</v>
      </c>
      <c r="AI20" s="185">
        <v>1</v>
      </c>
      <c r="AJ20" s="185">
        <v>2</v>
      </c>
      <c r="AK20" s="185">
        <v>0</v>
      </c>
      <c r="AL20" s="199">
        <v>0</v>
      </c>
      <c r="AM20" s="199">
        <v>2</v>
      </c>
      <c r="AN20" s="199">
        <v>2</v>
      </c>
      <c r="AO20" s="47">
        <v>1</v>
      </c>
      <c r="AP20" s="47">
        <v>1</v>
      </c>
      <c r="AQ20" s="44">
        <f t="shared" si="2"/>
        <v>9</v>
      </c>
    </row>
    <row r="21" spans="1:43" ht="44.25" customHeight="1">
      <c r="A21" s="286"/>
      <c r="B21" s="280"/>
      <c r="C21" s="281"/>
      <c r="D21" s="85" t="s">
        <v>275</v>
      </c>
      <c r="E21" s="49">
        <v>7</v>
      </c>
      <c r="F21" s="49" t="s">
        <v>276</v>
      </c>
      <c r="G21" s="46">
        <v>2</v>
      </c>
      <c r="H21" s="46">
        <v>2</v>
      </c>
      <c r="I21" s="69">
        <v>2</v>
      </c>
      <c r="J21" s="69">
        <v>2</v>
      </c>
      <c r="K21" s="69">
        <v>2</v>
      </c>
      <c r="L21" s="69">
        <v>8</v>
      </c>
      <c r="M21" s="69">
        <v>4</v>
      </c>
      <c r="N21" s="69">
        <v>0</v>
      </c>
      <c r="O21" s="46">
        <v>0</v>
      </c>
      <c r="P21" s="46">
        <v>2</v>
      </c>
      <c r="Q21" s="86">
        <v>1</v>
      </c>
      <c r="R21" s="86">
        <v>1</v>
      </c>
      <c r="S21" s="86">
        <v>0</v>
      </c>
      <c r="T21" s="86">
        <v>0</v>
      </c>
      <c r="U21" s="44">
        <f t="shared" si="0"/>
        <v>22</v>
      </c>
      <c r="V21" s="86">
        <v>2</v>
      </c>
      <c r="W21" s="86">
        <v>2</v>
      </c>
      <c r="X21" s="86">
        <v>0</v>
      </c>
      <c r="Y21" s="86">
        <v>2</v>
      </c>
      <c r="Z21" s="86">
        <v>2</v>
      </c>
      <c r="AA21" s="86">
        <v>0</v>
      </c>
      <c r="AB21" s="86">
        <v>4</v>
      </c>
      <c r="AC21" s="86">
        <v>2</v>
      </c>
      <c r="AD21" s="86">
        <v>0</v>
      </c>
      <c r="AE21" s="86">
        <v>2</v>
      </c>
      <c r="AF21" s="86">
        <v>1</v>
      </c>
      <c r="AG21" s="86">
        <v>0</v>
      </c>
      <c r="AH21" s="44">
        <f t="shared" si="1"/>
        <v>17</v>
      </c>
      <c r="AI21" s="86">
        <v>2</v>
      </c>
      <c r="AJ21" s="86">
        <v>4</v>
      </c>
      <c r="AK21" s="86">
        <v>1</v>
      </c>
      <c r="AL21" s="86">
        <v>0</v>
      </c>
      <c r="AM21" s="86">
        <v>1</v>
      </c>
      <c r="AN21" s="216">
        <v>0</v>
      </c>
      <c r="AO21" s="47">
        <v>1</v>
      </c>
      <c r="AP21" s="47">
        <v>1</v>
      </c>
      <c r="AQ21" s="44">
        <f t="shared" si="2"/>
        <v>10</v>
      </c>
    </row>
    <row r="22" spans="1:43" ht="44.25" customHeight="1">
      <c r="A22" s="286"/>
      <c r="B22" s="280"/>
      <c r="C22" s="281"/>
      <c r="D22" s="87" t="s">
        <v>277</v>
      </c>
      <c r="E22" s="88" t="s">
        <v>278</v>
      </c>
      <c r="F22" s="87" t="s">
        <v>274</v>
      </c>
      <c r="G22" s="89">
        <v>45300</v>
      </c>
      <c r="H22" s="89">
        <v>40800</v>
      </c>
      <c r="I22" s="69">
        <v>45300</v>
      </c>
      <c r="J22" s="69">
        <v>40800</v>
      </c>
      <c r="K22" s="69">
        <v>32300</v>
      </c>
      <c r="L22" s="69">
        <v>65400</v>
      </c>
      <c r="M22" s="69">
        <v>28500</v>
      </c>
      <c r="N22" s="69">
        <v>13900</v>
      </c>
      <c r="O22" s="89">
        <v>1500</v>
      </c>
      <c r="P22" s="89">
        <v>4500</v>
      </c>
      <c r="Q22" s="89">
        <v>43800</v>
      </c>
      <c r="R22" s="89">
        <v>10400</v>
      </c>
      <c r="S22" s="89">
        <v>8700</v>
      </c>
      <c r="T22" s="89">
        <v>7800</v>
      </c>
      <c r="U22" s="44">
        <f t="shared" si="0"/>
        <v>302900</v>
      </c>
      <c r="V22" s="89">
        <v>6400</v>
      </c>
      <c r="W22" s="89">
        <v>50000</v>
      </c>
      <c r="X22" s="89">
        <v>4200</v>
      </c>
      <c r="Y22" s="89">
        <v>180500</v>
      </c>
      <c r="Z22" s="89">
        <v>8300</v>
      </c>
      <c r="AA22" s="89">
        <v>15300</v>
      </c>
      <c r="AB22" s="89">
        <v>95500</v>
      </c>
      <c r="AC22" s="89">
        <v>98200</v>
      </c>
      <c r="AD22" s="89">
        <v>145600</v>
      </c>
      <c r="AE22" s="89">
        <v>49400</v>
      </c>
      <c r="AF22" s="89">
        <v>75000</v>
      </c>
      <c r="AG22" s="89">
        <v>2700</v>
      </c>
      <c r="AH22" s="44">
        <f t="shared" si="1"/>
        <v>731100</v>
      </c>
      <c r="AI22" s="89">
        <v>6400</v>
      </c>
      <c r="AJ22" s="89">
        <v>82500</v>
      </c>
      <c r="AK22" s="89">
        <v>65000</v>
      </c>
      <c r="AL22" s="89">
        <v>8500</v>
      </c>
      <c r="AM22" s="89">
        <v>28500</v>
      </c>
      <c r="AN22" s="89">
        <v>10200</v>
      </c>
      <c r="AO22" s="47">
        <v>2900</v>
      </c>
      <c r="AP22" s="47">
        <v>3500</v>
      </c>
      <c r="AQ22" s="44">
        <f t="shared" si="2"/>
        <v>207500</v>
      </c>
    </row>
    <row r="23" spans="1:43" ht="31.5">
      <c r="A23" s="286"/>
      <c r="B23" s="280"/>
      <c r="C23" s="281"/>
      <c r="D23" s="49" t="s">
        <v>279</v>
      </c>
      <c r="E23" s="69">
        <v>4400</v>
      </c>
      <c r="F23" s="49" t="s">
        <v>280</v>
      </c>
      <c r="G23" s="83">
        <v>300</v>
      </c>
      <c r="H23" s="83">
        <v>315</v>
      </c>
      <c r="I23" s="69">
        <v>300</v>
      </c>
      <c r="J23" s="69">
        <v>315</v>
      </c>
      <c r="K23" s="69">
        <v>290</v>
      </c>
      <c r="L23" s="69">
        <v>310</v>
      </c>
      <c r="M23" s="69">
        <v>270</v>
      </c>
      <c r="N23" s="69">
        <v>200</v>
      </c>
      <c r="O23" s="83">
        <v>320</v>
      </c>
      <c r="P23" s="83">
        <v>960</v>
      </c>
      <c r="Q23" s="111">
        <v>310</v>
      </c>
      <c r="R23" s="111">
        <v>290</v>
      </c>
      <c r="S23" s="111">
        <v>310</v>
      </c>
      <c r="T23" s="111">
        <v>315</v>
      </c>
      <c r="U23" s="44">
        <f t="shared" si="0"/>
        <v>4190</v>
      </c>
      <c r="V23" s="160">
        <v>300</v>
      </c>
      <c r="W23" s="160">
        <v>350</v>
      </c>
      <c r="X23" s="160">
        <v>960</v>
      </c>
      <c r="Y23" s="160">
        <v>0</v>
      </c>
      <c r="Z23" s="160">
        <v>0</v>
      </c>
      <c r="AA23" s="160">
        <v>0</v>
      </c>
      <c r="AB23" s="185">
        <v>0</v>
      </c>
      <c r="AC23" s="185">
        <v>0</v>
      </c>
      <c r="AD23" s="185">
        <v>150</v>
      </c>
      <c r="AE23" s="185">
        <v>220</v>
      </c>
      <c r="AF23" s="185">
        <v>275</v>
      </c>
      <c r="AG23" s="185">
        <v>720</v>
      </c>
      <c r="AH23" s="44">
        <f t="shared" si="1"/>
        <v>2975</v>
      </c>
      <c r="AI23" s="185">
        <v>300</v>
      </c>
      <c r="AJ23" s="185">
        <v>300</v>
      </c>
      <c r="AK23" s="83">
        <v>558800</v>
      </c>
      <c r="AL23" s="83">
        <v>200</v>
      </c>
      <c r="AM23" s="83">
        <v>270</v>
      </c>
      <c r="AN23" s="83">
        <v>310</v>
      </c>
      <c r="AO23" s="47">
        <v>350</v>
      </c>
      <c r="AP23" s="47">
        <v>360</v>
      </c>
      <c r="AQ23" s="44">
        <f t="shared" si="2"/>
        <v>560890</v>
      </c>
    </row>
    <row r="24" spans="1:43" ht="34.5" customHeight="1">
      <c r="A24" s="286"/>
      <c r="B24" s="280"/>
      <c r="C24" s="281"/>
      <c r="D24" s="87" t="s">
        <v>281</v>
      </c>
      <c r="E24" s="88" t="s">
        <v>282</v>
      </c>
      <c r="F24" s="87" t="s">
        <v>274</v>
      </c>
      <c r="G24" s="89">
        <v>980200</v>
      </c>
      <c r="H24" s="89">
        <v>930300</v>
      </c>
      <c r="I24" s="69">
        <v>980200</v>
      </c>
      <c r="J24" s="69">
        <v>930300</v>
      </c>
      <c r="K24" s="69">
        <v>91540</v>
      </c>
      <c r="L24" s="69">
        <v>983900</v>
      </c>
      <c r="M24" s="69">
        <v>860</v>
      </c>
      <c r="N24" s="69">
        <v>109190</v>
      </c>
      <c r="O24" s="89">
        <v>908400</v>
      </c>
      <c r="P24" s="89">
        <v>908400</v>
      </c>
      <c r="Q24" s="89">
        <v>983900</v>
      </c>
      <c r="R24" s="89">
        <v>450300</v>
      </c>
      <c r="S24" s="89">
        <v>480400</v>
      </c>
      <c r="T24" s="89">
        <v>835300</v>
      </c>
      <c r="U24" s="44">
        <f t="shared" si="0"/>
        <v>7662690</v>
      </c>
      <c r="V24" s="89">
        <v>835300</v>
      </c>
      <c r="W24" s="89">
        <v>970</v>
      </c>
      <c r="X24" s="89">
        <v>914</v>
      </c>
      <c r="Y24" s="89">
        <v>850200</v>
      </c>
      <c r="Z24" s="89">
        <v>850200</v>
      </c>
      <c r="AA24" s="89">
        <v>11900</v>
      </c>
      <c r="AB24" s="89">
        <v>10400</v>
      </c>
      <c r="AC24" s="89">
        <v>12800</v>
      </c>
      <c r="AD24" s="89">
        <v>720000</v>
      </c>
      <c r="AE24" s="89">
        <v>180000</v>
      </c>
      <c r="AF24" s="89">
        <v>530000</v>
      </c>
      <c r="AG24" s="89">
        <v>650000</v>
      </c>
      <c r="AH24" s="44">
        <f t="shared" si="1"/>
        <v>4652684</v>
      </c>
      <c r="AI24" s="89">
        <v>385.3</v>
      </c>
      <c r="AJ24" s="89">
        <v>550.3</v>
      </c>
      <c r="AK24" s="89">
        <v>280</v>
      </c>
      <c r="AL24" s="89">
        <v>910200</v>
      </c>
      <c r="AM24" s="89">
        <v>859600</v>
      </c>
      <c r="AN24" s="89">
        <v>305000</v>
      </c>
      <c r="AO24" s="89">
        <v>300000</v>
      </c>
      <c r="AP24" s="89">
        <v>320000</v>
      </c>
      <c r="AQ24" s="44">
        <f t="shared" si="2"/>
        <v>2696015.6</v>
      </c>
    </row>
    <row r="25" spans="1:43" ht="15.75">
      <c r="A25" s="286"/>
      <c r="B25" s="280"/>
      <c r="C25" s="281"/>
      <c r="D25" s="49" t="s">
        <v>283</v>
      </c>
      <c r="E25" s="49">
        <v>1000</v>
      </c>
      <c r="F25" s="49" t="s">
        <v>284</v>
      </c>
      <c r="G25" s="90">
        <v>0</v>
      </c>
      <c r="H25" s="91">
        <v>0</v>
      </c>
      <c r="I25" s="69">
        <v>0</v>
      </c>
      <c r="J25" s="69">
        <v>0</v>
      </c>
      <c r="K25" s="69">
        <v>0</v>
      </c>
      <c r="L25" s="69">
        <v>20</v>
      </c>
      <c r="M25" s="69">
        <v>0</v>
      </c>
      <c r="N25" s="69">
        <v>0</v>
      </c>
      <c r="O25" s="90">
        <v>0</v>
      </c>
      <c r="P25" s="91">
        <v>0</v>
      </c>
      <c r="Q25" s="91">
        <v>20</v>
      </c>
      <c r="R25" s="91">
        <v>0</v>
      </c>
      <c r="S25" s="91">
        <v>0</v>
      </c>
      <c r="T25" s="91">
        <v>0</v>
      </c>
      <c r="U25" s="44">
        <f t="shared" si="0"/>
        <v>40</v>
      </c>
      <c r="V25" s="91">
        <v>0</v>
      </c>
      <c r="W25" s="91">
        <v>0</v>
      </c>
      <c r="X25" s="91">
        <v>0</v>
      </c>
      <c r="Y25" s="91">
        <v>0</v>
      </c>
      <c r="Z25" s="91">
        <v>0</v>
      </c>
      <c r="AA25" s="91">
        <v>0</v>
      </c>
      <c r="AB25" s="91">
        <v>0</v>
      </c>
      <c r="AC25" s="91">
        <v>0</v>
      </c>
      <c r="AD25" s="91">
        <v>140</v>
      </c>
      <c r="AE25" s="91">
        <v>0</v>
      </c>
      <c r="AF25" s="91">
        <v>0</v>
      </c>
      <c r="AG25" s="91">
        <v>2500</v>
      </c>
      <c r="AH25" s="44">
        <f t="shared" si="1"/>
        <v>2640</v>
      </c>
      <c r="AI25" s="91">
        <v>0</v>
      </c>
      <c r="AJ25" s="91">
        <v>0</v>
      </c>
      <c r="AK25" s="91">
        <v>0</v>
      </c>
      <c r="AL25" s="91">
        <v>0</v>
      </c>
      <c r="AM25" s="91">
        <v>0</v>
      </c>
      <c r="AN25" s="91">
        <v>0</v>
      </c>
      <c r="AO25" s="47">
        <v>0</v>
      </c>
      <c r="AP25" s="47">
        <v>0</v>
      </c>
      <c r="AQ25" s="44">
        <f t="shared" si="2"/>
        <v>0</v>
      </c>
    </row>
    <row r="26" spans="1:43" ht="30.75" customHeight="1">
      <c r="A26" s="286"/>
      <c r="B26" s="282">
        <v>13614</v>
      </c>
      <c r="C26" s="269" t="s">
        <v>285</v>
      </c>
      <c r="D26" s="270" t="s">
        <v>286</v>
      </c>
      <c r="E26" s="49" t="s">
        <v>287</v>
      </c>
      <c r="F26" s="49" t="s">
        <v>288</v>
      </c>
      <c r="G26" s="91">
        <v>6</v>
      </c>
      <c r="H26" s="91">
        <v>13</v>
      </c>
      <c r="I26" s="69">
        <v>6</v>
      </c>
      <c r="J26" s="69">
        <v>13</v>
      </c>
      <c r="K26" s="69">
        <v>2</v>
      </c>
      <c r="L26" s="69">
        <v>57</v>
      </c>
      <c r="M26" s="69">
        <v>24</v>
      </c>
      <c r="N26" s="69">
        <v>25</v>
      </c>
      <c r="O26" s="91">
        <v>24</v>
      </c>
      <c r="P26" s="91">
        <v>6</v>
      </c>
      <c r="Q26" s="91">
        <v>2</v>
      </c>
      <c r="R26" s="91">
        <v>4</v>
      </c>
      <c r="S26" s="91">
        <v>18</v>
      </c>
      <c r="T26" s="91">
        <v>7</v>
      </c>
      <c r="U26" s="44">
        <f t="shared" si="0"/>
        <v>188</v>
      </c>
      <c r="V26" s="91">
        <v>3</v>
      </c>
      <c r="W26" s="91">
        <v>19</v>
      </c>
      <c r="X26" s="91">
        <v>12</v>
      </c>
      <c r="Y26" s="91">
        <v>0</v>
      </c>
      <c r="Z26" s="91">
        <v>0</v>
      </c>
      <c r="AA26" s="91">
        <v>0</v>
      </c>
      <c r="AB26" s="91">
        <v>0</v>
      </c>
      <c r="AC26" s="91">
        <v>0</v>
      </c>
      <c r="AD26" s="91">
        <v>0</v>
      </c>
      <c r="AE26" s="91">
        <v>0</v>
      </c>
      <c r="AF26" s="91">
        <v>0</v>
      </c>
      <c r="AG26" s="91">
        <v>0</v>
      </c>
      <c r="AH26" s="44">
        <f t="shared" si="1"/>
        <v>34</v>
      </c>
      <c r="AI26" s="91">
        <v>0</v>
      </c>
      <c r="AJ26" s="91">
        <v>0</v>
      </c>
      <c r="AK26" s="91">
        <v>0</v>
      </c>
      <c r="AL26" s="91">
        <v>0</v>
      </c>
      <c r="AM26" s="91">
        <v>0</v>
      </c>
      <c r="AN26" s="91">
        <v>0</v>
      </c>
      <c r="AO26" s="47">
        <v>0</v>
      </c>
      <c r="AP26" s="47">
        <v>0</v>
      </c>
      <c r="AQ26" s="44">
        <f t="shared" si="2"/>
        <v>0</v>
      </c>
    </row>
    <row r="27" spans="1:43" ht="36.75" customHeight="1">
      <c r="A27" s="286"/>
      <c r="B27" s="282"/>
      <c r="C27" s="269"/>
      <c r="D27" s="272"/>
      <c r="E27" s="49" t="s">
        <v>289</v>
      </c>
      <c r="F27" s="49" t="s">
        <v>290</v>
      </c>
      <c r="G27" s="92">
        <v>224</v>
      </c>
      <c r="H27" s="92">
        <v>924</v>
      </c>
      <c r="I27" s="69">
        <v>224</v>
      </c>
      <c r="J27" s="69">
        <v>924</v>
      </c>
      <c r="K27" s="69">
        <v>421</v>
      </c>
      <c r="L27" s="69">
        <v>1042</v>
      </c>
      <c r="M27" s="69">
        <v>1456</v>
      </c>
      <c r="N27" s="69">
        <v>496</v>
      </c>
      <c r="O27" s="92">
        <v>783</v>
      </c>
      <c r="P27" s="92">
        <v>98</v>
      </c>
      <c r="Q27" s="91">
        <v>55</v>
      </c>
      <c r="R27" s="91">
        <v>140</v>
      </c>
      <c r="S27" s="91">
        <v>518</v>
      </c>
      <c r="T27" s="91">
        <v>197</v>
      </c>
      <c r="U27" s="44">
        <f t="shared" si="0"/>
        <v>6354</v>
      </c>
      <c r="V27" s="91">
        <v>47</v>
      </c>
      <c r="W27" s="91">
        <v>663</v>
      </c>
      <c r="X27" s="91">
        <v>244</v>
      </c>
      <c r="Y27" s="91">
        <v>0</v>
      </c>
      <c r="Z27" s="91">
        <v>0</v>
      </c>
      <c r="AA27" s="91">
        <v>0</v>
      </c>
      <c r="AB27" s="91">
        <v>0</v>
      </c>
      <c r="AC27" s="91">
        <v>0</v>
      </c>
      <c r="AD27" s="91">
        <v>0</v>
      </c>
      <c r="AE27" s="91">
        <v>0</v>
      </c>
      <c r="AF27" s="91">
        <v>0</v>
      </c>
      <c r="AG27" s="91">
        <v>0</v>
      </c>
      <c r="AH27" s="44">
        <f t="shared" si="1"/>
        <v>954</v>
      </c>
      <c r="AI27" s="91">
        <v>0</v>
      </c>
      <c r="AJ27" s="91">
        <v>0</v>
      </c>
      <c r="AK27" s="91">
        <v>0</v>
      </c>
      <c r="AL27" s="91">
        <v>0</v>
      </c>
      <c r="AM27" s="91">
        <v>0</v>
      </c>
      <c r="AN27" s="91">
        <v>0</v>
      </c>
      <c r="AO27" s="47">
        <v>0</v>
      </c>
      <c r="AP27" s="47">
        <v>0</v>
      </c>
      <c r="AQ27" s="44">
        <f t="shared" si="2"/>
        <v>0</v>
      </c>
    </row>
    <row r="28" spans="1:43" ht="36.75" customHeight="1">
      <c r="A28" s="286"/>
      <c r="B28" s="282"/>
      <c r="C28" s="269"/>
      <c r="D28" s="270" t="s">
        <v>291</v>
      </c>
      <c r="E28" s="49" t="s">
        <v>292</v>
      </c>
      <c r="F28" s="49" t="s">
        <v>288</v>
      </c>
      <c r="G28" s="91">
        <v>2</v>
      </c>
      <c r="H28" s="91">
        <v>0</v>
      </c>
      <c r="I28" s="69">
        <v>2</v>
      </c>
      <c r="J28" s="69">
        <v>0</v>
      </c>
      <c r="K28" s="69">
        <v>0</v>
      </c>
      <c r="L28" s="69">
        <v>4</v>
      </c>
      <c r="M28" s="69">
        <v>24</v>
      </c>
      <c r="N28" s="69">
        <v>0</v>
      </c>
      <c r="O28" s="91">
        <v>314</v>
      </c>
      <c r="P28" s="91">
        <v>0</v>
      </c>
      <c r="Q28" s="91">
        <v>0</v>
      </c>
      <c r="R28" s="91">
        <v>225</v>
      </c>
      <c r="S28" s="91">
        <v>235</v>
      </c>
      <c r="T28" s="91">
        <v>430</v>
      </c>
      <c r="U28" s="44">
        <f t="shared" si="0"/>
        <v>1234</v>
      </c>
      <c r="V28" s="91">
        <v>1</v>
      </c>
      <c r="W28" s="91">
        <v>0</v>
      </c>
      <c r="X28" s="91">
        <v>0</v>
      </c>
      <c r="Y28" s="91">
        <v>0</v>
      </c>
      <c r="Z28" s="91">
        <v>0</v>
      </c>
      <c r="AA28" s="91">
        <v>0</v>
      </c>
      <c r="AB28" s="91">
        <v>0</v>
      </c>
      <c r="AC28" s="91">
        <v>0</v>
      </c>
      <c r="AD28" s="91">
        <v>0</v>
      </c>
      <c r="AE28" s="91">
        <v>0</v>
      </c>
      <c r="AF28" s="91">
        <v>0</v>
      </c>
      <c r="AG28" s="91">
        <v>0</v>
      </c>
      <c r="AH28" s="44">
        <f t="shared" si="1"/>
        <v>1</v>
      </c>
      <c r="AI28" s="91">
        <v>0</v>
      </c>
      <c r="AJ28" s="91">
        <v>0</v>
      </c>
      <c r="AK28" s="91">
        <v>0</v>
      </c>
      <c r="AL28" s="91">
        <v>0</v>
      </c>
      <c r="AM28" s="91">
        <v>0</v>
      </c>
      <c r="AN28" s="91">
        <v>0</v>
      </c>
      <c r="AO28" s="47">
        <v>0</v>
      </c>
      <c r="AP28" s="47">
        <v>0</v>
      </c>
      <c r="AQ28" s="44">
        <f t="shared" si="2"/>
        <v>0</v>
      </c>
    </row>
    <row r="29" spans="1:43" ht="36.75" customHeight="1">
      <c r="A29" s="286"/>
      <c r="B29" s="282"/>
      <c r="C29" s="269"/>
      <c r="D29" s="272"/>
      <c r="E29" s="69" t="s">
        <v>293</v>
      </c>
      <c r="F29" s="49" t="s">
        <v>290</v>
      </c>
      <c r="G29" s="92">
        <v>283</v>
      </c>
      <c r="H29" s="92">
        <v>0</v>
      </c>
      <c r="I29" s="69">
        <v>283</v>
      </c>
      <c r="J29" s="69">
        <v>0</v>
      </c>
      <c r="K29" s="69">
        <v>61</v>
      </c>
      <c r="L29" s="69">
        <v>2601</v>
      </c>
      <c r="M29" s="69">
        <v>1456</v>
      </c>
      <c r="N29" s="69">
        <v>0</v>
      </c>
      <c r="O29" s="92">
        <v>10781</v>
      </c>
      <c r="P29" s="92">
        <v>2438</v>
      </c>
      <c r="Q29" s="92">
        <v>1051</v>
      </c>
      <c r="R29" s="92">
        <v>7889</v>
      </c>
      <c r="S29" s="92">
        <v>8917</v>
      </c>
      <c r="T29" s="92">
        <v>15469</v>
      </c>
      <c r="U29" s="44">
        <f t="shared" si="0"/>
        <v>50946</v>
      </c>
      <c r="V29" s="92">
        <v>36</v>
      </c>
      <c r="W29" s="92">
        <v>0</v>
      </c>
      <c r="X29" s="92">
        <v>0</v>
      </c>
      <c r="Y29" s="92">
        <v>0</v>
      </c>
      <c r="Z29" s="92">
        <v>0</v>
      </c>
      <c r="AA29" s="92">
        <v>0</v>
      </c>
      <c r="AB29" s="91">
        <v>0</v>
      </c>
      <c r="AC29" s="91">
        <v>0</v>
      </c>
      <c r="AD29" s="91">
        <v>0</v>
      </c>
      <c r="AE29" s="91">
        <v>0</v>
      </c>
      <c r="AF29" s="91">
        <v>0</v>
      </c>
      <c r="AG29" s="91">
        <v>0</v>
      </c>
      <c r="AH29" s="44">
        <f t="shared" si="1"/>
        <v>36</v>
      </c>
      <c r="AI29" s="92">
        <v>0</v>
      </c>
      <c r="AJ29" s="92">
        <v>0</v>
      </c>
      <c r="AK29" s="92">
        <v>0</v>
      </c>
      <c r="AL29" s="92">
        <v>0</v>
      </c>
      <c r="AM29" s="92">
        <v>0</v>
      </c>
      <c r="AN29" s="92">
        <v>0</v>
      </c>
      <c r="AO29" s="47">
        <v>0</v>
      </c>
      <c r="AP29" s="47">
        <v>0</v>
      </c>
      <c r="AQ29" s="44">
        <f t="shared" si="2"/>
        <v>0</v>
      </c>
    </row>
    <row r="30" spans="1:43" ht="34.5" customHeight="1">
      <c r="A30" s="286"/>
      <c r="B30" s="282"/>
      <c r="C30" s="269"/>
      <c r="D30" s="270" t="s">
        <v>294</v>
      </c>
      <c r="E30" s="49" t="s">
        <v>295</v>
      </c>
      <c r="F30" s="49" t="s">
        <v>296</v>
      </c>
      <c r="G30" s="46">
        <v>0</v>
      </c>
      <c r="H30" s="46">
        <v>0</v>
      </c>
      <c r="I30" s="69">
        <v>0</v>
      </c>
      <c r="J30" s="69">
        <v>0</v>
      </c>
      <c r="K30" s="69">
        <v>0</v>
      </c>
      <c r="L30" s="69">
        <v>0</v>
      </c>
      <c r="M30" s="69">
        <v>2</v>
      </c>
      <c r="N30" s="69">
        <v>0</v>
      </c>
      <c r="O30" s="46">
        <v>3</v>
      </c>
      <c r="P30" s="46">
        <v>0</v>
      </c>
      <c r="Q30" s="111">
        <v>0</v>
      </c>
      <c r="R30" s="111">
        <v>0</v>
      </c>
      <c r="S30" s="111">
        <v>0</v>
      </c>
      <c r="T30" s="111">
        <v>0</v>
      </c>
      <c r="U30" s="44">
        <f t="shared" si="0"/>
        <v>5</v>
      </c>
      <c r="V30" s="160">
        <v>0</v>
      </c>
      <c r="W30" s="160">
        <v>0</v>
      </c>
      <c r="X30" s="160">
        <v>0</v>
      </c>
      <c r="Y30" s="160">
        <v>0</v>
      </c>
      <c r="Z30" s="160">
        <v>0</v>
      </c>
      <c r="AA30" s="160">
        <v>0</v>
      </c>
      <c r="AB30" s="91">
        <v>0</v>
      </c>
      <c r="AC30" s="91">
        <v>0</v>
      </c>
      <c r="AD30" s="91">
        <v>0</v>
      </c>
      <c r="AE30" s="91">
        <v>0</v>
      </c>
      <c r="AF30" s="91">
        <v>0</v>
      </c>
      <c r="AG30" s="91">
        <v>0</v>
      </c>
      <c r="AH30" s="44">
        <f t="shared" si="1"/>
        <v>0</v>
      </c>
      <c r="AI30" s="185">
        <v>0</v>
      </c>
      <c r="AJ30" s="185">
        <v>0</v>
      </c>
      <c r="AK30" s="185">
        <v>0</v>
      </c>
      <c r="AL30" s="196">
        <v>0</v>
      </c>
      <c r="AM30" s="196">
        <v>0</v>
      </c>
      <c r="AN30" s="196">
        <v>4</v>
      </c>
      <c r="AO30" s="47">
        <v>0</v>
      </c>
      <c r="AP30" s="47">
        <v>0</v>
      </c>
      <c r="AQ30" s="44">
        <f t="shared" si="2"/>
        <v>4</v>
      </c>
    </row>
    <row r="31" spans="1:43" ht="31.5">
      <c r="A31" s="286"/>
      <c r="B31" s="282"/>
      <c r="C31" s="269"/>
      <c r="D31" s="272"/>
      <c r="E31" s="93" t="s">
        <v>297</v>
      </c>
      <c r="F31" s="49" t="s">
        <v>290</v>
      </c>
      <c r="G31" s="92">
        <v>0</v>
      </c>
      <c r="H31" s="91">
        <v>0</v>
      </c>
      <c r="I31" s="69">
        <v>0</v>
      </c>
      <c r="J31" s="69">
        <v>0</v>
      </c>
      <c r="K31" s="69">
        <v>0</v>
      </c>
      <c r="L31" s="69">
        <v>0</v>
      </c>
      <c r="M31" s="69">
        <v>32</v>
      </c>
      <c r="N31" s="69">
        <v>0</v>
      </c>
      <c r="O31" s="92">
        <v>133</v>
      </c>
      <c r="P31" s="91">
        <v>0</v>
      </c>
      <c r="Q31" s="92">
        <v>0</v>
      </c>
      <c r="R31" s="92">
        <v>0</v>
      </c>
      <c r="S31" s="92">
        <v>0</v>
      </c>
      <c r="T31" s="92">
        <v>0</v>
      </c>
      <c r="U31" s="44">
        <f t="shared" si="0"/>
        <v>165</v>
      </c>
      <c r="V31" s="92">
        <v>0</v>
      </c>
      <c r="W31" s="92">
        <v>0</v>
      </c>
      <c r="X31" s="92">
        <v>0</v>
      </c>
      <c r="Y31" s="92">
        <v>0</v>
      </c>
      <c r="Z31" s="92">
        <v>0</v>
      </c>
      <c r="AA31" s="92">
        <v>0</v>
      </c>
      <c r="AB31" s="91">
        <v>0</v>
      </c>
      <c r="AC31" s="91">
        <v>0</v>
      </c>
      <c r="AD31" s="91">
        <v>0</v>
      </c>
      <c r="AE31" s="91">
        <v>0</v>
      </c>
      <c r="AF31" s="91">
        <v>0</v>
      </c>
      <c r="AG31" s="91">
        <v>0</v>
      </c>
      <c r="AH31" s="44">
        <f t="shared" si="1"/>
        <v>0</v>
      </c>
      <c r="AI31" s="92">
        <v>0</v>
      </c>
      <c r="AJ31" s="92">
        <v>0</v>
      </c>
      <c r="AK31" s="92">
        <v>0</v>
      </c>
      <c r="AL31" s="92">
        <v>0</v>
      </c>
      <c r="AM31" s="92">
        <v>0</v>
      </c>
      <c r="AN31" s="92">
        <v>63</v>
      </c>
      <c r="AO31" s="47">
        <v>0</v>
      </c>
      <c r="AP31" s="47">
        <v>0</v>
      </c>
      <c r="AQ31" s="44">
        <f t="shared" si="2"/>
        <v>63</v>
      </c>
    </row>
    <row r="32" spans="1:43" ht="83.25" customHeight="1">
      <c r="A32" s="286"/>
      <c r="B32" s="282"/>
      <c r="C32" s="269"/>
      <c r="D32" s="49" t="s">
        <v>298</v>
      </c>
      <c r="E32" s="49">
        <v>60</v>
      </c>
      <c r="F32" s="49" t="s">
        <v>299</v>
      </c>
      <c r="G32" s="91">
        <v>0</v>
      </c>
      <c r="H32" s="91">
        <v>0</v>
      </c>
      <c r="I32" s="69">
        <v>0</v>
      </c>
      <c r="J32" s="69">
        <v>0</v>
      </c>
      <c r="K32" s="69">
        <v>0</v>
      </c>
      <c r="L32" s="69">
        <v>0</v>
      </c>
      <c r="M32" s="69">
        <v>0</v>
      </c>
      <c r="N32" s="69">
        <v>0</v>
      </c>
      <c r="O32" s="91">
        <v>0</v>
      </c>
      <c r="P32" s="91">
        <v>0</v>
      </c>
      <c r="Q32" s="91">
        <v>0</v>
      </c>
      <c r="R32" s="91">
        <v>0</v>
      </c>
      <c r="S32" s="91">
        <v>0</v>
      </c>
      <c r="T32" s="91">
        <v>0</v>
      </c>
      <c r="U32" s="44">
        <f t="shared" si="0"/>
        <v>0</v>
      </c>
      <c r="V32" s="91">
        <v>0</v>
      </c>
      <c r="W32" s="91">
        <v>1</v>
      </c>
      <c r="X32" s="91">
        <v>0</v>
      </c>
      <c r="Y32" s="91">
        <v>0</v>
      </c>
      <c r="Z32" s="91">
        <v>0</v>
      </c>
      <c r="AA32" s="91">
        <v>1</v>
      </c>
      <c r="AB32" s="91">
        <v>0</v>
      </c>
      <c r="AC32" s="91">
        <v>0</v>
      </c>
      <c r="AD32" s="91">
        <v>0</v>
      </c>
      <c r="AE32" s="91">
        <v>0</v>
      </c>
      <c r="AF32" s="91">
        <v>0</v>
      </c>
      <c r="AG32" s="91">
        <v>0</v>
      </c>
      <c r="AH32" s="44">
        <f t="shared" si="1"/>
        <v>2</v>
      </c>
      <c r="AI32" s="91">
        <v>0</v>
      </c>
      <c r="AJ32" s="91">
        <v>0</v>
      </c>
      <c r="AK32" s="91">
        <v>0</v>
      </c>
      <c r="AL32" s="91">
        <v>1</v>
      </c>
      <c r="AM32" s="91">
        <v>4</v>
      </c>
      <c r="AN32" s="91">
        <v>2</v>
      </c>
      <c r="AO32" s="47">
        <v>2</v>
      </c>
      <c r="AP32" s="47">
        <v>3</v>
      </c>
      <c r="AQ32" s="44">
        <f t="shared" si="2"/>
        <v>12</v>
      </c>
    </row>
    <row r="33" spans="1:43" ht="62.25" customHeight="1">
      <c r="A33" s="286"/>
      <c r="B33" s="282"/>
      <c r="C33" s="269"/>
      <c r="D33" s="49" t="s">
        <v>300</v>
      </c>
      <c r="E33" s="49" t="s">
        <v>301</v>
      </c>
      <c r="F33" s="49" t="s">
        <v>302</v>
      </c>
      <c r="G33" s="91">
        <v>0</v>
      </c>
      <c r="H33" s="91">
        <v>0</v>
      </c>
      <c r="I33" s="69">
        <v>0</v>
      </c>
      <c r="J33" s="69">
        <v>0</v>
      </c>
      <c r="K33" s="69">
        <v>0</v>
      </c>
      <c r="L33" s="69">
        <v>0</v>
      </c>
      <c r="M33" s="69">
        <v>0</v>
      </c>
      <c r="N33" s="69">
        <v>0</v>
      </c>
      <c r="O33" s="91">
        <v>0</v>
      </c>
      <c r="P33" s="91">
        <v>0</v>
      </c>
      <c r="Q33" s="91">
        <v>0</v>
      </c>
      <c r="R33" s="91">
        <v>0</v>
      </c>
      <c r="S33" s="91">
        <v>0</v>
      </c>
      <c r="T33" s="91">
        <v>0</v>
      </c>
      <c r="U33" s="44">
        <f t="shared" si="0"/>
        <v>0</v>
      </c>
      <c r="V33" s="91">
        <v>0</v>
      </c>
      <c r="W33" s="91">
        <v>0</v>
      </c>
      <c r="X33" s="91">
        <v>0</v>
      </c>
      <c r="Y33" s="91">
        <v>21</v>
      </c>
      <c r="Z33" s="91">
        <v>20</v>
      </c>
      <c r="AA33" s="91">
        <v>22</v>
      </c>
      <c r="AB33" s="91">
        <v>0</v>
      </c>
      <c r="AC33" s="91">
        <v>0</v>
      </c>
      <c r="AD33" s="91">
        <v>0</v>
      </c>
      <c r="AE33" s="91">
        <v>0</v>
      </c>
      <c r="AF33" s="91">
        <v>0</v>
      </c>
      <c r="AG33" s="91">
        <v>0</v>
      </c>
      <c r="AH33" s="44">
        <f t="shared" si="1"/>
        <v>63</v>
      </c>
      <c r="AI33" s="91">
        <v>0</v>
      </c>
      <c r="AJ33" s="91">
        <v>0</v>
      </c>
      <c r="AK33" s="91">
        <v>0</v>
      </c>
      <c r="AL33" s="91">
        <v>0</v>
      </c>
      <c r="AM33" s="91">
        <v>0</v>
      </c>
      <c r="AN33" s="91">
        <v>0</v>
      </c>
      <c r="AO33" s="47">
        <v>0</v>
      </c>
      <c r="AP33" s="47">
        <v>0</v>
      </c>
      <c r="AQ33" s="44">
        <f t="shared" si="2"/>
        <v>0</v>
      </c>
    </row>
    <row r="34" spans="1:43" ht="41.25" customHeight="1" thickBot="1">
      <c r="A34" s="287"/>
      <c r="B34" s="283"/>
      <c r="C34" s="284"/>
      <c r="D34" s="52" t="s">
        <v>303</v>
      </c>
      <c r="E34" s="94">
        <v>25000</v>
      </c>
      <c r="F34" s="52" t="s">
        <v>304</v>
      </c>
      <c r="G34" s="95">
        <v>2786</v>
      </c>
      <c r="H34" s="95">
        <v>1002</v>
      </c>
      <c r="I34" s="69">
        <v>2786</v>
      </c>
      <c r="J34" s="69">
        <v>1002</v>
      </c>
      <c r="K34" s="69">
        <v>3306</v>
      </c>
      <c r="L34" s="69">
        <v>3683</v>
      </c>
      <c r="M34" s="69">
        <v>1725</v>
      </c>
      <c r="N34" s="69">
        <v>1339</v>
      </c>
      <c r="O34" s="95">
        <v>2388</v>
      </c>
      <c r="P34" s="96">
        <v>2533</v>
      </c>
      <c r="Q34" s="95">
        <v>1214</v>
      </c>
      <c r="R34" s="92">
        <v>1736</v>
      </c>
      <c r="S34" s="92">
        <v>1524</v>
      </c>
      <c r="T34" s="84">
        <v>1947</v>
      </c>
      <c r="U34" s="44">
        <f t="shared" si="0"/>
        <v>25183</v>
      </c>
      <c r="V34" s="84">
        <v>3235</v>
      </c>
      <c r="W34" s="84">
        <v>3582</v>
      </c>
      <c r="X34" s="84">
        <v>1067</v>
      </c>
      <c r="Y34" s="84">
        <v>0</v>
      </c>
      <c r="Z34" s="84">
        <v>0</v>
      </c>
      <c r="AA34" s="84">
        <v>0</v>
      </c>
      <c r="AB34" s="91">
        <v>0</v>
      </c>
      <c r="AC34" s="91">
        <v>0</v>
      </c>
      <c r="AD34" s="91">
        <v>0</v>
      </c>
      <c r="AE34" s="91">
        <v>0</v>
      </c>
      <c r="AF34" s="91">
        <v>0</v>
      </c>
      <c r="AG34" s="91">
        <v>0</v>
      </c>
      <c r="AH34" s="44">
        <f t="shared" si="1"/>
        <v>7884</v>
      </c>
      <c r="AI34" s="84">
        <v>0</v>
      </c>
      <c r="AJ34" s="84">
        <v>0</v>
      </c>
      <c r="AK34" s="84">
        <v>0</v>
      </c>
      <c r="AL34" s="84">
        <v>0</v>
      </c>
      <c r="AM34" s="84">
        <v>0</v>
      </c>
      <c r="AN34" s="92">
        <v>1591</v>
      </c>
      <c r="AO34" s="47">
        <v>3255</v>
      </c>
      <c r="AP34" s="47">
        <v>1500</v>
      </c>
      <c r="AQ34" s="44">
        <f t="shared" si="2"/>
        <v>6346</v>
      </c>
    </row>
  </sheetData>
  <sheetProtection/>
  <autoFilter ref="A11:AS15"/>
  <mergeCells count="21">
    <mergeCell ref="A12:A34"/>
    <mergeCell ref="B8:D8"/>
    <mergeCell ref="D30:D31"/>
    <mergeCell ref="C26:C34"/>
    <mergeCell ref="I10:T10"/>
    <mergeCell ref="D28:D29"/>
    <mergeCell ref="A1:AQ1"/>
    <mergeCell ref="A2:AQ2"/>
    <mergeCell ref="A3:AQ3"/>
    <mergeCell ref="A6:E6"/>
    <mergeCell ref="B7:D7"/>
    <mergeCell ref="V10:AG10"/>
    <mergeCell ref="B12:B25"/>
    <mergeCell ref="C12:C25"/>
    <mergeCell ref="B26:B34"/>
    <mergeCell ref="AQ10:AQ11"/>
    <mergeCell ref="A10:H10"/>
    <mergeCell ref="D26:D27"/>
    <mergeCell ref="AI10:AK10"/>
    <mergeCell ref="AH10:AH11"/>
    <mergeCell ref="U10:U11"/>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O34"/>
  <sheetViews>
    <sheetView zoomScale="40" zoomScaleNormal="40" zoomScalePageLayoutView="0" workbookViewId="0" topLeftCell="V1">
      <selection activeCell="AQ13" sqref="AQ13"/>
    </sheetView>
  </sheetViews>
  <sheetFormatPr defaultColWidth="11.421875" defaultRowHeight="15"/>
  <cols>
    <col min="1" max="1" width="49.00390625" style="31" customWidth="1"/>
    <col min="2" max="2" width="11.7109375" style="31" customWidth="1"/>
    <col min="3" max="3" width="30.28125" style="31" bestFit="1" customWidth="1"/>
    <col min="4" max="4" width="47.57421875" style="31" customWidth="1"/>
    <col min="5" max="5" width="30.7109375" style="31" customWidth="1"/>
    <col min="6" max="6" width="20.421875" style="31" customWidth="1"/>
    <col min="7" max="7" width="21.57421875" style="31" bestFit="1" customWidth="1"/>
    <col min="8" max="8" width="16.140625" style="31" customWidth="1"/>
    <col min="9" max="9" width="17.421875" style="31" bestFit="1" customWidth="1"/>
    <col min="10" max="10" width="15.421875" style="31" bestFit="1" customWidth="1"/>
    <col min="11" max="11" width="14.57421875" style="31" bestFit="1" customWidth="1"/>
    <col min="12" max="12" width="15.421875" style="31" bestFit="1" customWidth="1"/>
    <col min="13" max="13" width="15.8515625" style="31" customWidth="1"/>
    <col min="14" max="14" width="13.7109375" style="31" customWidth="1"/>
    <col min="15" max="15" width="13.421875" style="31" customWidth="1"/>
    <col min="16" max="31" width="20.421875" style="31" customWidth="1"/>
    <col min="32" max="32" width="22.7109375" style="31" customWidth="1"/>
    <col min="33" max="38" width="20.421875" style="31" customWidth="1"/>
    <col min="39" max="40" width="23.8515625" style="31" customWidth="1"/>
    <col min="41" max="41" width="22.7109375" style="31" customWidth="1"/>
    <col min="42" max="43" width="20.8515625" style="31" customWidth="1"/>
    <col min="44" max="16384" width="11.421875" style="31" customWidth="1"/>
  </cols>
  <sheetData>
    <row r="1" spans="1:32" ht="15.75">
      <c r="A1" s="249" t="s">
        <v>20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row>
    <row r="2" spans="1:33" ht="15.75">
      <c r="A2" s="249" t="s">
        <v>25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32"/>
    </row>
    <row r="3" spans="1:33" ht="15.75">
      <c r="A3" s="249" t="s">
        <v>22</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32"/>
    </row>
    <row r="4" spans="1:41" ht="15.75">
      <c r="A4" s="32"/>
      <c r="B4" s="32"/>
      <c r="C4" s="32"/>
      <c r="D4" s="32"/>
      <c r="E4" s="32"/>
      <c r="F4" s="32"/>
      <c r="G4" s="32"/>
      <c r="H4" s="32"/>
      <c r="I4" s="32"/>
      <c r="J4" s="32"/>
      <c r="K4" s="32"/>
      <c r="L4" s="32"/>
      <c r="M4" s="32"/>
      <c r="N4" s="32"/>
      <c r="O4" s="32"/>
      <c r="P4" s="32"/>
      <c r="Q4" s="107"/>
      <c r="R4" s="107"/>
      <c r="S4" s="107"/>
      <c r="T4" s="123"/>
      <c r="U4" s="123"/>
      <c r="V4" s="123"/>
      <c r="W4" s="132"/>
      <c r="X4" s="132"/>
      <c r="Y4" s="132"/>
      <c r="Z4" s="157"/>
      <c r="AA4" s="157"/>
      <c r="AB4" s="157"/>
      <c r="AC4" s="157"/>
      <c r="AD4" s="157"/>
      <c r="AE4" s="157"/>
      <c r="AF4" s="32"/>
      <c r="AG4" s="157"/>
      <c r="AH4" s="157"/>
      <c r="AI4" s="157"/>
      <c r="AJ4" s="190"/>
      <c r="AK4" s="190"/>
      <c r="AL4" s="190"/>
      <c r="AO4" s="157"/>
    </row>
    <row r="5" ht="15.75" thickBot="1"/>
    <row r="6" spans="1:5" ht="15.75">
      <c r="A6" s="250" t="s">
        <v>0</v>
      </c>
      <c r="B6" s="251"/>
      <c r="C6" s="252"/>
      <c r="D6" s="253"/>
      <c r="E6" s="33"/>
    </row>
    <row r="7" spans="1:5" ht="15.75">
      <c r="A7" s="34" t="s">
        <v>1</v>
      </c>
      <c r="B7" s="254" t="s">
        <v>2</v>
      </c>
      <c r="C7" s="256"/>
      <c r="D7" s="35" t="s">
        <v>27</v>
      </c>
      <c r="E7" s="33"/>
    </row>
    <row r="8" spans="1:5" ht="16.5" thickBot="1">
      <c r="A8" s="36" t="s">
        <v>28</v>
      </c>
      <c r="B8" s="257" t="s">
        <v>176</v>
      </c>
      <c r="C8" s="259"/>
      <c r="D8" s="37" t="s">
        <v>156</v>
      </c>
      <c r="E8" s="38"/>
    </row>
    <row r="9" spans="1:5" ht="15.75">
      <c r="A9" s="38"/>
      <c r="B9" s="38"/>
      <c r="C9" s="38"/>
      <c r="D9" s="38"/>
      <c r="E9" s="38"/>
    </row>
    <row r="10" spans="1:41" ht="15.75">
      <c r="A10" s="247" t="s">
        <v>3</v>
      </c>
      <c r="B10" s="247"/>
      <c r="C10" s="247"/>
      <c r="D10" s="247"/>
      <c r="E10" s="247"/>
      <c r="F10" s="247"/>
      <c r="G10" s="247"/>
      <c r="H10" s="244">
        <v>2019</v>
      </c>
      <c r="I10" s="245"/>
      <c r="J10" s="245"/>
      <c r="K10" s="245"/>
      <c r="L10" s="245"/>
      <c r="M10" s="245"/>
      <c r="N10" s="245"/>
      <c r="O10" s="245"/>
      <c r="P10" s="245"/>
      <c r="Q10" s="245"/>
      <c r="R10" s="245"/>
      <c r="S10" s="246"/>
      <c r="T10" s="244">
        <v>2020</v>
      </c>
      <c r="U10" s="245"/>
      <c r="V10" s="246"/>
      <c r="W10" s="131"/>
      <c r="X10" s="131"/>
      <c r="Y10" s="131"/>
      <c r="Z10" s="156"/>
      <c r="AA10" s="156"/>
      <c r="AB10" s="156"/>
      <c r="AC10" s="156"/>
      <c r="AD10" s="156"/>
      <c r="AE10" s="156"/>
      <c r="AF10" s="248" t="s">
        <v>24</v>
      </c>
      <c r="AG10" s="156"/>
      <c r="AH10" s="156"/>
      <c r="AI10" s="156"/>
      <c r="AJ10" s="189"/>
      <c r="AK10" s="189"/>
      <c r="AL10" s="189"/>
      <c r="AM10" s="205"/>
      <c r="AN10" s="205"/>
      <c r="AO10" s="288" t="s">
        <v>24</v>
      </c>
    </row>
    <row r="11" spans="1:41" ht="47.25">
      <c r="A11" s="39" t="s">
        <v>21</v>
      </c>
      <c r="B11" s="39" t="s">
        <v>26</v>
      </c>
      <c r="C11" s="39" t="s">
        <v>4</v>
      </c>
      <c r="D11" s="39" t="s">
        <v>5</v>
      </c>
      <c r="E11" s="39" t="s">
        <v>6</v>
      </c>
      <c r="F11" s="39" t="s">
        <v>7</v>
      </c>
      <c r="G11" s="39" t="s">
        <v>8</v>
      </c>
      <c r="H11" s="39" t="s">
        <v>9</v>
      </c>
      <c r="I11" s="39" t="s">
        <v>23</v>
      </c>
      <c r="J11" s="39" t="s">
        <v>10</v>
      </c>
      <c r="K11" s="39" t="s">
        <v>11</v>
      </c>
      <c r="L11" s="39" t="s">
        <v>12</v>
      </c>
      <c r="M11" s="39" t="s">
        <v>13</v>
      </c>
      <c r="N11" s="39" t="s">
        <v>14</v>
      </c>
      <c r="O11" s="39" t="s">
        <v>15</v>
      </c>
      <c r="P11" s="39" t="s">
        <v>16</v>
      </c>
      <c r="Q11" s="39" t="s">
        <v>17</v>
      </c>
      <c r="R11" s="39" t="s">
        <v>18</v>
      </c>
      <c r="S11" s="39" t="s">
        <v>19</v>
      </c>
      <c r="T11" s="39" t="s">
        <v>9</v>
      </c>
      <c r="U11" s="39" t="s">
        <v>23</v>
      </c>
      <c r="V11" s="39" t="s">
        <v>10</v>
      </c>
      <c r="W11" s="39" t="s">
        <v>11</v>
      </c>
      <c r="X11" s="39" t="s">
        <v>12</v>
      </c>
      <c r="Y11" s="39" t="s">
        <v>13</v>
      </c>
      <c r="Z11" s="39" t="s">
        <v>14</v>
      </c>
      <c r="AA11" s="39" t="s">
        <v>15</v>
      </c>
      <c r="AB11" s="39" t="s">
        <v>16</v>
      </c>
      <c r="AC11" s="39" t="s">
        <v>17</v>
      </c>
      <c r="AD11" s="39" t="s">
        <v>18</v>
      </c>
      <c r="AE11" s="39" t="s">
        <v>19</v>
      </c>
      <c r="AF11" s="248"/>
      <c r="AG11" s="39" t="s">
        <v>9</v>
      </c>
      <c r="AH11" s="39" t="s">
        <v>23</v>
      </c>
      <c r="AI11" s="39" t="s">
        <v>10</v>
      </c>
      <c r="AJ11" s="39" t="s">
        <v>11</v>
      </c>
      <c r="AK11" s="39" t="s">
        <v>12</v>
      </c>
      <c r="AL11" s="39" t="s">
        <v>13</v>
      </c>
      <c r="AM11" s="215" t="s">
        <v>14</v>
      </c>
      <c r="AN11" s="215" t="s">
        <v>15</v>
      </c>
      <c r="AO11" s="289"/>
    </row>
    <row r="12" spans="1:41" ht="117" customHeight="1">
      <c r="A12" s="74" t="s">
        <v>128</v>
      </c>
      <c r="B12" s="75">
        <v>13708</v>
      </c>
      <c r="C12" s="49" t="s">
        <v>51</v>
      </c>
      <c r="D12" s="49" t="s">
        <v>52</v>
      </c>
      <c r="E12" s="31" t="s">
        <v>227</v>
      </c>
      <c r="F12" s="47">
        <v>17594</v>
      </c>
      <c r="G12" s="47" t="s">
        <v>194</v>
      </c>
      <c r="H12" s="97">
        <v>1735</v>
      </c>
      <c r="I12" s="97">
        <v>1436</v>
      </c>
      <c r="J12" s="66">
        <v>1567</v>
      </c>
      <c r="K12" s="66">
        <v>1636</v>
      </c>
      <c r="L12" s="66">
        <v>1655</v>
      </c>
      <c r="M12" s="67">
        <v>1553</v>
      </c>
      <c r="N12" s="49">
        <v>1882</v>
      </c>
      <c r="O12" s="49">
        <v>1894</v>
      </c>
      <c r="P12" s="112">
        <v>1832</v>
      </c>
      <c r="Q12" s="112">
        <v>1886</v>
      </c>
      <c r="R12" s="112">
        <v>1815</v>
      </c>
      <c r="S12" s="112">
        <v>1347</v>
      </c>
      <c r="T12" s="158">
        <v>1546</v>
      </c>
      <c r="U12" s="158">
        <v>1391</v>
      </c>
      <c r="V12" s="158">
        <v>1295</v>
      </c>
      <c r="W12" s="158">
        <v>740</v>
      </c>
      <c r="X12" s="158">
        <v>880</v>
      </c>
      <c r="Y12" s="158">
        <v>1489</v>
      </c>
      <c r="Z12" s="161">
        <v>1321</v>
      </c>
      <c r="AA12" s="161">
        <v>1189</v>
      </c>
      <c r="AB12" s="161">
        <v>1440</v>
      </c>
      <c r="AC12" s="161">
        <v>2036</v>
      </c>
      <c r="AD12" s="161">
        <v>2308</v>
      </c>
      <c r="AE12" s="161">
        <v>1818</v>
      </c>
      <c r="AF12" s="44">
        <f>SUM(T12:AE12)</f>
        <v>17453</v>
      </c>
      <c r="AG12" s="97">
        <v>1886</v>
      </c>
      <c r="AH12" s="97">
        <v>2445</v>
      </c>
      <c r="AI12" s="66">
        <v>2340</v>
      </c>
      <c r="AJ12" s="66">
        <v>1678</v>
      </c>
      <c r="AK12" s="66">
        <v>1637</v>
      </c>
      <c r="AL12" s="67">
        <v>1580</v>
      </c>
      <c r="AM12" s="212">
        <v>1725</v>
      </c>
      <c r="AN12" s="212">
        <v>1899</v>
      </c>
      <c r="AO12" s="44">
        <f>SUM(AG12:AN12)</f>
        <v>15190</v>
      </c>
    </row>
    <row r="13" spans="1:41" ht="108.75" customHeight="1">
      <c r="A13" s="74" t="s">
        <v>128</v>
      </c>
      <c r="B13" s="75">
        <v>13715</v>
      </c>
      <c r="C13" s="49" t="s">
        <v>55</v>
      </c>
      <c r="D13" s="49" t="s">
        <v>56</v>
      </c>
      <c r="E13" s="47" t="s">
        <v>55</v>
      </c>
      <c r="F13" s="47">
        <v>144</v>
      </c>
      <c r="G13" s="47" t="s">
        <v>194</v>
      </c>
      <c r="H13" s="98">
        <v>0</v>
      </c>
      <c r="I13" s="98">
        <v>4</v>
      </c>
      <c r="J13" s="66">
        <v>0</v>
      </c>
      <c r="K13" s="66">
        <v>1</v>
      </c>
      <c r="L13" s="66">
        <v>4</v>
      </c>
      <c r="M13" s="67">
        <v>1</v>
      </c>
      <c r="N13" s="99">
        <v>1</v>
      </c>
      <c r="O13" s="99">
        <v>3</v>
      </c>
      <c r="P13" s="99">
        <v>7</v>
      </c>
      <c r="Q13" s="99">
        <v>9</v>
      </c>
      <c r="R13" s="99">
        <v>6</v>
      </c>
      <c r="S13" s="99">
        <v>2</v>
      </c>
      <c r="T13" s="99">
        <v>5</v>
      </c>
      <c r="U13" s="99">
        <v>2</v>
      </c>
      <c r="V13" s="99">
        <v>3</v>
      </c>
      <c r="W13" s="99">
        <v>2</v>
      </c>
      <c r="X13" s="99">
        <v>1</v>
      </c>
      <c r="Y13" s="99">
        <v>1</v>
      </c>
      <c r="Z13" s="99">
        <v>2</v>
      </c>
      <c r="AA13" s="99">
        <v>1</v>
      </c>
      <c r="AB13" s="99">
        <v>1</v>
      </c>
      <c r="AC13" s="99">
        <v>4</v>
      </c>
      <c r="AD13" s="99">
        <v>2</v>
      </c>
      <c r="AE13" s="99">
        <v>4</v>
      </c>
      <c r="AF13" s="44">
        <f>SUM(T13:AE13)</f>
        <v>28</v>
      </c>
      <c r="AG13" s="159">
        <v>1</v>
      </c>
      <c r="AH13" s="159">
        <v>1</v>
      </c>
      <c r="AI13" s="66">
        <v>2</v>
      </c>
      <c r="AJ13" s="66">
        <v>5</v>
      </c>
      <c r="AK13" s="66">
        <v>7</v>
      </c>
      <c r="AL13" s="67">
        <v>3</v>
      </c>
      <c r="AM13" s="99">
        <v>5</v>
      </c>
      <c r="AN13" s="99">
        <v>3</v>
      </c>
      <c r="AO13" s="44">
        <f>SUM(AG13:AN13)</f>
        <v>27</v>
      </c>
    </row>
    <row r="14" spans="1:41" ht="108.75" customHeight="1">
      <c r="A14" s="74" t="s">
        <v>128</v>
      </c>
      <c r="B14" s="75">
        <v>13716</v>
      </c>
      <c r="C14" s="49" t="s">
        <v>57</v>
      </c>
      <c r="D14" s="49" t="s">
        <v>58</v>
      </c>
      <c r="E14" s="47" t="s">
        <v>228</v>
      </c>
      <c r="F14" s="47">
        <v>325</v>
      </c>
      <c r="G14" s="47" t="s">
        <v>229</v>
      </c>
      <c r="H14" s="100">
        <v>0</v>
      </c>
      <c r="I14" s="66">
        <v>0</v>
      </c>
      <c r="J14" s="66">
        <v>0</v>
      </c>
      <c r="K14" s="66">
        <v>0</v>
      </c>
      <c r="L14" s="66">
        <v>0</v>
      </c>
      <c r="M14" s="67">
        <v>0</v>
      </c>
      <c r="N14" s="99">
        <v>0</v>
      </c>
      <c r="O14" s="99">
        <v>0</v>
      </c>
      <c r="P14" s="99">
        <v>445</v>
      </c>
      <c r="Q14" s="99">
        <v>0</v>
      </c>
      <c r="R14" s="99">
        <v>2000</v>
      </c>
      <c r="S14" s="99">
        <v>0</v>
      </c>
      <c r="T14" s="99">
        <v>0</v>
      </c>
      <c r="U14" s="99">
        <v>0</v>
      </c>
      <c r="V14" s="99">
        <v>0</v>
      </c>
      <c r="W14" s="99">
        <v>0</v>
      </c>
      <c r="X14" s="99">
        <v>0</v>
      </c>
      <c r="Y14" s="99">
        <v>0</v>
      </c>
      <c r="Z14" s="99">
        <v>0</v>
      </c>
      <c r="AA14" s="99">
        <v>0</v>
      </c>
      <c r="AB14" s="99">
        <v>1</v>
      </c>
      <c r="AC14" s="99">
        <v>0</v>
      </c>
      <c r="AD14" s="99">
        <v>0</v>
      </c>
      <c r="AE14" s="99">
        <v>1</v>
      </c>
      <c r="AF14" s="44">
        <f>SUM(T14:AE14)</f>
        <v>2</v>
      </c>
      <c r="AG14" s="100">
        <v>0</v>
      </c>
      <c r="AH14" s="66">
        <v>0</v>
      </c>
      <c r="AI14" s="66">
        <v>0</v>
      </c>
      <c r="AJ14" s="66">
        <v>0</v>
      </c>
      <c r="AK14" s="66">
        <v>0</v>
      </c>
      <c r="AL14" s="67">
        <v>0</v>
      </c>
      <c r="AM14" s="99">
        <v>0</v>
      </c>
      <c r="AN14" s="99">
        <v>0</v>
      </c>
      <c r="AO14" s="44">
        <f>SUM(AG14:AN14)</f>
        <v>0</v>
      </c>
    </row>
    <row r="15" spans="1:41" ht="108.75" customHeight="1">
      <c r="A15" s="74" t="s">
        <v>128</v>
      </c>
      <c r="B15" s="75">
        <v>13717</v>
      </c>
      <c r="C15" s="49" t="s">
        <v>59</v>
      </c>
      <c r="D15" s="49" t="s">
        <v>60</v>
      </c>
      <c r="E15" s="47" t="s">
        <v>230</v>
      </c>
      <c r="F15" s="47">
        <v>12</v>
      </c>
      <c r="G15" s="47" t="s">
        <v>231</v>
      </c>
      <c r="H15" s="47">
        <v>1</v>
      </c>
      <c r="I15" s="47">
        <v>1</v>
      </c>
      <c r="J15" s="47">
        <v>1</v>
      </c>
      <c r="K15" s="47">
        <v>1</v>
      </c>
      <c r="L15" s="47">
        <v>1</v>
      </c>
      <c r="M15" s="47">
        <v>1</v>
      </c>
      <c r="N15" s="47">
        <v>1</v>
      </c>
      <c r="O15" s="47">
        <v>1</v>
      </c>
      <c r="P15" s="47">
        <v>1</v>
      </c>
      <c r="Q15" s="47">
        <v>1</v>
      </c>
      <c r="R15" s="47">
        <v>1</v>
      </c>
      <c r="S15" s="47">
        <v>1</v>
      </c>
      <c r="T15" s="47">
        <v>1</v>
      </c>
      <c r="U15" s="47">
        <v>1</v>
      </c>
      <c r="V15" s="47">
        <v>1</v>
      </c>
      <c r="W15" s="47">
        <v>1</v>
      </c>
      <c r="X15" s="47">
        <v>1</v>
      </c>
      <c r="Y15" s="47">
        <v>1</v>
      </c>
      <c r="Z15" s="47">
        <v>1</v>
      </c>
      <c r="AA15" s="47">
        <v>1</v>
      </c>
      <c r="AB15" s="47">
        <v>1</v>
      </c>
      <c r="AC15" s="47">
        <v>1</v>
      </c>
      <c r="AD15" s="47">
        <v>1</v>
      </c>
      <c r="AE15" s="47">
        <v>1</v>
      </c>
      <c r="AF15" s="44">
        <f>SUM(T15:AE15)</f>
        <v>12</v>
      </c>
      <c r="AG15" s="47">
        <v>1</v>
      </c>
      <c r="AH15" s="47">
        <v>1</v>
      </c>
      <c r="AI15" s="47">
        <v>1</v>
      </c>
      <c r="AJ15" s="47">
        <v>1</v>
      </c>
      <c r="AK15" s="47">
        <v>1</v>
      </c>
      <c r="AL15" s="47">
        <v>1</v>
      </c>
      <c r="AM15" s="47">
        <v>1</v>
      </c>
      <c r="AN15" s="47">
        <v>1</v>
      </c>
      <c r="AO15" s="44">
        <f>SUM(AG15:AN15)</f>
        <v>8</v>
      </c>
    </row>
    <row r="16" spans="32:41" ht="15.75">
      <c r="AF16" s="44"/>
      <c r="AM16" s="182"/>
      <c r="AN16" s="182"/>
      <c r="AO16" s="44"/>
    </row>
    <row r="17" spans="39:40" ht="15.75">
      <c r="AM17" s="182"/>
      <c r="AN17" s="182"/>
    </row>
    <row r="18" spans="39:40" ht="15.75">
      <c r="AM18" s="47"/>
      <c r="AN18" s="47"/>
    </row>
    <row r="19" spans="39:40" ht="15.75">
      <c r="AM19" s="47"/>
      <c r="AN19" s="47"/>
    </row>
    <row r="20" spans="39:40" ht="15.75">
      <c r="AM20" s="47"/>
      <c r="AN20" s="47"/>
    </row>
    <row r="21" spans="39:40" ht="15.75">
      <c r="AM21" s="47"/>
      <c r="AN21" s="47"/>
    </row>
    <row r="22" spans="39:40" ht="15.75">
      <c r="AM22" s="47"/>
      <c r="AN22" s="47"/>
    </row>
    <row r="23" spans="39:40" ht="15.75">
      <c r="AM23" s="47"/>
      <c r="AN23" s="47"/>
    </row>
    <row r="24" spans="39:40" ht="15.75">
      <c r="AM24" s="47"/>
      <c r="AN24" s="47"/>
    </row>
    <row r="25" spans="39:40" ht="15.75">
      <c r="AM25" s="47"/>
      <c r="AN25" s="47"/>
    </row>
    <row r="26" spans="39:40" ht="15.75">
      <c r="AM26" s="47"/>
      <c r="AN26" s="47"/>
    </row>
    <row r="27" spans="39:40" ht="15.75">
      <c r="AM27" s="47"/>
      <c r="AN27" s="47"/>
    </row>
    <row r="28" spans="39:40" ht="15.75">
      <c r="AM28" s="47"/>
      <c r="AN28" s="47"/>
    </row>
    <row r="29" spans="39:40" ht="15.75">
      <c r="AM29" s="47"/>
      <c r="AN29" s="47"/>
    </row>
    <row r="30" spans="39:40" ht="15.75">
      <c r="AM30" s="47"/>
      <c r="AN30" s="47"/>
    </row>
    <row r="31" spans="39:40" ht="15.75">
      <c r="AM31" s="47"/>
      <c r="AN31" s="47"/>
    </row>
    <row r="32" spans="39:40" ht="15.75">
      <c r="AM32" s="47"/>
      <c r="AN32" s="47"/>
    </row>
    <row r="33" spans="39:40" ht="15.75">
      <c r="AM33" s="47"/>
      <c r="AN33" s="47"/>
    </row>
    <row r="34" spans="39:40" ht="15.75">
      <c r="AM34" s="47"/>
      <c r="AN34" s="47"/>
    </row>
  </sheetData>
  <sheetProtection/>
  <autoFilter ref="A11:AH15"/>
  <mergeCells count="11">
    <mergeCell ref="AO10:AO11"/>
    <mergeCell ref="T10:V10"/>
    <mergeCell ref="H10:S10"/>
    <mergeCell ref="A10:G10"/>
    <mergeCell ref="AF10:AF11"/>
    <mergeCell ref="A1:AF1"/>
    <mergeCell ref="A2:AF2"/>
    <mergeCell ref="A3:AF3"/>
    <mergeCell ref="A6:D6"/>
    <mergeCell ref="B7:C7"/>
    <mergeCell ref="B8:C8"/>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Q34"/>
  <sheetViews>
    <sheetView zoomScale="40" zoomScaleNormal="40" zoomScalePageLayoutView="0" workbookViewId="0" topLeftCell="AA1">
      <selection activeCell="AO13" sqref="AO13"/>
    </sheetView>
  </sheetViews>
  <sheetFormatPr defaultColWidth="11.421875" defaultRowHeight="15"/>
  <cols>
    <col min="1" max="1" width="49.00390625" style="31" customWidth="1"/>
    <col min="2" max="2" width="11.7109375" style="31" customWidth="1"/>
    <col min="3" max="3" width="15.8515625" style="31" customWidth="1"/>
    <col min="4" max="4" width="30.28125" style="31" bestFit="1" customWidth="1"/>
    <col min="5" max="5" width="47.57421875" style="31" customWidth="1"/>
    <col min="6" max="6" width="23.140625" style="31" customWidth="1"/>
    <col min="7" max="7" width="20.421875" style="31" customWidth="1"/>
    <col min="8" max="8" width="21.57421875" style="31" bestFit="1" customWidth="1"/>
    <col min="9" max="9" width="16.140625" style="31" customWidth="1"/>
    <col min="10" max="10" width="17.421875" style="31" bestFit="1" customWidth="1"/>
    <col min="11" max="11" width="15.421875" style="31" bestFit="1" customWidth="1"/>
    <col min="12" max="12" width="14.57421875" style="31" bestFit="1" customWidth="1"/>
    <col min="13" max="13" width="15.421875" style="31" bestFit="1" customWidth="1"/>
    <col min="14" max="14" width="15.8515625" style="31" customWidth="1"/>
    <col min="15" max="15" width="13.7109375" style="31" customWidth="1"/>
    <col min="16" max="16" width="13.421875" style="31" customWidth="1"/>
    <col min="17" max="20" width="24.28125" style="31" customWidth="1"/>
    <col min="21" max="21" width="22.7109375" style="31" customWidth="1"/>
    <col min="22" max="33" width="24.28125" style="31" customWidth="1"/>
    <col min="34" max="34" width="22.7109375" style="31" customWidth="1"/>
    <col min="35" max="40" width="24.28125" style="31" customWidth="1"/>
    <col min="41" max="42" width="23.8515625" style="31" customWidth="1"/>
    <col min="43" max="43" width="22.7109375" style="31" customWidth="1"/>
    <col min="44" max="49" width="20.8515625" style="31" customWidth="1"/>
    <col min="50" max="16384" width="11.421875" style="31" customWidth="1"/>
  </cols>
  <sheetData>
    <row r="1" spans="1:43" ht="15.75">
      <c r="A1" s="249" t="s">
        <v>20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row>
    <row r="2" spans="1:43" ht="15.75">
      <c r="A2" s="249" t="s">
        <v>25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row>
    <row r="3" spans="1:43" ht="15.75">
      <c r="A3" s="249" t="s">
        <v>22</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row>
    <row r="4" spans="1:43" ht="15.75">
      <c r="A4" s="32"/>
      <c r="B4" s="32"/>
      <c r="C4" s="32"/>
      <c r="D4" s="32"/>
      <c r="E4" s="32"/>
      <c r="F4" s="32"/>
      <c r="G4" s="32"/>
      <c r="H4" s="32"/>
      <c r="I4" s="32"/>
      <c r="J4" s="32"/>
      <c r="K4" s="32"/>
      <c r="L4" s="32"/>
      <c r="M4" s="32"/>
      <c r="N4" s="32"/>
      <c r="O4" s="32"/>
      <c r="P4" s="32"/>
      <c r="Q4" s="32"/>
      <c r="R4" s="107"/>
      <c r="S4" s="107"/>
      <c r="T4" s="107"/>
      <c r="U4" s="157"/>
      <c r="V4" s="123"/>
      <c r="W4" s="123"/>
      <c r="X4" s="123"/>
      <c r="Y4" s="132"/>
      <c r="Z4" s="132"/>
      <c r="AA4" s="132"/>
      <c r="AB4" s="157"/>
      <c r="AC4" s="157"/>
      <c r="AD4" s="157"/>
      <c r="AE4" s="157"/>
      <c r="AF4" s="157"/>
      <c r="AG4" s="157"/>
      <c r="AH4" s="157"/>
      <c r="AI4" s="157"/>
      <c r="AJ4" s="157"/>
      <c r="AK4" s="157"/>
      <c r="AL4" s="190"/>
      <c r="AM4" s="190"/>
      <c r="AN4" s="190"/>
      <c r="AQ4" s="32"/>
    </row>
    <row r="5" ht="15.75" thickBot="1"/>
    <row r="6" spans="1:6" ht="15.75">
      <c r="A6" s="250" t="s">
        <v>0</v>
      </c>
      <c r="B6" s="251"/>
      <c r="C6" s="251"/>
      <c r="D6" s="252"/>
      <c r="E6" s="253"/>
      <c r="F6" s="33"/>
    </row>
    <row r="7" spans="1:6" ht="27.75" customHeight="1">
      <c r="A7" s="34" t="s">
        <v>1</v>
      </c>
      <c r="B7" s="254" t="s">
        <v>2</v>
      </c>
      <c r="C7" s="255"/>
      <c r="D7" s="256"/>
      <c r="E7" s="35" t="s">
        <v>27</v>
      </c>
      <c r="F7" s="33"/>
    </row>
    <row r="8" spans="1:6" ht="27.75" customHeight="1" thickBot="1">
      <c r="A8" s="36" t="s">
        <v>28</v>
      </c>
      <c r="B8" s="257" t="s">
        <v>177</v>
      </c>
      <c r="C8" s="258"/>
      <c r="D8" s="259"/>
      <c r="E8" s="37" t="s">
        <v>178</v>
      </c>
      <c r="F8" s="38"/>
    </row>
    <row r="9" spans="1:6" ht="15.75">
      <c r="A9" s="38"/>
      <c r="B9" s="38"/>
      <c r="C9" s="38"/>
      <c r="D9" s="38"/>
      <c r="E9" s="38"/>
      <c r="F9" s="38"/>
    </row>
    <row r="10" spans="1:43" ht="15.75">
      <c r="A10" s="247" t="s">
        <v>3</v>
      </c>
      <c r="B10" s="247"/>
      <c r="C10" s="247"/>
      <c r="D10" s="247"/>
      <c r="E10" s="247"/>
      <c r="F10" s="247"/>
      <c r="G10" s="247"/>
      <c r="H10" s="247"/>
      <c r="I10" s="244">
        <v>2019</v>
      </c>
      <c r="J10" s="245"/>
      <c r="K10" s="245"/>
      <c r="L10" s="245"/>
      <c r="M10" s="245"/>
      <c r="N10" s="245"/>
      <c r="O10" s="245"/>
      <c r="P10" s="245"/>
      <c r="Q10" s="245"/>
      <c r="R10" s="245"/>
      <c r="S10" s="245"/>
      <c r="T10" s="246"/>
      <c r="U10" s="248" t="s">
        <v>24</v>
      </c>
      <c r="V10" s="244">
        <v>2020</v>
      </c>
      <c r="W10" s="245"/>
      <c r="X10" s="246"/>
      <c r="Y10" s="131"/>
      <c r="Z10" s="131"/>
      <c r="AA10" s="131"/>
      <c r="AB10" s="156"/>
      <c r="AC10" s="156"/>
      <c r="AD10" s="156"/>
      <c r="AE10" s="156"/>
      <c r="AF10" s="156"/>
      <c r="AG10" s="156"/>
      <c r="AH10" s="248" t="s">
        <v>24</v>
      </c>
      <c r="AI10" s="156"/>
      <c r="AJ10" s="156"/>
      <c r="AK10" s="156"/>
      <c r="AL10" s="189"/>
      <c r="AM10" s="189"/>
      <c r="AN10" s="189"/>
      <c r="AO10" s="205"/>
      <c r="AP10" s="205"/>
      <c r="AQ10" s="248" t="s">
        <v>24</v>
      </c>
    </row>
    <row r="11" spans="1:43" ht="47.25">
      <c r="A11" s="39" t="s">
        <v>21</v>
      </c>
      <c r="B11" s="39" t="s">
        <v>26</v>
      </c>
      <c r="C11" s="39"/>
      <c r="D11" s="39" t="s">
        <v>4</v>
      </c>
      <c r="E11" s="39" t="s">
        <v>5</v>
      </c>
      <c r="F11" s="39" t="s">
        <v>6</v>
      </c>
      <c r="G11" s="39" t="s">
        <v>7</v>
      </c>
      <c r="H11" s="39" t="s">
        <v>8</v>
      </c>
      <c r="I11" s="39" t="s">
        <v>9</v>
      </c>
      <c r="J11" s="39" t="s">
        <v>23</v>
      </c>
      <c r="K11" s="39" t="s">
        <v>10</v>
      </c>
      <c r="L11" s="39" t="s">
        <v>11</v>
      </c>
      <c r="M11" s="39" t="s">
        <v>12</v>
      </c>
      <c r="N11" s="39" t="s">
        <v>13</v>
      </c>
      <c r="O11" s="39" t="s">
        <v>14</v>
      </c>
      <c r="P11" s="39" t="s">
        <v>15</v>
      </c>
      <c r="Q11" s="39" t="s">
        <v>16</v>
      </c>
      <c r="R11" s="39" t="s">
        <v>17</v>
      </c>
      <c r="S11" s="39" t="s">
        <v>18</v>
      </c>
      <c r="T11" s="39" t="s">
        <v>19</v>
      </c>
      <c r="U11" s="248"/>
      <c r="V11" s="39" t="s">
        <v>9</v>
      </c>
      <c r="W11" s="39" t="s">
        <v>23</v>
      </c>
      <c r="X11" s="39" t="s">
        <v>10</v>
      </c>
      <c r="Y11" s="39" t="s">
        <v>11</v>
      </c>
      <c r="Z11" s="39" t="s">
        <v>12</v>
      </c>
      <c r="AA11" s="39" t="s">
        <v>13</v>
      </c>
      <c r="AB11" s="39" t="s">
        <v>14</v>
      </c>
      <c r="AC11" s="39" t="s">
        <v>15</v>
      </c>
      <c r="AD11" s="39" t="s">
        <v>16</v>
      </c>
      <c r="AE11" s="39" t="s">
        <v>17</v>
      </c>
      <c r="AF11" s="39" t="s">
        <v>18</v>
      </c>
      <c r="AG11" s="39" t="s">
        <v>19</v>
      </c>
      <c r="AH11" s="248"/>
      <c r="AI11" s="39" t="s">
        <v>9</v>
      </c>
      <c r="AJ11" s="39" t="s">
        <v>23</v>
      </c>
      <c r="AK11" s="39" t="s">
        <v>10</v>
      </c>
      <c r="AL11" s="39" t="s">
        <v>11</v>
      </c>
      <c r="AM11" s="39" t="s">
        <v>12</v>
      </c>
      <c r="AN11" s="39" t="s">
        <v>13</v>
      </c>
      <c r="AO11" s="215" t="s">
        <v>14</v>
      </c>
      <c r="AP11" s="215" t="s">
        <v>15</v>
      </c>
      <c r="AQ11" s="248"/>
    </row>
    <row r="12" spans="1:43" ht="132" customHeight="1">
      <c r="A12" s="74" t="s">
        <v>128</v>
      </c>
      <c r="B12" s="268">
        <v>13910</v>
      </c>
      <c r="C12" s="270" t="s">
        <v>163</v>
      </c>
      <c r="D12" s="269" t="s">
        <v>83</v>
      </c>
      <c r="E12" s="269" t="s">
        <v>84</v>
      </c>
      <c r="F12" s="47" t="s">
        <v>193</v>
      </c>
      <c r="G12" s="79">
        <v>1</v>
      </c>
      <c r="H12" s="47" t="s">
        <v>194</v>
      </c>
      <c r="I12" s="47">
        <v>1396</v>
      </c>
      <c r="J12" s="47">
        <v>1235</v>
      </c>
      <c r="K12" s="47">
        <v>1208</v>
      </c>
      <c r="L12" s="47">
        <v>1247</v>
      </c>
      <c r="M12" s="47">
        <v>1411</v>
      </c>
      <c r="N12" s="47">
        <v>1404</v>
      </c>
      <c r="O12" s="47">
        <v>1515</v>
      </c>
      <c r="P12" s="47">
        <v>1420</v>
      </c>
      <c r="Q12" s="47">
        <v>1443</v>
      </c>
      <c r="R12" s="47">
        <v>1534</v>
      </c>
      <c r="S12" s="47">
        <v>1351</v>
      </c>
      <c r="T12" s="47">
        <v>1261</v>
      </c>
      <c r="U12" s="47">
        <f>SUM(I12:T12)</f>
        <v>16425</v>
      </c>
      <c r="V12" s="47">
        <v>1433</v>
      </c>
      <c r="W12" s="47">
        <v>1226</v>
      </c>
      <c r="X12" s="47">
        <v>1334</v>
      </c>
      <c r="Y12" s="162">
        <v>591</v>
      </c>
      <c r="Z12" s="162">
        <v>792</v>
      </c>
      <c r="AA12" s="162">
        <v>1218</v>
      </c>
      <c r="AB12" s="162">
        <v>1234</v>
      </c>
      <c r="AC12" s="162">
        <v>1139</v>
      </c>
      <c r="AD12" s="162">
        <v>1253</v>
      </c>
      <c r="AE12" s="162">
        <v>1445</v>
      </c>
      <c r="AF12" s="162">
        <v>1415</v>
      </c>
      <c r="AG12" s="162">
        <v>1605</v>
      </c>
      <c r="AH12" s="47">
        <f>SUM(V12:AG12)</f>
        <v>14685</v>
      </c>
      <c r="AI12" s="162">
        <v>1560</v>
      </c>
      <c r="AJ12" s="162">
        <v>2213</v>
      </c>
      <c r="AK12" s="162">
        <v>2045</v>
      </c>
      <c r="AL12" s="47">
        <v>1595</v>
      </c>
      <c r="AM12" s="47">
        <v>1493</v>
      </c>
      <c r="AN12" s="47">
        <v>1451</v>
      </c>
      <c r="AO12" s="182">
        <v>1384</v>
      </c>
      <c r="AP12" s="217">
        <v>1450</v>
      </c>
      <c r="AQ12" s="47">
        <f>SUM(AI12:AP12)</f>
        <v>13191</v>
      </c>
    </row>
    <row r="13" spans="1:43" ht="132" customHeight="1">
      <c r="A13" s="74" t="s">
        <v>142</v>
      </c>
      <c r="B13" s="268"/>
      <c r="C13" s="272"/>
      <c r="D13" s="269" t="s">
        <v>83</v>
      </c>
      <c r="E13" s="269" t="s">
        <v>84</v>
      </c>
      <c r="F13" s="47" t="s">
        <v>195</v>
      </c>
      <c r="G13" s="79">
        <v>1</v>
      </c>
      <c r="H13" s="47" t="s">
        <v>196</v>
      </c>
      <c r="I13" s="47">
        <v>9</v>
      </c>
      <c r="J13" s="47">
        <v>12</v>
      </c>
      <c r="K13" s="47">
        <v>15</v>
      </c>
      <c r="L13" s="47">
        <v>12</v>
      </c>
      <c r="M13" s="47">
        <v>12</v>
      </c>
      <c r="N13" s="47">
        <v>15</v>
      </c>
      <c r="O13" s="47">
        <v>12</v>
      </c>
      <c r="P13" s="47">
        <v>12</v>
      </c>
      <c r="Q13" s="47">
        <v>15</v>
      </c>
      <c r="R13" s="47">
        <v>12</v>
      </c>
      <c r="S13" s="47">
        <v>12</v>
      </c>
      <c r="T13" s="47">
        <v>5</v>
      </c>
      <c r="U13" s="47">
        <f>SUM(I13:T13)</f>
        <v>143</v>
      </c>
      <c r="V13" s="47">
        <v>9</v>
      </c>
      <c r="W13" s="47">
        <v>12</v>
      </c>
      <c r="X13" s="47">
        <v>15</v>
      </c>
      <c r="Y13" s="162">
        <v>12</v>
      </c>
      <c r="Z13" s="162">
        <v>15</v>
      </c>
      <c r="AA13" s="162">
        <v>12</v>
      </c>
      <c r="AB13" s="162">
        <v>12</v>
      </c>
      <c r="AC13" s="162">
        <v>15</v>
      </c>
      <c r="AD13" s="162">
        <v>12</v>
      </c>
      <c r="AE13" s="162">
        <v>12</v>
      </c>
      <c r="AF13" s="162">
        <v>12</v>
      </c>
      <c r="AG13" s="162">
        <v>12</v>
      </c>
      <c r="AH13" s="47">
        <f>SUM(V13:AG13)</f>
        <v>150</v>
      </c>
      <c r="AI13" s="162">
        <v>9</v>
      </c>
      <c r="AJ13" s="162">
        <v>12</v>
      </c>
      <c r="AK13" s="162">
        <v>15</v>
      </c>
      <c r="AL13" s="47">
        <v>10</v>
      </c>
      <c r="AM13" s="47">
        <v>17</v>
      </c>
      <c r="AN13" s="47">
        <v>12</v>
      </c>
      <c r="AO13" s="182">
        <v>12</v>
      </c>
      <c r="AP13" s="217">
        <v>12</v>
      </c>
      <c r="AQ13" s="47">
        <f>SUM(AI13:AP13)</f>
        <v>99</v>
      </c>
    </row>
    <row r="14" spans="41:42" ht="15.75">
      <c r="AO14" s="182"/>
      <c r="AP14" s="182"/>
    </row>
    <row r="15" spans="41:42" ht="15.75">
      <c r="AO15" s="182"/>
      <c r="AP15" s="182"/>
    </row>
    <row r="16" spans="41:42" ht="15.75">
      <c r="AO16" s="182"/>
      <c r="AP16" s="182"/>
    </row>
    <row r="17" spans="41:42" ht="15.75">
      <c r="AO17" s="182"/>
      <c r="AP17" s="182"/>
    </row>
    <row r="18" spans="41:42" ht="15.75">
      <c r="AO18" s="47"/>
      <c r="AP18" s="47"/>
    </row>
    <row r="19" spans="41:42" ht="15.75">
      <c r="AO19" s="47"/>
      <c r="AP19" s="47"/>
    </row>
    <row r="20" spans="41:42" ht="15.75">
      <c r="AO20" s="47"/>
      <c r="AP20" s="47"/>
    </row>
    <row r="21" spans="41:42" ht="15.75">
      <c r="AO21" s="47"/>
      <c r="AP21" s="47"/>
    </row>
    <row r="22" spans="41:42" ht="15.75">
      <c r="AO22" s="47"/>
      <c r="AP22" s="47"/>
    </row>
    <row r="23" spans="41:42" ht="15.75">
      <c r="AO23" s="47"/>
      <c r="AP23" s="47"/>
    </row>
    <row r="24" spans="41:42" ht="15.75">
      <c r="AO24" s="47"/>
      <c r="AP24" s="47"/>
    </row>
    <row r="25" spans="41:42" ht="15.75">
      <c r="AO25" s="47"/>
      <c r="AP25" s="47"/>
    </row>
    <row r="26" spans="41:42" ht="15.75">
      <c r="AO26" s="47"/>
      <c r="AP26" s="47"/>
    </row>
    <row r="27" spans="41:42" ht="15.75">
      <c r="AO27" s="47"/>
      <c r="AP27" s="47"/>
    </row>
    <row r="28" spans="41:42" ht="15.75">
      <c r="AO28" s="47"/>
      <c r="AP28" s="47"/>
    </row>
    <row r="29" spans="41:42" ht="15.75">
      <c r="AO29" s="47"/>
      <c r="AP29" s="47"/>
    </row>
    <row r="30" spans="41:42" ht="15.75">
      <c r="AO30" s="47"/>
      <c r="AP30" s="47"/>
    </row>
    <row r="31" spans="41:42" ht="15.75">
      <c r="AO31" s="47"/>
      <c r="AP31" s="47"/>
    </row>
    <row r="32" spans="41:42" ht="15.75">
      <c r="AO32" s="47"/>
      <c r="AP32" s="47"/>
    </row>
    <row r="33" spans="41:42" ht="15.75">
      <c r="AO33" s="47"/>
      <c r="AP33" s="47"/>
    </row>
    <row r="34" spans="41:42" ht="15.75">
      <c r="AO34" s="47"/>
      <c r="AP34" s="47"/>
    </row>
  </sheetData>
  <sheetProtection/>
  <autoFilter ref="A11:AQ13"/>
  <mergeCells count="16">
    <mergeCell ref="B12:B13"/>
    <mergeCell ref="C12:C13"/>
    <mergeCell ref="D12:D13"/>
    <mergeCell ref="E12:E13"/>
    <mergeCell ref="A10:H10"/>
    <mergeCell ref="I10:T10"/>
    <mergeCell ref="AQ10:AQ11"/>
    <mergeCell ref="A1:AQ1"/>
    <mergeCell ref="A2:AQ2"/>
    <mergeCell ref="A3:AQ3"/>
    <mergeCell ref="A6:E6"/>
    <mergeCell ref="B7:D7"/>
    <mergeCell ref="B8:D8"/>
    <mergeCell ref="V10:X10"/>
    <mergeCell ref="AH10:AH11"/>
    <mergeCell ref="U10:U1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Paredes Polanco Silvia del Carmen</dc:creator>
  <cp:keywords/>
  <dc:description/>
  <cp:lastModifiedBy>Aguilar Sánchez Patricia de la Cruz</cp:lastModifiedBy>
  <cp:lastPrinted>2019-01-22T16:08:30Z</cp:lastPrinted>
  <dcterms:created xsi:type="dcterms:W3CDTF">2018-12-05T18:41:01Z</dcterms:created>
  <dcterms:modified xsi:type="dcterms:W3CDTF">2021-08-16T17:22:45Z</dcterms:modified>
  <cp:category/>
  <cp:version/>
  <cp:contentType/>
  <cp:contentStatus/>
</cp:coreProperties>
</file>