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gilberto.chale\Desktop\MAY23\"/>
    </mc:Choice>
  </mc:AlternateContent>
  <xr:revisionPtr revIDLastSave="0" documentId="13_ncr:1_{1DE80B62-0CCA-4E99-A7A6-0AB10D7A34A2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definedNames>
    <definedName name="_xlnm.Print_Area" localSheetId="0">Sheet1!$B$1:$V$54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4" i="1" l="1"/>
  <c r="Q44" i="1" l="1"/>
  <c r="S16" i="1"/>
  <c r="S40" i="1"/>
  <c r="S14" i="1"/>
  <c r="H28" i="1"/>
  <c r="K28" i="1" l="1"/>
  <c r="Q14" i="1" l="1"/>
  <c r="M28" i="1"/>
  <c r="K12" i="1"/>
  <c r="M12" i="1" l="1"/>
  <c r="H12" i="1" l="1"/>
  <c r="H10" i="1" s="1"/>
  <c r="M10" i="1" l="1"/>
  <c r="K10" i="1"/>
  <c r="Q40" i="1" l="1"/>
  <c r="Q36" i="1"/>
  <c r="Q16" i="1" l="1"/>
  <c r="Q24" i="1" l="1"/>
  <c r="S24" i="1" s="1"/>
  <c r="Q22" i="1"/>
  <c r="Q30" i="1" l="1"/>
  <c r="S30" i="1" l="1"/>
  <c r="Q38" i="1"/>
  <c r="S38" i="1" s="1"/>
  <c r="Q34" i="1"/>
  <c r="Q32" i="1"/>
  <c r="Q18" i="1"/>
  <c r="Q12" i="1" s="1"/>
  <c r="Q28" i="1" l="1"/>
  <c r="Q10" i="1" s="1"/>
  <c r="S18" i="1"/>
  <c r="S36" i="1"/>
  <c r="S34" i="1"/>
  <c r="S32" i="1"/>
  <c r="S22" i="1"/>
  <c r="Q26" i="1"/>
  <c r="S26" i="1" s="1"/>
  <c r="Q20" i="1"/>
  <c r="S20" i="1" s="1"/>
  <c r="S12" i="1" l="1"/>
  <c r="S28" i="1"/>
  <c r="S46" i="1"/>
  <c r="S42" i="1"/>
  <c r="S10" i="1" l="1"/>
</calcChain>
</file>

<file path=xl/sharedStrings.xml><?xml version="1.0" encoding="utf-8"?>
<sst xmlns="http://schemas.openxmlformats.org/spreadsheetml/2006/main" count="32" uniqueCount="32">
  <si>
    <t>Concepto</t>
  </si>
  <si>
    <t>Saldo 
Inicial</t>
  </si>
  <si>
    <t>Cargos del Período</t>
  </si>
  <si>
    <t>Abonos del Período</t>
  </si>
  <si>
    <t>Saldo 
Final</t>
  </si>
  <si>
    <t>Variación del Período</t>
  </si>
  <si>
    <t>ACTIVO</t>
  </si>
  <si>
    <t>ACTIVO CIRCULANTE</t>
  </si>
  <si>
    <t>EFECTIVOS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</si>
  <si>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</si>
  <si>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</si>
  <si>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</si>
  <si>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</si>
  <si>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</si>
  <si>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</si>
  <si>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</si>
  <si>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DERECHOS A RECIBIR EFECTIVO O EQUIVALENTES A LARGO PLAZO</t>
  </si>
  <si>
    <t>BIENES INMUEBLES.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</si>
  <si>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</si>
  <si>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</si>
  <si>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</si>
  <si>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</si>
  <si>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</si>
  <si>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</si>
  <si>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MUNICIPIO DE MÉRIDA YUCATÁN</t>
  </si>
  <si>
    <t>INVERSIONES FINANCIERAS A LARGO PLAZO</t>
  </si>
  <si>
    <t xml:space="preserve">ESTADO ANALÍTICO DEL ACTIVO 
</t>
  </si>
  <si>
    <t>(CIFRAS EN PESOS)</t>
  </si>
  <si>
    <t>LIC. RENÁN ALBERTO BARRERA CONCHA
PRESIDENTE MUNICIPAL</t>
  </si>
  <si>
    <t>LICDA. LAURA CRISTINA MUÑOZ MOLINA, MTRA.
DIRECTORA DE FINANZAS Y TESORERA MUNICIPAL</t>
  </si>
  <si>
    <t>DEL 1 DE ENERO AL 31 DE MAYO DE 2023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</si>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</sst>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#,##0.00"/>
    <numFmt numFmtId="165" formatCode="#,##0.0"/>
  </numFmts>
  <fonts count="6">
    <font>
      <sz val="10"/>
      <color indexed="8"/>
      <name val="ARIAL"/>
      <charset val="1"/>
    </font>
    <font>
      <b/>
      <sz val="11"/>
      <color indexed="8"/>
      <name val="Exo 2"/>
    </font>
    <font>
      <b/>
      <sz val="9"/>
      <color indexed="8"/>
      <name val="Exo 2"/>
    </font>
    <font>
      <b/>
      <sz val="7"/>
      <color indexed="8"/>
      <name val="Exo 2"/>
    </font>
    <font>
      <sz val="7"/>
      <color indexed="8"/>
      <name val="Exo 2"/>
    </font>
    <font>
      <sz val="8"/>
      <color indexed="8"/>
      <name val="Exo 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83">
    <xf numFmtId="0" fontId="0" fillId="0" borderId="0" xfId="0">
      <alignment vertical="top"/>
    </xf>
    <xf numFmtId="0" fontId="0" fillId="0" borderId="5" xfId="0" applyBorder="1">
      <alignment vertical="top"/>
    </xf>
    <xf numFmtId="0" fontId="0" fillId="0" borderId="0" xfId="0" applyBorder="1">
      <alignment vertical="top"/>
    </xf>
    <xf numFmtId="0" fontId="0" fillId="0" borderId="6" xfId="0" applyBorder="1">
      <alignment vertical="top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0" fillId="2" borderId="0" xfId="0" applyFill="1" applyBorder="1">
      <alignment vertical="top"/>
    </xf>
    <xf numFmtId="0" fontId="0" fillId="0" borderId="4" xfId="0" applyBorder="1">
      <alignment vertical="top"/>
    </xf>
    <xf numFmtId="0" fontId="0" fillId="2" borderId="5" xfId="0" applyFill="1" applyBorder="1">
      <alignment vertical="top"/>
    </xf>
    <xf numFmtId="0" fontId="0" fillId="2" borderId="2" xfId="0" applyFill="1" applyBorder="1">
      <alignment vertical="top"/>
    </xf>
    <xf numFmtId="0" fontId="0" fillId="2" borderId="4" xfId="0" applyFill="1" applyBorder="1">
      <alignment vertical="top"/>
    </xf>
    <xf numFmtId="0" fontId="0" fillId="2" borderId="6" xfId="0" applyFill="1" applyBorder="1">
      <alignment vertical="top"/>
    </xf>
    <xf numFmtId="0" fontId="0" fillId="2" borderId="7" xfId="0" applyFill="1" applyBorder="1">
      <alignment vertical="top"/>
    </xf>
    <xf numFmtId="0" fontId="0" fillId="2" borderId="8" xfId="0" applyFill="1" applyBorder="1">
      <alignment vertical="top"/>
    </xf>
    <xf numFmtId="0" fontId="0" fillId="2" borderId="9" xfId="0" applyFill="1" applyBorder="1">
      <alignment vertical="top"/>
    </xf>
    <xf numFmtId="0" fontId="2" fillId="2" borderId="8" xfId="0" applyFont="1" applyFill="1" applyBorder="1" applyAlignment="1">
      <alignment horizontal="center" vertical="top" wrapText="1" readingOrder="1"/>
    </xf>
    <xf numFmtId="4" fontId="4" fillId="0" borderId="0" xfId="0" applyNumberFormat="1" applyFont="1" applyBorder="1" applyAlignment="1">
      <alignment horizontal="right" vertical="top"/>
    </xf>
    <xf numFmtId="4" fontId="4" fillId="0" borderId="5" xfId="0" applyNumberFormat="1" applyFont="1" applyBorder="1" applyAlignment="1">
      <alignment horizontal="right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0" borderId="0" xfId="0" applyFill="1" applyBorder="1">
      <alignment vertical="top"/>
    </xf>
    <xf numFmtId="0" fontId="0" fillId="0" borderId="6" xfId="0" applyFill="1" applyBorder="1">
      <alignment vertical="top"/>
    </xf>
    <xf numFmtId="0" fontId="0" fillId="0" borderId="5" xfId="0" applyFill="1" applyBorder="1">
      <alignment vertical="top"/>
    </xf>
    <xf numFmtId="0" fontId="0" fillId="0" borderId="5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0" fontId="0" fillId="0" borderId="0" xfId="0">
      <alignment vertical="top"/>
    </xf>
    <xf numFmtId="0" fontId="0" fillId="0" borderId="0" xfId="0" applyBorder="1">
      <alignment vertical="top"/>
    </xf>
    <xf numFmtId="0" fontId="5" fillId="0" borderId="0" xfId="0" applyFont="1" applyAlignment="1">
      <alignment vertical="top" wrapText="1" readingOrder="1"/>
    </xf>
    <xf numFmtId="0" fontId="5" fillId="0" borderId="0" xfId="0" applyFont="1" applyAlignment="1">
      <alignment horizontal="left" vertical="center" wrapText="1" readingOrder="1"/>
    </xf>
    <xf numFmtId="4" fontId="0" fillId="0" borderId="0" xfId="0" applyNumberFormat="1" applyBorder="1">
      <alignment vertical="top"/>
    </xf>
    <xf numFmtId="4" fontId="0" fillId="0" borderId="0" xfId="0" applyNumberFormat="1">
      <alignment vertical="top"/>
    </xf>
    <xf numFmtId="0" fontId="0" fillId="0" borderId="0" xfId="0" applyFill="1">
      <alignment vertical="top"/>
    </xf>
    <xf numFmtId="4" fontId="0" fillId="0" borderId="0" xfId="0" applyNumberFormat="1" applyFill="1" applyBorder="1">
      <alignment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 wrapText="1"/>
    </xf>
    <xf numFmtId="0" fontId="0" fillId="0" borderId="2" xfId="0" applyFill="1" applyBorder="1">
      <alignment vertical="top"/>
    </xf>
    <xf numFmtId="0" fontId="0" fillId="0" borderId="4" xfId="0" applyFill="1" applyBorder="1">
      <alignment vertical="top"/>
    </xf>
    <xf numFmtId="0" fontId="0" fillId="0" borderId="3" xfId="0" applyFill="1" applyBorder="1">
      <alignment vertical="top"/>
    </xf>
    <xf numFmtId="0" fontId="0" fillId="0" borderId="8" xfId="0" applyFill="1" applyBorder="1">
      <alignment vertical="top"/>
    </xf>
    <xf numFmtId="0" fontId="0" fillId="0" borderId="7" xfId="0" applyFill="1" applyBorder="1">
      <alignment vertical="top"/>
    </xf>
    <xf numFmtId="0" fontId="0" fillId="0" borderId="9" xfId="0" applyFill="1" applyBorder="1">
      <alignment vertical="top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0" fontId="2" fillId="2" borderId="7" xfId="0" applyFont="1" applyFill="1" applyBorder="1" applyAlignment="1">
      <alignment horizontal="center" vertical="top" wrapText="1" readingOrder="1"/>
    </xf>
    <xf numFmtId="0" fontId="2" fillId="2" borderId="8" xfId="0" applyFont="1" applyFill="1" applyBorder="1" applyAlignment="1">
      <alignment horizontal="center" vertical="top" wrapText="1" readingOrder="1"/>
    </xf>
    <xf numFmtId="0" fontId="2" fillId="2" borderId="9" xfId="0" applyFont="1" applyFill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top" wrapText="1" readingOrder="1"/>
    </xf>
    <xf numFmtId="0" fontId="2" fillId="2" borderId="4" xfId="0" applyFont="1" applyFill="1" applyBorder="1" applyAlignment="1">
      <alignment horizontal="center" vertical="top" wrapText="1" readingOrder="1"/>
    </xf>
    <xf numFmtId="0" fontId="2" fillId="2" borderId="5" xfId="0" applyFont="1" applyFill="1" applyBorder="1" applyAlignment="1">
      <alignment horizontal="center" vertical="top" wrapText="1" readingOrder="1"/>
    </xf>
    <xf numFmtId="0" fontId="2" fillId="2" borderId="0" xfId="0" applyFont="1" applyFill="1" applyBorder="1" applyAlignment="1">
      <alignment horizontal="center" vertical="top" wrapText="1" readingOrder="1"/>
    </xf>
    <xf numFmtId="0" fontId="2" fillId="2" borderId="6" xfId="0" applyFont="1" applyFill="1" applyBorder="1" applyAlignment="1">
      <alignment horizontal="center" vertical="top" wrapText="1" readingOrder="1"/>
    </xf>
    <xf numFmtId="4" fontId="3" fillId="0" borderId="5" xfId="0" applyNumberFormat="1" applyFont="1" applyFill="1" applyBorder="1" applyAlignment="1">
      <alignment horizontal="right" vertical="top"/>
    </xf>
    <xf numFmtId="4" fontId="3" fillId="0" borderId="6" xfId="0" applyNumberFormat="1" applyFont="1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164" fontId="4" fillId="0" borderId="5" xfId="0" applyNumberFormat="1" applyFont="1" applyFill="1" applyBorder="1" applyAlignment="1">
      <alignment horizontal="right" vertical="top"/>
    </xf>
    <xf numFmtId="164" fontId="4" fillId="0" borderId="6" xfId="0" applyNumberFormat="1" applyFont="1" applyFill="1" applyBorder="1" applyAlignment="1">
      <alignment horizontal="right" vertical="top"/>
    </xf>
    <xf numFmtId="165" fontId="4" fillId="0" borderId="5" xfId="0" applyNumberFormat="1" applyFont="1" applyFill="1" applyBorder="1" applyAlignment="1">
      <alignment horizontal="right" vertical="top"/>
    </xf>
    <xf numFmtId="4" fontId="3" fillId="0" borderId="5" xfId="0" applyNumberFormat="1" applyFont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Fill="1" applyAlignment="1">
      <alignment horizontal="left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autoPageBreaks="0"/>
  </sheetPr>
  <dimension ref="C1:Y56"/>
  <sheetViews>
    <sheetView showGridLines="0" tabSelected="1" topLeftCell="C1" zoomScaleNormal="100" workbookViewId="0">
      <pane xSplit="5" ySplit="7" topLeftCell="H8" activePane="bottomRight" state="frozen"/>
      <selection activeCell="C1" sqref="C1"/>
      <selection pane="topRight" activeCell="H1" sqref="H1"/>
      <selection pane="bottomLeft" activeCell="C8" sqref="C8"/>
      <selection pane="bottomRight" activeCell="D50" sqref="D50:N50"/>
    </sheetView>
  </sheetViews>
  <sheetFormatPr baseColWidth="10" defaultRowHeight="12.75" customHeight="1"/>
  <cols>
    <col min="1" max="1" width="1.5703125" customWidth="1"/>
    <col min="2" max="2" width="3.140625" customWidth="1"/>
    <col min="3" max="3" width="1.85546875" customWidth="1"/>
    <col min="4" max="4" width="0.5703125" hidden="1" customWidth="1"/>
    <col min="5" max="5" width="4" customWidth="1"/>
    <col min="6" max="6" width="4.28515625" customWidth="1"/>
    <col min="7" max="7" width="60.5703125" customWidth="1"/>
    <col min="8" max="8" width="2.42578125" customWidth="1"/>
    <col min="9" max="9" width="13.140625" customWidth="1"/>
    <col min="10" max="10" width="2" customWidth="1"/>
    <col min="11" max="11" width="12.140625" customWidth="1"/>
    <col min="12" max="12" width="2.42578125" customWidth="1"/>
    <col min="13" max="13" width="3.28515625" customWidth="1"/>
    <col min="14" max="14" width="8.140625" customWidth="1"/>
    <col min="15" max="15" width="5" customWidth="1"/>
    <col min="16" max="16" width="1.85546875" customWidth="1"/>
    <col min="17" max="17" width="2" customWidth="1"/>
    <col min="18" max="18" width="12.28515625" customWidth="1"/>
    <col min="19" max="19" width="2.42578125" customWidth="1"/>
    <col min="20" max="20" width="4.28515625" customWidth="1"/>
    <col min="21" max="21" width="8.7109375" customWidth="1"/>
    <col min="22" max="22" width="2" customWidth="1"/>
    <col min="23" max="23" width="17.85546875" bestFit="1" customWidth="1"/>
    <col min="24" max="24" width="14.85546875" customWidth="1"/>
    <col min="25" max="25" width="5" customWidth="1"/>
    <col min="26" max="253" width="6.85546875" customWidth="1"/>
  </cols>
  <sheetData>
    <row r="1" spans="3:24" ht="15.75" customHeight="1">
      <c r="C1" s="19"/>
      <c r="D1" s="20"/>
      <c r="E1" s="50" t="s">
        <v>24</v>
      </c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1"/>
    </row>
    <row r="2" spans="3:24" ht="15" customHeight="1">
      <c r="C2" s="21"/>
      <c r="D2" s="22"/>
      <c r="E2" s="52" t="s">
        <v>26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3"/>
    </row>
    <row r="3" spans="3:24" s="32" customFormat="1" ht="15" customHeight="1">
      <c r="C3" s="21"/>
      <c r="D3" s="22"/>
      <c r="E3" s="52" t="s">
        <v>30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3"/>
    </row>
    <row r="4" spans="3:24" ht="15">
      <c r="C4" s="23"/>
      <c r="D4" s="24"/>
      <c r="E4" s="54" t="s">
        <v>27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5"/>
    </row>
    <row r="5" spans="3:24" ht="13.5" customHeight="1">
      <c r="C5" s="64" t="s">
        <v>0</v>
      </c>
      <c r="D5" s="65"/>
      <c r="E5" s="65"/>
      <c r="F5" s="65"/>
      <c r="G5" s="66"/>
      <c r="H5" s="7"/>
      <c r="I5" s="65" t="s">
        <v>1</v>
      </c>
      <c r="J5" s="10"/>
      <c r="K5" s="62" t="s">
        <v>2</v>
      </c>
      <c r="L5" s="11"/>
      <c r="M5" s="61" t="s">
        <v>3</v>
      </c>
      <c r="N5" s="62"/>
      <c r="O5" s="62"/>
      <c r="P5" s="63"/>
      <c r="Q5" s="61" t="s">
        <v>4</v>
      </c>
      <c r="R5" s="63"/>
      <c r="S5" s="10"/>
      <c r="T5" s="62" t="s">
        <v>5</v>
      </c>
      <c r="U5" s="62"/>
      <c r="V5" s="11"/>
    </row>
    <row r="6" spans="3:24" ht="11.25" customHeight="1">
      <c r="C6" s="9"/>
      <c r="D6" s="7"/>
      <c r="E6" s="7"/>
      <c r="F6" s="7"/>
      <c r="G6" s="12"/>
      <c r="H6" s="7"/>
      <c r="I6" s="65"/>
      <c r="J6" s="9"/>
      <c r="K6" s="65"/>
      <c r="L6" s="12"/>
      <c r="M6" s="64"/>
      <c r="N6" s="65"/>
      <c r="O6" s="65"/>
      <c r="P6" s="66"/>
      <c r="Q6" s="64"/>
      <c r="R6" s="66"/>
      <c r="S6" s="9"/>
      <c r="T6" s="65"/>
      <c r="U6" s="65"/>
      <c r="V6" s="12"/>
    </row>
    <row r="7" spans="3:24" ht="11.25" customHeight="1">
      <c r="C7" s="13"/>
      <c r="D7" s="14"/>
      <c r="E7" s="14"/>
      <c r="F7" s="14"/>
      <c r="G7" s="15"/>
      <c r="H7" s="14"/>
      <c r="I7" s="16"/>
      <c r="J7" s="13"/>
      <c r="K7" s="16"/>
      <c r="L7" s="15"/>
      <c r="M7" s="58"/>
      <c r="N7" s="59"/>
      <c r="O7" s="59"/>
      <c r="P7" s="60"/>
      <c r="Q7" s="58"/>
      <c r="R7" s="60"/>
      <c r="S7" s="13"/>
      <c r="T7" s="59"/>
      <c r="U7" s="59"/>
      <c r="V7" s="15"/>
    </row>
    <row r="8" spans="3:24" ht="10.5" customHeight="1">
      <c r="C8" s="1"/>
      <c r="D8" s="25"/>
      <c r="E8" s="25"/>
      <c r="F8" s="25"/>
      <c r="G8" s="25"/>
      <c r="H8" s="44"/>
      <c r="I8" s="45"/>
      <c r="J8" s="27"/>
      <c r="K8" s="25"/>
      <c r="L8" s="26"/>
      <c r="M8" s="44"/>
      <c r="N8" s="46"/>
      <c r="O8" s="46"/>
      <c r="P8" s="45"/>
      <c r="Q8" s="1"/>
      <c r="R8" s="2"/>
      <c r="S8" s="1"/>
      <c r="T8" s="2"/>
      <c r="U8" s="2"/>
      <c r="V8" s="8"/>
      <c r="W8" s="2"/>
    </row>
    <row r="9" spans="3:24" ht="1.5" customHeight="1">
      <c r="C9" s="1"/>
      <c r="D9" s="25"/>
      <c r="E9" s="25"/>
      <c r="F9" s="25"/>
      <c r="G9" s="25"/>
      <c r="H9" s="27"/>
      <c r="I9" s="26"/>
      <c r="J9" s="27"/>
      <c r="K9" s="25"/>
      <c r="L9" s="26"/>
      <c r="M9" s="27"/>
      <c r="N9" s="25"/>
      <c r="O9" s="25"/>
      <c r="P9" s="26"/>
      <c r="Q9" s="1"/>
      <c r="R9" s="2"/>
      <c r="S9" s="1"/>
      <c r="T9" s="2"/>
      <c r="U9" s="2"/>
      <c r="V9" s="3"/>
      <c r="W9" s="2"/>
    </row>
    <row r="10" spans="3:24" ht="13.5" customHeight="1">
      <c r="C10" s="1"/>
      <c r="D10" s="25"/>
      <c r="E10" s="73" t="s">
        <v>6</v>
      </c>
      <c r="F10" s="73"/>
      <c r="G10" s="73"/>
      <c r="H10" s="67">
        <f>H12+H28</f>
        <v>14953104731.130003</v>
      </c>
      <c r="I10" s="68"/>
      <c r="J10" s="27"/>
      <c r="K10" s="56">
        <f>K12+K28</f>
        <v>282996481611.08002</v>
      </c>
      <c r="L10" s="68"/>
      <c r="M10" s="67">
        <f>M12+M28</f>
        <v>280907390826.94995</v>
      </c>
      <c r="N10" s="56"/>
      <c r="O10" s="56"/>
      <c r="P10" s="68"/>
      <c r="Q10" s="67">
        <f>Q12+Q28</f>
        <v>17042195515.260006</v>
      </c>
      <c r="R10" s="68"/>
      <c r="S10" s="67">
        <f>S12+S28</f>
        <v>2089090784.1300035</v>
      </c>
      <c r="T10" s="56"/>
      <c r="U10" s="56"/>
      <c r="V10" s="26"/>
      <c r="W10" s="56"/>
      <c r="X10" s="56"/>
    </row>
    <row r="11" spans="3:24" ht="3.75" hidden="1" customHeight="1">
      <c r="C11" s="1"/>
      <c r="D11" s="25"/>
      <c r="E11" s="25"/>
      <c r="F11" s="25"/>
      <c r="G11" s="25"/>
      <c r="H11" s="27"/>
      <c r="I11" s="26"/>
      <c r="J11" s="27"/>
      <c r="K11" s="25"/>
      <c r="L11" s="26"/>
      <c r="M11" s="27"/>
      <c r="N11" s="25"/>
      <c r="O11" s="25"/>
      <c r="P11" s="26"/>
      <c r="Q11" s="28">
        <v>792576552.83000004</v>
      </c>
      <c r="R11" s="29"/>
      <c r="S11" s="1"/>
      <c r="T11" s="2"/>
      <c r="U11" s="2"/>
      <c r="V11" s="3"/>
      <c r="W11" s="2"/>
    </row>
    <row r="12" spans="3:24" s="38" customFormat="1">
      <c r="C12" s="27"/>
      <c r="D12" s="25"/>
      <c r="E12" s="73" t="s">
        <v>7</v>
      </c>
      <c r="F12" s="73"/>
      <c r="G12" s="73"/>
      <c r="H12" s="67">
        <f>H14+H16+H18+H22-H24</f>
        <v>1649319453.77</v>
      </c>
      <c r="I12" s="68"/>
      <c r="J12" s="27"/>
      <c r="K12" s="56">
        <f>K14+K16+K18+K22+K24</f>
        <v>281095232860.37</v>
      </c>
      <c r="L12" s="68"/>
      <c r="M12" s="67">
        <f>M14+M16+M18+M22</f>
        <v>280271653523.65997</v>
      </c>
      <c r="N12" s="56"/>
      <c r="O12" s="56"/>
      <c r="P12" s="68"/>
      <c r="Q12" s="67">
        <f>Q14+Q16+Q18+Q22-Q24</f>
        <v>2472898790.4800043</v>
      </c>
      <c r="R12" s="68"/>
      <c r="S12" s="67">
        <f>S14+S16+S18+S22-S24</f>
        <v>823579336.71000445</v>
      </c>
      <c r="T12" s="56"/>
      <c r="U12" s="56"/>
      <c r="V12" s="26"/>
      <c r="W12" s="39"/>
      <c r="X12" s="39"/>
    </row>
    <row r="13" spans="3:24" ht="0.75" customHeight="1">
      <c r="C13" s="1"/>
      <c r="D13" s="25"/>
      <c r="E13" s="25"/>
      <c r="F13" s="25"/>
      <c r="G13" s="25"/>
      <c r="H13" s="27"/>
      <c r="I13" s="26"/>
      <c r="J13" s="27"/>
      <c r="K13" s="25"/>
      <c r="L13" s="26"/>
      <c r="M13" s="27"/>
      <c r="N13" s="25">
        <v>7852347462.0900002</v>
      </c>
      <c r="O13" s="25"/>
      <c r="P13" s="26"/>
      <c r="Q13" s="28"/>
      <c r="R13" s="29"/>
      <c r="S13" s="1"/>
      <c r="T13" s="2"/>
      <c r="U13" s="2"/>
      <c r="V13" s="3"/>
      <c r="W13" s="33"/>
      <c r="X13" s="33"/>
    </row>
    <row r="14" spans="3:24">
      <c r="C14" s="1"/>
      <c r="D14" s="25"/>
      <c r="E14" s="72" t="s">
        <v>8</v>
      </c>
      <c r="F14" s="72"/>
      <c r="G14" s="72"/>
      <c r="H14" s="69">
        <v>1421944941.72</v>
      </c>
      <c r="I14" s="71"/>
      <c r="J14" s="27"/>
      <c r="K14" s="70">
        <v>277241141047.13</v>
      </c>
      <c r="L14" s="71"/>
      <c r="M14" s="69">
        <v>276323680668.96997</v>
      </c>
      <c r="N14" s="70"/>
      <c r="O14" s="70"/>
      <c r="P14" s="71"/>
      <c r="Q14" s="69">
        <f>+H14+K14-M14</f>
        <v>2339405319.8800049</v>
      </c>
      <c r="R14" s="70"/>
      <c r="S14" s="69">
        <f>Q14-H14</f>
        <v>917460378.16000485</v>
      </c>
      <c r="T14" s="70"/>
      <c r="U14" s="70"/>
      <c r="V14" s="3"/>
      <c r="W14" s="33"/>
      <c r="X14" s="33"/>
    </row>
    <row r="15" spans="3:24" ht="0.75" customHeight="1">
      <c r="C15" s="1"/>
      <c r="D15" s="25"/>
      <c r="E15" s="25"/>
      <c r="F15" s="25"/>
      <c r="G15" s="25"/>
      <c r="H15" s="27"/>
      <c r="I15" s="26"/>
      <c r="J15" s="27"/>
      <c r="K15" s="25"/>
      <c r="L15" s="26"/>
      <c r="M15" s="27"/>
      <c r="N15" s="25"/>
      <c r="O15" s="25"/>
      <c r="P15" s="26"/>
      <c r="Q15" s="28"/>
      <c r="R15" s="29"/>
      <c r="S15" s="27"/>
      <c r="T15" s="25"/>
      <c r="U15" s="25"/>
      <c r="V15" s="3"/>
      <c r="W15" s="33"/>
      <c r="X15" s="33"/>
    </row>
    <row r="16" spans="3:24">
      <c r="C16" s="1"/>
      <c r="D16" s="25"/>
      <c r="E16" s="72" t="s">
        <v>9</v>
      </c>
      <c r="F16" s="72"/>
      <c r="G16" s="72"/>
      <c r="H16" s="69">
        <v>76853608.140000001</v>
      </c>
      <c r="I16" s="71"/>
      <c r="J16" s="27"/>
      <c r="K16" s="70">
        <v>3748081937.9499998</v>
      </c>
      <c r="L16" s="71"/>
      <c r="M16" s="69">
        <v>3810717203.3800001</v>
      </c>
      <c r="N16" s="70"/>
      <c r="O16" s="70"/>
      <c r="P16" s="71"/>
      <c r="Q16" s="69">
        <f>+H16+K16-M16</f>
        <v>14218342.709999561</v>
      </c>
      <c r="R16" s="71"/>
      <c r="S16" s="69">
        <f>Q16-H16</f>
        <v>-62635265.430000439</v>
      </c>
      <c r="T16" s="70"/>
      <c r="U16" s="70"/>
      <c r="V16" s="3"/>
      <c r="W16" s="33"/>
      <c r="X16" s="33"/>
    </row>
    <row r="17" spans="3:24" ht="0.75" customHeight="1">
      <c r="C17" s="1"/>
      <c r="D17" s="25"/>
      <c r="E17" s="25"/>
      <c r="F17" s="25"/>
      <c r="G17" s="25"/>
      <c r="H17" s="27"/>
      <c r="I17" s="26"/>
      <c r="J17" s="27"/>
      <c r="K17" s="25"/>
      <c r="L17" s="26"/>
      <c r="M17" s="27"/>
      <c r="N17" s="25"/>
      <c r="O17" s="25"/>
      <c r="P17" s="26"/>
      <c r="Q17" s="27"/>
      <c r="R17" s="25"/>
      <c r="S17" s="27"/>
      <c r="T17" s="25"/>
      <c r="U17" s="25"/>
      <c r="V17" s="3"/>
      <c r="W17" s="33"/>
      <c r="X17" s="33"/>
    </row>
    <row r="18" spans="3:24" ht="14.25" customHeight="1">
      <c r="C18" s="1"/>
      <c r="D18" s="25"/>
      <c r="E18" s="72" t="s">
        <v>10</v>
      </c>
      <c r="F18" s="72"/>
      <c r="G18" s="72"/>
      <c r="H18" s="69">
        <v>147350352.12</v>
      </c>
      <c r="I18" s="71"/>
      <c r="J18" s="27"/>
      <c r="K18" s="70">
        <v>101854758.34999999</v>
      </c>
      <c r="L18" s="71"/>
      <c r="M18" s="69">
        <v>134738961.83000001</v>
      </c>
      <c r="N18" s="70"/>
      <c r="O18" s="70"/>
      <c r="P18" s="71"/>
      <c r="Q18" s="69">
        <f>+H18+K18-M18</f>
        <v>114466148.63999999</v>
      </c>
      <c r="R18" s="71"/>
      <c r="S18" s="69">
        <f>Q18-H18</f>
        <v>-32884203.480000019</v>
      </c>
      <c r="T18" s="70"/>
      <c r="U18" s="70"/>
      <c r="V18" s="3"/>
      <c r="W18" s="33"/>
      <c r="X18" s="33"/>
    </row>
    <row r="19" spans="3:24" ht="0.75" customHeight="1">
      <c r="C19" s="1"/>
      <c r="D19" s="25"/>
      <c r="E19" s="25"/>
      <c r="F19" s="25"/>
      <c r="G19" s="25"/>
      <c r="H19" s="27"/>
      <c r="I19" s="26"/>
      <c r="J19" s="27"/>
      <c r="K19" s="25"/>
      <c r="L19" s="26"/>
      <c r="M19" s="27"/>
      <c r="N19" s="25"/>
      <c r="O19" s="25"/>
      <c r="P19" s="26"/>
      <c r="Q19" s="27"/>
      <c r="R19" s="25"/>
      <c r="S19" s="27"/>
      <c r="T19" s="25"/>
      <c r="U19" s="25"/>
      <c r="V19" s="3"/>
      <c r="W19" s="33"/>
      <c r="X19" s="33"/>
    </row>
    <row r="20" spans="3:24" ht="14.25" customHeight="1">
      <c r="C20" s="1"/>
      <c r="D20" s="25"/>
      <c r="E20" s="72" t="s">
        <v>11</v>
      </c>
      <c r="F20" s="72"/>
      <c r="G20" s="72"/>
      <c r="H20" s="69">
        <v>0</v>
      </c>
      <c r="I20" s="71"/>
      <c r="J20" s="27"/>
      <c r="K20" s="70">
        <v>0</v>
      </c>
      <c r="L20" s="71"/>
      <c r="M20" s="69">
        <v>0</v>
      </c>
      <c r="N20" s="70"/>
      <c r="O20" s="70"/>
      <c r="P20" s="71"/>
      <c r="Q20" s="69">
        <f>H20+K20-M20</f>
        <v>0</v>
      </c>
      <c r="R20" s="71"/>
      <c r="S20" s="69">
        <f>Q20-H20</f>
        <v>0</v>
      </c>
      <c r="T20" s="70"/>
      <c r="U20" s="70"/>
      <c r="V20" s="3"/>
      <c r="W20" s="36"/>
      <c r="X20" s="33"/>
    </row>
    <row r="21" spans="3:24" ht="0.75" customHeight="1">
      <c r="C21" s="1"/>
      <c r="D21" s="25"/>
      <c r="E21" s="25"/>
      <c r="F21" s="25"/>
      <c r="G21" s="25"/>
      <c r="H21" s="27"/>
      <c r="I21" s="26"/>
      <c r="J21" s="27"/>
      <c r="K21" s="25">
        <v>0</v>
      </c>
      <c r="L21" s="26"/>
      <c r="M21" s="27"/>
      <c r="N21" s="25"/>
      <c r="O21" s="25"/>
      <c r="P21" s="26"/>
      <c r="Q21" s="27"/>
      <c r="R21" s="25"/>
      <c r="S21" s="27"/>
      <c r="T21" s="25"/>
      <c r="U21" s="25"/>
      <c r="V21" s="3"/>
      <c r="W21" s="33"/>
      <c r="X21" s="33"/>
    </row>
    <row r="22" spans="3:24" ht="14.25" customHeight="1">
      <c r="C22" s="1"/>
      <c r="D22" s="25"/>
      <c r="E22" s="72" t="s">
        <v>12</v>
      </c>
      <c r="F22" s="72"/>
      <c r="G22" s="72"/>
      <c r="H22" s="69">
        <v>3170551.79</v>
      </c>
      <c r="I22" s="71"/>
      <c r="J22" s="27"/>
      <c r="K22" s="70">
        <v>4155116.94</v>
      </c>
      <c r="L22" s="71"/>
      <c r="M22" s="69">
        <v>2516689.48</v>
      </c>
      <c r="N22" s="70"/>
      <c r="O22" s="70"/>
      <c r="P22" s="71"/>
      <c r="Q22" s="69">
        <f>H22+K22-M22</f>
        <v>4808979.25</v>
      </c>
      <c r="R22" s="71"/>
      <c r="S22" s="69">
        <f>Q22-H22</f>
        <v>1638427.46</v>
      </c>
      <c r="T22" s="70"/>
      <c r="U22" s="70"/>
      <c r="V22" s="3"/>
      <c r="W22" s="33"/>
      <c r="X22" s="33"/>
    </row>
    <row r="23" spans="3:24" ht="0.75" customHeight="1">
      <c r="C23" s="1"/>
      <c r="D23" s="25"/>
      <c r="E23" s="25"/>
      <c r="F23" s="25"/>
      <c r="G23" s="25"/>
      <c r="H23" s="27"/>
      <c r="I23" s="26">
        <v>1015002.15</v>
      </c>
      <c r="J23" s="27"/>
      <c r="K23" s="25"/>
      <c r="L23" s="26"/>
      <c r="M23" s="27"/>
      <c r="N23" s="25"/>
      <c r="O23" s="25"/>
      <c r="P23" s="26"/>
      <c r="Q23" s="27"/>
      <c r="R23" s="25"/>
      <c r="S23" s="27"/>
      <c r="T23" s="25"/>
      <c r="U23" s="25"/>
      <c r="V23" s="3"/>
      <c r="W23" s="33"/>
      <c r="X23" s="33"/>
    </row>
    <row r="24" spans="3:24" s="38" customFormat="1" ht="14.25" customHeight="1">
      <c r="C24" s="27"/>
      <c r="D24" s="25"/>
      <c r="E24" s="72" t="s">
        <v>13</v>
      </c>
      <c r="F24" s="72"/>
      <c r="G24" s="72"/>
      <c r="H24" s="76">
        <v>0</v>
      </c>
      <c r="I24" s="77"/>
      <c r="J24" s="27"/>
      <c r="K24" s="70">
        <v>0</v>
      </c>
      <c r="L24" s="71"/>
      <c r="M24" s="69">
        <v>0</v>
      </c>
      <c r="N24" s="70"/>
      <c r="O24" s="70"/>
      <c r="P24" s="71"/>
      <c r="Q24" s="78">
        <f>M24-K24+H24</f>
        <v>0</v>
      </c>
      <c r="R24" s="71"/>
      <c r="S24" s="69">
        <f>Q24-H24</f>
        <v>0</v>
      </c>
      <c r="T24" s="70"/>
      <c r="U24" s="70"/>
      <c r="V24" s="26"/>
      <c r="W24" s="25"/>
      <c r="X24" s="25"/>
    </row>
    <row r="25" spans="3:24" ht="0.75" customHeight="1">
      <c r="C25" s="1"/>
      <c r="D25" s="25"/>
      <c r="E25" s="25"/>
      <c r="F25" s="25"/>
      <c r="G25" s="25"/>
      <c r="H25" s="27"/>
      <c r="I25" s="26"/>
      <c r="J25" s="27"/>
      <c r="K25" s="25"/>
      <c r="L25" s="26"/>
      <c r="M25" s="27"/>
      <c r="N25" s="25"/>
      <c r="O25" s="25"/>
      <c r="P25" s="26"/>
      <c r="Q25" s="27"/>
      <c r="R25" s="25"/>
      <c r="S25" s="27"/>
      <c r="T25" s="25"/>
      <c r="U25" s="25"/>
      <c r="V25" s="3"/>
      <c r="W25" s="33"/>
      <c r="X25" s="33"/>
    </row>
    <row r="26" spans="3:24" ht="14.25" customHeight="1">
      <c r="C26" s="1"/>
      <c r="D26" s="25"/>
      <c r="E26" s="72" t="s">
        <v>14</v>
      </c>
      <c r="F26" s="72"/>
      <c r="G26" s="72"/>
      <c r="H26" s="69">
        <v>0</v>
      </c>
      <c r="I26" s="71"/>
      <c r="J26" s="27"/>
      <c r="K26" s="70">
        <v>0</v>
      </c>
      <c r="L26" s="71"/>
      <c r="M26" s="69">
        <v>0</v>
      </c>
      <c r="N26" s="70"/>
      <c r="O26" s="70"/>
      <c r="P26" s="71"/>
      <c r="Q26" s="69">
        <f>H26+K26-M26</f>
        <v>0</v>
      </c>
      <c r="R26" s="71"/>
      <c r="S26" s="74">
        <f>Q26-H26</f>
        <v>0</v>
      </c>
      <c r="T26" s="75"/>
      <c r="U26" s="75"/>
      <c r="V26" s="3"/>
      <c r="W26" s="33"/>
      <c r="X26" s="33"/>
    </row>
    <row r="27" spans="3:24" ht="2.25" customHeight="1">
      <c r="C27" s="1"/>
      <c r="D27" s="25"/>
      <c r="E27" s="25"/>
      <c r="F27" s="25"/>
      <c r="G27" s="25"/>
      <c r="H27" s="27"/>
      <c r="I27" s="26"/>
      <c r="J27" s="27"/>
      <c r="K27" s="25"/>
      <c r="L27" s="26"/>
      <c r="M27" s="27"/>
      <c r="N27" s="25"/>
      <c r="O27" s="25"/>
      <c r="P27" s="26"/>
      <c r="Q27" s="27"/>
      <c r="R27" s="25"/>
      <c r="S27" s="1"/>
      <c r="T27" s="2"/>
      <c r="U27" s="2"/>
      <c r="V27" s="3"/>
      <c r="W27" s="33"/>
      <c r="X27" s="33"/>
    </row>
    <row r="28" spans="3:24">
      <c r="C28" s="1"/>
      <c r="D28" s="25"/>
      <c r="E28" s="73" t="s">
        <v>15</v>
      </c>
      <c r="F28" s="73"/>
      <c r="G28" s="73"/>
      <c r="H28" s="67">
        <f>H30+H32+H34+H36+H38+H40+H44</f>
        <v>13303785277.360003</v>
      </c>
      <c r="I28" s="68"/>
      <c r="J28" s="27"/>
      <c r="K28" s="56">
        <f>K30+K32+K34+K36+K38+K40+K44</f>
        <v>1901248750.71</v>
      </c>
      <c r="L28" s="68"/>
      <c r="M28" s="67">
        <f>M30+M32+M34+M36+M38+M40+M44</f>
        <v>635737303.28999996</v>
      </c>
      <c r="N28" s="56"/>
      <c r="O28" s="56"/>
      <c r="P28" s="68"/>
      <c r="Q28" s="67">
        <f>Q30+Q32+Q34+Q36+Q38+Q40+Q44</f>
        <v>14569296724.780001</v>
      </c>
      <c r="R28" s="68"/>
      <c r="S28" s="79">
        <f>S30+S32+S34+S36+S38+S40-S44</f>
        <v>1265511447.4199991</v>
      </c>
      <c r="T28" s="57"/>
      <c r="U28" s="57"/>
      <c r="V28" s="3"/>
      <c r="W28" s="57"/>
      <c r="X28" s="57"/>
    </row>
    <row r="29" spans="3:24" ht="0.75" customHeight="1">
      <c r="C29" s="1"/>
      <c r="D29" s="25"/>
      <c r="E29" s="25"/>
      <c r="F29" s="25"/>
      <c r="G29" s="25"/>
      <c r="H29" s="27"/>
      <c r="I29" s="26"/>
      <c r="J29" s="27"/>
      <c r="K29" s="25"/>
      <c r="L29" s="26"/>
      <c r="M29" s="27"/>
      <c r="N29" s="25"/>
      <c r="O29" s="25"/>
      <c r="P29" s="26"/>
      <c r="Q29" s="27"/>
      <c r="R29" s="25"/>
      <c r="S29" s="1"/>
      <c r="T29" s="2"/>
      <c r="U29" s="2"/>
      <c r="V29" s="3"/>
      <c r="W29" s="33"/>
      <c r="X29" s="33"/>
    </row>
    <row r="30" spans="3:24" ht="14.25" customHeight="1">
      <c r="C30" s="1"/>
      <c r="D30" s="25"/>
      <c r="E30" s="72" t="s">
        <v>25</v>
      </c>
      <c r="F30" s="72"/>
      <c r="G30" s="72"/>
      <c r="H30" s="69">
        <v>1159355788.71</v>
      </c>
      <c r="I30" s="71"/>
      <c r="J30" s="27"/>
      <c r="K30" s="70">
        <v>303450497.14999998</v>
      </c>
      <c r="L30" s="71"/>
      <c r="M30" s="69">
        <v>238553255.53999999</v>
      </c>
      <c r="N30" s="70"/>
      <c r="O30" s="70"/>
      <c r="P30" s="71"/>
      <c r="Q30" s="69">
        <f>+H30+K30-M30</f>
        <v>1224253030.3200002</v>
      </c>
      <c r="R30" s="71"/>
      <c r="S30" s="74">
        <f>Q30-H30</f>
        <v>64897241.610000134</v>
      </c>
      <c r="T30" s="75"/>
      <c r="U30" s="75"/>
      <c r="V30" s="3"/>
      <c r="W30" s="33"/>
      <c r="X30" s="36"/>
    </row>
    <row r="31" spans="3:24" ht="0.75" customHeight="1">
      <c r="C31" s="1"/>
      <c r="D31" s="25"/>
      <c r="E31" s="25"/>
      <c r="F31" s="25"/>
      <c r="G31" s="25"/>
      <c r="H31" s="27"/>
      <c r="I31" s="26"/>
      <c r="J31" s="27"/>
      <c r="K31" s="25"/>
      <c r="L31" s="26"/>
      <c r="M31" s="27"/>
      <c r="N31" s="25"/>
      <c r="O31" s="25"/>
      <c r="P31" s="26">
        <v>1700287.07</v>
      </c>
      <c r="Q31" s="27"/>
      <c r="R31" s="25"/>
      <c r="S31" s="1"/>
      <c r="T31" s="2"/>
      <c r="U31" s="2"/>
      <c r="V31" s="3"/>
      <c r="W31" s="33"/>
      <c r="X31" s="33"/>
    </row>
    <row r="32" spans="3:24" ht="14.25" customHeight="1">
      <c r="C32" s="1"/>
      <c r="D32" s="25"/>
      <c r="E32" s="72" t="s">
        <v>16</v>
      </c>
      <c r="F32" s="72"/>
      <c r="G32" s="72"/>
      <c r="H32" s="69">
        <v>85811489.959999993</v>
      </c>
      <c r="I32" s="71"/>
      <c r="J32" s="27"/>
      <c r="K32" s="70">
        <v>4331021.12</v>
      </c>
      <c r="L32" s="71"/>
      <c r="M32" s="69">
        <v>7139359.1799999997</v>
      </c>
      <c r="N32" s="70"/>
      <c r="O32" s="70"/>
      <c r="P32" s="71"/>
      <c r="Q32" s="69">
        <f>+H32+K32-M32</f>
        <v>83003151.900000006</v>
      </c>
      <c r="R32" s="71"/>
      <c r="S32" s="74">
        <f>Q32-H32</f>
        <v>-2808338.0599999875</v>
      </c>
      <c r="T32" s="75"/>
      <c r="U32" s="75"/>
      <c r="V32" s="3"/>
      <c r="W32" s="33"/>
      <c r="X32" s="33"/>
    </row>
    <row r="33" spans="3:25" ht="0.75" customHeight="1">
      <c r="C33" s="1"/>
      <c r="D33" s="25"/>
      <c r="E33" s="25"/>
      <c r="F33" s="25"/>
      <c r="G33" s="25"/>
      <c r="H33" s="27"/>
      <c r="I33" s="26"/>
      <c r="J33" s="27"/>
      <c r="K33" s="25"/>
      <c r="L33" s="26"/>
      <c r="M33" s="27"/>
      <c r="N33" s="25"/>
      <c r="O33" s="25"/>
      <c r="P33" s="26"/>
      <c r="Q33" s="27"/>
      <c r="R33" s="25"/>
      <c r="S33" s="1"/>
      <c r="T33" s="2"/>
      <c r="U33" s="2"/>
      <c r="V33" s="3"/>
      <c r="W33" s="33"/>
      <c r="X33" s="33"/>
    </row>
    <row r="34" spans="3:25" ht="14.25" customHeight="1">
      <c r="C34" s="1"/>
      <c r="D34" s="25"/>
      <c r="E34" s="72" t="s">
        <v>17</v>
      </c>
      <c r="F34" s="72"/>
      <c r="G34" s="72"/>
      <c r="H34" s="69">
        <v>11864599875.43</v>
      </c>
      <c r="I34" s="71"/>
      <c r="J34" s="27"/>
      <c r="K34" s="70">
        <v>1514657680.46</v>
      </c>
      <c r="L34" s="71"/>
      <c r="M34" s="69">
        <v>335200247.08999997</v>
      </c>
      <c r="N34" s="70"/>
      <c r="O34" s="70"/>
      <c r="P34" s="71"/>
      <c r="Q34" s="69">
        <f>+H34+K34-M34</f>
        <v>13044057308.799999</v>
      </c>
      <c r="R34" s="71"/>
      <c r="S34" s="74">
        <f>Q34-H34</f>
        <v>1179457433.3699989</v>
      </c>
      <c r="T34" s="75"/>
      <c r="U34" s="75"/>
      <c r="V34" s="3"/>
      <c r="W34" s="33"/>
      <c r="X34" s="33"/>
      <c r="Y34" s="33"/>
    </row>
    <row r="35" spans="3:25" ht="0.75" customHeight="1">
      <c r="C35" s="1"/>
      <c r="D35" s="25"/>
      <c r="E35" s="25"/>
      <c r="F35" s="25"/>
      <c r="G35" s="25"/>
      <c r="H35" s="27"/>
      <c r="I35" s="26"/>
      <c r="J35" s="27"/>
      <c r="K35" s="25"/>
      <c r="L35" s="26"/>
      <c r="M35" s="27"/>
      <c r="N35" s="25"/>
      <c r="O35" s="25"/>
      <c r="P35" s="26">
        <v>2093382.31</v>
      </c>
      <c r="Q35" s="27"/>
      <c r="R35" s="25"/>
      <c r="S35" s="1"/>
      <c r="T35" s="2"/>
      <c r="U35" s="2"/>
      <c r="V35" s="3"/>
      <c r="W35" s="33"/>
      <c r="X35" s="33"/>
      <c r="Y35" s="33"/>
    </row>
    <row r="36" spans="3:25" ht="14.25" customHeight="1">
      <c r="C36" s="1"/>
      <c r="D36" s="25"/>
      <c r="E36" s="72" t="s">
        <v>18</v>
      </c>
      <c r="F36" s="72"/>
      <c r="G36" s="72"/>
      <c r="H36" s="69">
        <v>821242864.87</v>
      </c>
      <c r="I36" s="71"/>
      <c r="J36" s="27"/>
      <c r="K36" s="70">
        <v>55500733.490000002</v>
      </c>
      <c r="L36" s="71"/>
      <c r="M36" s="69">
        <v>29588196.219999999</v>
      </c>
      <c r="N36" s="70"/>
      <c r="O36" s="70"/>
      <c r="P36" s="71"/>
      <c r="Q36" s="69">
        <f>+H36+K36-M36</f>
        <v>847155402.13999999</v>
      </c>
      <c r="R36" s="71"/>
      <c r="S36" s="74">
        <f>Q36-H36</f>
        <v>25912537.269999981</v>
      </c>
      <c r="T36" s="75"/>
      <c r="U36" s="75"/>
      <c r="V36" s="3"/>
      <c r="W36" s="33"/>
      <c r="X36" s="33"/>
      <c r="Y36" s="33"/>
    </row>
    <row r="37" spans="3:25" ht="0.75" customHeight="1">
      <c r="C37" s="1"/>
      <c r="D37" s="25"/>
      <c r="E37" s="25"/>
      <c r="F37" s="25"/>
      <c r="G37" s="25"/>
      <c r="H37" s="27"/>
      <c r="I37" s="26"/>
      <c r="J37" s="27"/>
      <c r="K37" s="25"/>
      <c r="L37" s="26"/>
      <c r="M37" s="27"/>
      <c r="N37" s="25"/>
      <c r="O37" s="25"/>
      <c r="P37" s="26"/>
      <c r="Q37" s="27"/>
      <c r="R37" s="25"/>
      <c r="S37" s="1"/>
      <c r="T37" s="2"/>
      <c r="U37" s="2"/>
      <c r="V37" s="3"/>
      <c r="W37" s="33"/>
      <c r="X37" s="33"/>
      <c r="Y37" s="33"/>
    </row>
    <row r="38" spans="3:25" ht="14.25" customHeight="1">
      <c r="C38" s="1"/>
      <c r="D38" s="25"/>
      <c r="E38" s="72" t="s">
        <v>19</v>
      </c>
      <c r="F38" s="72"/>
      <c r="G38" s="72"/>
      <c r="H38" s="69">
        <v>36189135.759999998</v>
      </c>
      <c r="I38" s="71"/>
      <c r="J38" s="27"/>
      <c r="K38" s="70">
        <v>15154333.369999999</v>
      </c>
      <c r="L38" s="71"/>
      <c r="M38" s="69">
        <v>1801695.27</v>
      </c>
      <c r="N38" s="70"/>
      <c r="O38" s="70"/>
      <c r="P38" s="71"/>
      <c r="Q38" s="69">
        <f>+H38+K38-M38</f>
        <v>49541773.859999992</v>
      </c>
      <c r="R38" s="71"/>
      <c r="S38" s="74">
        <f>Q38-H38</f>
        <v>13352638.099999994</v>
      </c>
      <c r="T38" s="75"/>
      <c r="U38" s="75"/>
      <c r="V38" s="3"/>
      <c r="W38" s="33"/>
      <c r="X38" s="33"/>
      <c r="Y38" s="33"/>
    </row>
    <row r="39" spans="3:25" ht="0.75" customHeight="1">
      <c r="C39" s="1"/>
      <c r="D39" s="25"/>
      <c r="E39" s="25"/>
      <c r="F39" s="25"/>
      <c r="G39" s="25"/>
      <c r="H39" s="27"/>
      <c r="I39" s="26"/>
      <c r="J39" s="27"/>
      <c r="K39" s="25"/>
      <c r="L39" s="26"/>
      <c r="M39" s="27"/>
      <c r="N39" s="25"/>
      <c r="O39" s="25"/>
      <c r="P39" s="26"/>
      <c r="Q39" s="27"/>
      <c r="R39" s="25"/>
      <c r="S39" s="1"/>
      <c r="T39" s="2"/>
      <c r="U39" s="2"/>
      <c r="V39" s="3"/>
      <c r="W39" s="33"/>
      <c r="X39" s="33"/>
      <c r="Y39" s="33"/>
    </row>
    <row r="40" spans="3:25" s="38" customFormat="1" ht="14.25" customHeight="1">
      <c r="C40" s="27"/>
      <c r="D40" s="25"/>
      <c r="E40" s="72" t="s">
        <v>20</v>
      </c>
      <c r="F40" s="72"/>
      <c r="G40" s="72"/>
      <c r="H40" s="76">
        <v>-662681694.49000001</v>
      </c>
      <c r="I40" s="77"/>
      <c r="J40" s="27"/>
      <c r="K40" s="70">
        <v>8146794.2300000004</v>
      </c>
      <c r="L40" s="71"/>
      <c r="M40" s="69">
        <v>23447749.989999998</v>
      </c>
      <c r="N40" s="70"/>
      <c r="O40" s="70"/>
      <c r="P40" s="71"/>
      <c r="Q40" s="76">
        <f>+H40+K40-M40</f>
        <v>-677982650.25</v>
      </c>
      <c r="R40" s="77"/>
      <c r="S40" s="76">
        <f>Q40-H40</f>
        <v>-15300955.75999999</v>
      </c>
      <c r="T40" s="80"/>
      <c r="U40" s="80"/>
      <c r="V40" s="26"/>
      <c r="W40" s="39"/>
      <c r="X40" s="25"/>
      <c r="Y40" s="25"/>
    </row>
    <row r="41" spans="3:25" s="38" customFormat="1" ht="0.75" customHeight="1">
      <c r="C41" s="27"/>
      <c r="D41" s="25"/>
      <c r="E41" s="25"/>
      <c r="F41" s="25"/>
      <c r="G41" s="25"/>
      <c r="H41" s="27"/>
      <c r="I41" s="26"/>
      <c r="J41" s="27"/>
      <c r="K41" s="25"/>
      <c r="L41" s="26"/>
      <c r="M41" s="27"/>
      <c r="N41" s="25"/>
      <c r="O41" s="25"/>
      <c r="P41" s="26"/>
      <c r="Q41" s="27"/>
      <c r="R41" s="25"/>
      <c r="S41" s="27"/>
      <c r="T41" s="25"/>
      <c r="U41" s="25"/>
      <c r="V41" s="26"/>
      <c r="W41" s="25"/>
      <c r="X41" s="25"/>
      <c r="Y41" s="25"/>
    </row>
    <row r="42" spans="3:25" s="38" customFormat="1" ht="14.25" customHeight="1">
      <c r="C42" s="27"/>
      <c r="D42" s="25"/>
      <c r="E42" s="72" t="s">
        <v>21</v>
      </c>
      <c r="F42" s="72"/>
      <c r="G42" s="72"/>
      <c r="H42" s="69">
        <v>0</v>
      </c>
      <c r="I42" s="71"/>
      <c r="J42" s="27"/>
      <c r="K42" s="70">
        <v>0</v>
      </c>
      <c r="L42" s="71"/>
      <c r="M42" s="69">
        <v>0</v>
      </c>
      <c r="N42" s="70"/>
      <c r="O42" s="70"/>
      <c r="P42" s="71"/>
      <c r="Q42" s="69">
        <v>0</v>
      </c>
      <c r="R42" s="71"/>
      <c r="S42" s="69">
        <f>Q42-H42</f>
        <v>0</v>
      </c>
      <c r="T42" s="70"/>
      <c r="U42" s="70"/>
      <c r="V42" s="26"/>
      <c r="W42" s="39"/>
      <c r="X42" s="25"/>
      <c r="Y42" s="25"/>
    </row>
    <row r="43" spans="3:25" s="38" customFormat="1" ht="0.75" customHeight="1">
      <c r="C43" s="27"/>
      <c r="D43" s="25"/>
      <c r="E43" s="25"/>
      <c r="F43" s="25"/>
      <c r="G43" s="25"/>
      <c r="H43" s="27"/>
      <c r="I43" s="26"/>
      <c r="J43" s="27"/>
      <c r="K43" s="25"/>
      <c r="L43" s="26"/>
      <c r="M43" s="27"/>
      <c r="N43" s="25"/>
      <c r="O43" s="25"/>
      <c r="P43" s="26"/>
      <c r="Q43" s="27"/>
      <c r="R43" s="25"/>
      <c r="S43" s="27"/>
      <c r="T43" s="25"/>
      <c r="U43" s="25"/>
      <c r="V43" s="26"/>
      <c r="W43" s="25"/>
      <c r="X43" s="25"/>
      <c r="Y43" s="25"/>
    </row>
    <row r="44" spans="3:25" s="38" customFormat="1" ht="14.25" customHeight="1">
      <c r="C44" s="27"/>
      <c r="D44" s="25"/>
      <c r="E44" s="72" t="s">
        <v>22</v>
      </c>
      <c r="F44" s="72"/>
      <c r="G44" s="72"/>
      <c r="H44" s="76">
        <v>-732182.88</v>
      </c>
      <c r="I44" s="77"/>
      <c r="J44" s="27"/>
      <c r="K44" s="70">
        <v>7690.89</v>
      </c>
      <c r="L44" s="71"/>
      <c r="M44" s="69">
        <v>6800</v>
      </c>
      <c r="N44" s="70"/>
      <c r="O44" s="70"/>
      <c r="P44" s="71"/>
      <c r="Q44" s="76">
        <f>+H44+K44-M44</f>
        <v>-731291.99</v>
      </c>
      <c r="R44" s="77"/>
      <c r="S44" s="69">
        <f>-Q44+H44</f>
        <v>-890.89000000001397</v>
      </c>
      <c r="T44" s="70"/>
      <c r="U44" s="70"/>
      <c r="V44" s="26"/>
      <c r="W44" s="39"/>
      <c r="X44" s="39"/>
      <c r="Y44" s="25"/>
    </row>
    <row r="45" spans="3:25" s="38" customFormat="1" ht="0.75" customHeight="1">
      <c r="C45" s="27"/>
      <c r="D45" s="25"/>
      <c r="E45" s="25"/>
      <c r="F45" s="25"/>
      <c r="G45" s="25"/>
      <c r="H45" s="27"/>
      <c r="I45" s="26"/>
      <c r="J45" s="27"/>
      <c r="K45" s="25"/>
      <c r="L45" s="26"/>
      <c r="M45" s="27"/>
      <c r="N45" s="25"/>
      <c r="O45" s="25"/>
      <c r="P45" s="26"/>
      <c r="Q45" s="27"/>
      <c r="R45" s="25"/>
      <c r="S45" s="27">
        <v>0</v>
      </c>
      <c r="T45" s="25"/>
      <c r="U45" s="25"/>
      <c r="V45" s="26"/>
      <c r="W45" s="25"/>
      <c r="X45" s="25"/>
      <c r="Y45" s="25"/>
    </row>
    <row r="46" spans="3:25" s="38" customFormat="1" ht="14.25" customHeight="1">
      <c r="C46" s="27"/>
      <c r="D46" s="25"/>
      <c r="E46" s="72" t="s">
        <v>23</v>
      </c>
      <c r="F46" s="72"/>
      <c r="G46" s="72"/>
      <c r="H46" s="69">
        <v>0</v>
      </c>
      <c r="I46" s="71"/>
      <c r="J46" s="27"/>
      <c r="K46" s="70">
        <v>0</v>
      </c>
      <c r="L46" s="71"/>
      <c r="M46" s="69">
        <v>0</v>
      </c>
      <c r="N46" s="70"/>
      <c r="O46" s="70"/>
      <c r="P46" s="71"/>
      <c r="Q46" s="69">
        <v>0</v>
      </c>
      <c r="R46" s="71"/>
      <c r="S46" s="69">
        <f>Q46-H46</f>
        <v>0</v>
      </c>
      <c r="T46" s="70"/>
      <c r="U46" s="70"/>
      <c r="V46" s="26"/>
      <c r="W46" s="39"/>
      <c r="X46" s="25"/>
      <c r="Y46" s="25"/>
    </row>
    <row r="47" spans="3:25" ht="14.25" customHeight="1">
      <c r="C47" s="1"/>
      <c r="D47" s="25"/>
      <c r="E47" s="43"/>
      <c r="F47" s="43"/>
      <c r="G47" s="43"/>
      <c r="H47" s="40"/>
      <c r="I47" s="42"/>
      <c r="J47" s="27"/>
      <c r="K47" s="41"/>
      <c r="L47" s="42"/>
      <c r="M47" s="40"/>
      <c r="N47" s="41"/>
      <c r="O47" s="41"/>
      <c r="P47" s="42"/>
      <c r="Q47" s="30"/>
      <c r="R47" s="31"/>
      <c r="S47" s="18"/>
      <c r="T47" s="17"/>
      <c r="U47" s="17"/>
      <c r="V47" s="3"/>
      <c r="W47" s="36"/>
      <c r="X47" s="33"/>
      <c r="Y47" s="33"/>
    </row>
    <row r="48" spans="3:25" ht="44.25" customHeight="1">
      <c r="C48" s="4"/>
      <c r="D48" s="47"/>
      <c r="E48" s="47"/>
      <c r="F48" s="47"/>
      <c r="G48" s="47"/>
      <c r="H48" s="48"/>
      <c r="I48" s="49"/>
      <c r="J48" s="48"/>
      <c r="K48" s="47"/>
      <c r="L48" s="49"/>
      <c r="M48" s="48"/>
      <c r="N48" s="47"/>
      <c r="O48" s="47"/>
      <c r="P48" s="49"/>
      <c r="Q48" s="4"/>
      <c r="R48" s="5"/>
      <c r="S48" s="4"/>
      <c r="T48" s="5"/>
      <c r="U48" s="5"/>
      <c r="V48" s="6"/>
      <c r="W48" s="36"/>
      <c r="X48" s="33"/>
      <c r="Y48" s="33"/>
    </row>
    <row r="49" spans="4:25" ht="7.5" customHeight="1"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W49" s="33"/>
      <c r="X49" s="33"/>
      <c r="Y49" s="33"/>
    </row>
    <row r="50" spans="4:25" ht="18.75" customHeight="1">
      <c r="D50" s="82" t="s">
        <v>31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38"/>
      <c r="P50" s="38"/>
    </row>
    <row r="51" spans="4:25" ht="18" customHeight="1">
      <c r="H51" s="2"/>
      <c r="R51" s="37"/>
    </row>
    <row r="52" spans="4:25" ht="45.6" customHeight="1">
      <c r="G52" s="35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2"/>
      <c r="S52" s="32"/>
      <c r="T52" s="32"/>
      <c r="U52" s="32"/>
    </row>
    <row r="53" spans="4:25" ht="33" customHeight="1">
      <c r="G53" s="32"/>
      <c r="H53" s="33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</row>
    <row r="54" spans="4:25" ht="21" customHeight="1">
      <c r="G54" s="81" t="s">
        <v>28</v>
      </c>
      <c r="H54" s="32"/>
      <c r="I54" s="81" t="s">
        <v>29</v>
      </c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</row>
    <row r="55" spans="4:25" ht="12.75" customHeight="1">
      <c r="G55" s="81"/>
      <c r="H55" s="32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</row>
    <row r="56" spans="4:25" ht="12.75" customHeight="1">
      <c r="G56" s="81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</row>
  </sheetData>
  <mergeCells count="132">
    <mergeCell ref="G54:G56"/>
    <mergeCell ref="I54:U55"/>
    <mergeCell ref="D50:N50"/>
    <mergeCell ref="E46:G46"/>
    <mergeCell ref="H46:I46"/>
    <mergeCell ref="K46:L46"/>
    <mergeCell ref="M46:P46"/>
    <mergeCell ref="S46:U46"/>
    <mergeCell ref="E44:G44"/>
    <mergeCell ref="H44:I44"/>
    <mergeCell ref="K44:L44"/>
    <mergeCell ref="M44:P44"/>
    <mergeCell ref="S44:U44"/>
    <mergeCell ref="Q44:R44"/>
    <mergeCell ref="Q46:R46"/>
    <mergeCell ref="E42:G42"/>
    <mergeCell ref="H42:I42"/>
    <mergeCell ref="K42:L42"/>
    <mergeCell ref="M42:P42"/>
    <mergeCell ref="S42:U42"/>
    <mergeCell ref="E40:G40"/>
    <mergeCell ref="H40:I40"/>
    <mergeCell ref="K40:L40"/>
    <mergeCell ref="M40:P40"/>
    <mergeCell ref="S40:U40"/>
    <mergeCell ref="Q42:R42"/>
    <mergeCell ref="E38:G38"/>
    <mergeCell ref="H38:I38"/>
    <mergeCell ref="K38:L38"/>
    <mergeCell ref="M38:P38"/>
    <mergeCell ref="S38:U38"/>
    <mergeCell ref="Q38:R38"/>
    <mergeCell ref="Q40:R40"/>
    <mergeCell ref="E36:G36"/>
    <mergeCell ref="H36:I36"/>
    <mergeCell ref="K36:L36"/>
    <mergeCell ref="M36:P36"/>
    <mergeCell ref="S36:U36"/>
    <mergeCell ref="Q36:R36"/>
    <mergeCell ref="E34:G34"/>
    <mergeCell ref="H34:I34"/>
    <mergeCell ref="K34:L34"/>
    <mergeCell ref="M34:P34"/>
    <mergeCell ref="S34:U34"/>
    <mergeCell ref="E32:G32"/>
    <mergeCell ref="H32:I32"/>
    <mergeCell ref="K32:L32"/>
    <mergeCell ref="M32:P32"/>
    <mergeCell ref="S32:U32"/>
    <mergeCell ref="Q32:R32"/>
    <mergeCell ref="Q34:R34"/>
    <mergeCell ref="E30:G30"/>
    <mergeCell ref="H30:I30"/>
    <mergeCell ref="K30:L30"/>
    <mergeCell ref="M30:P30"/>
    <mergeCell ref="S30:U30"/>
    <mergeCell ref="E28:G28"/>
    <mergeCell ref="H28:I28"/>
    <mergeCell ref="K28:L28"/>
    <mergeCell ref="M28:P28"/>
    <mergeCell ref="S28:U28"/>
    <mergeCell ref="Q30:R30"/>
    <mergeCell ref="E26:G26"/>
    <mergeCell ref="H26:I26"/>
    <mergeCell ref="K26:L26"/>
    <mergeCell ref="M26:P26"/>
    <mergeCell ref="S26:U26"/>
    <mergeCell ref="Q26:R26"/>
    <mergeCell ref="Q28:R28"/>
    <mergeCell ref="E24:G24"/>
    <mergeCell ref="H24:I24"/>
    <mergeCell ref="K24:L24"/>
    <mergeCell ref="M24:P24"/>
    <mergeCell ref="S24:U24"/>
    <mergeCell ref="Q24:R24"/>
    <mergeCell ref="E22:G22"/>
    <mergeCell ref="H22:I22"/>
    <mergeCell ref="K22:L22"/>
    <mergeCell ref="M22:P22"/>
    <mergeCell ref="S22:U22"/>
    <mergeCell ref="E20:G20"/>
    <mergeCell ref="H20:I20"/>
    <mergeCell ref="K20:L20"/>
    <mergeCell ref="M20:P20"/>
    <mergeCell ref="S20:U20"/>
    <mergeCell ref="Q20:R20"/>
    <mergeCell ref="Q22:R22"/>
    <mergeCell ref="E18:G18"/>
    <mergeCell ref="H18:I18"/>
    <mergeCell ref="K18:L18"/>
    <mergeCell ref="M18:P18"/>
    <mergeCell ref="S18:U18"/>
    <mergeCell ref="Q18:R18"/>
    <mergeCell ref="E16:G16"/>
    <mergeCell ref="H16:I16"/>
    <mergeCell ref="K16:L16"/>
    <mergeCell ref="M16:P16"/>
    <mergeCell ref="S16:U16"/>
    <mergeCell ref="K12:L12"/>
    <mergeCell ref="M12:P12"/>
    <mergeCell ref="S12:U12"/>
    <mergeCell ref="Q7:R7"/>
    <mergeCell ref="T7:U7"/>
    <mergeCell ref="E10:G10"/>
    <mergeCell ref="H10:I10"/>
    <mergeCell ref="K10:L10"/>
    <mergeCell ref="M10:P10"/>
    <mergeCell ref="S10:U10"/>
    <mergeCell ref="E1:V1"/>
    <mergeCell ref="E2:V2"/>
    <mergeCell ref="E3:V3"/>
    <mergeCell ref="E4:V4"/>
    <mergeCell ref="W10:X10"/>
    <mergeCell ref="W28:X28"/>
    <mergeCell ref="M7:P7"/>
    <mergeCell ref="M5:P6"/>
    <mergeCell ref="Q5:R6"/>
    <mergeCell ref="Q10:R10"/>
    <mergeCell ref="Q12:R12"/>
    <mergeCell ref="Q14:R14"/>
    <mergeCell ref="Q16:R16"/>
    <mergeCell ref="E14:G14"/>
    <mergeCell ref="H14:I14"/>
    <mergeCell ref="K14:L14"/>
    <mergeCell ref="M14:P14"/>
    <mergeCell ref="S14:U14"/>
    <mergeCell ref="C5:G5"/>
    <mergeCell ref="I5:I6"/>
    <mergeCell ref="K5:K6"/>
    <mergeCell ref="T5:U6"/>
    <mergeCell ref="E12:G12"/>
    <mergeCell ref="H12:I12"/>
  </mergeCells>
  <pageMargins left="0.39370078740157483" right="0.39370078740157483" top="0.39370078740157483" bottom="0.11811023622047245" header="0" footer="0"/>
  <pageSetup paperSize="9" scale="91" firstPageNumber="7" fitToWidth="0" fitToHeight="0" orientation="landscape" useFirstPageNumber="1" r:id="rId1"/>
  <headerFooter alignWithMargins="0">
    <oddFooter>Página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Chalé Cuytun Gilberto</cp:lastModifiedBy>
  <cp:lastPrinted>2023-04-05T10:50:06Z</cp:lastPrinted>
  <dcterms:created xsi:type="dcterms:W3CDTF">2016-09-07T15:45:13Z</dcterms:created>
  <dcterms:modified xsi:type="dcterms:W3CDTF">2023-06-05T18:19:05Z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A0B44A456053326E0775961CF3DF6AA6106814766B7D95BFF47B07AF7343C5A0483B19163DEB124FF2F8C468A313766A0B2E147F9EE46AE3A734D5AD150BEFD879A8F8476EC02887EBAF1CB3E254E555EA3A95B01AC093B3EB47D19D67D403FD953D892DDFAEE58999AFA7B91544D2CD72C7D46C9FCC43D764C913E43BD6FB5</vt:lpwstr>
  </property>
  <property fmtid="{D5CDD505-2E9C-101B-9397-08002B2CF9AE}" pid="8" name="Business Objects Context Information6">
    <vt:lpwstr>FFC40B239CD220A6685BB09BF593641D8B4411A0460FEDD922B772FB255193EB5F140B5CF87368AA23530EEDFAD6C55C42858A80F962AC93ED1DD36E34D3D45309C3D31E7DA42F616274B40A9C1073F9350FB801CC1AFA6DF59E654B311E780EF3AEF184F228DDE55FAE896A361C8433A4B6B537B203E82FEDAD27D7F1D30B0</vt:lpwstr>
  </property>
  <property fmtid="{D5CDD505-2E9C-101B-9397-08002B2CF9AE}" pid="9" name="Business Objects Context Information7">
    <vt:lpwstr>D6F39933EA584C2F7EE9DB85C9FD8CFF5399491EFE8CA089D83F00D2570027BD7FE9B6B739A917BB1568C5C98DF65580E5517F9FC700D170BE8F274F5A7F786862EFE61B7770D18E7B3773687B7D43E1A17658351602E23D4C36346DFED1A1B3DEF7DDF2B7C5FF756329AC5000195E2F57BAA689F5E7037281C26C65226A2E7</vt:lpwstr>
  </property>
  <property fmtid="{D5CDD505-2E9C-101B-9397-08002B2CF9AE}" pid="10" name="Business Objects Context Information8">
    <vt:lpwstr>63D89FA89E75F89B2AF167D6696BC16A74C77BB0F6004BA80119264DAF848C8344AF9344F83B22B263500547313786297FC3C893C7C7AC682575B1A46323828FBC508389BB</vt:lpwstr>
  </property>
</Properties>
</file>