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ABRIL 2023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K28" i="1" l="1"/>
  <c r="Q14" i="1" l="1"/>
  <c r="S14" i="1" s="1"/>
  <c r="M28" i="1"/>
  <c r="K12" i="1"/>
  <c r="M12" i="1" l="1"/>
  <c r="H12" i="1" l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<sst xmlns="http://schemas.openxmlformats.org/spreadsheetml/2006/main" count="32" uniqueCount="32">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</sst>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26" sqref="H26:I26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 x14ac:dyDescent="0.2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 x14ac:dyDescent="0.2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4.25" x14ac:dyDescent="0.2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 x14ac:dyDescent="0.2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221190823643.65997</v>
      </c>
      <c r="L10" s="68"/>
      <c r="M10" s="67">
        <f>M12+M28</f>
        <v>218977731036.71002</v>
      </c>
      <c r="N10" s="56"/>
      <c r="O10" s="56"/>
      <c r="P10" s="68"/>
      <c r="Q10" s="67">
        <f>Q12+Q28</f>
        <v>17166197338.079994</v>
      </c>
      <c r="R10" s="68"/>
      <c r="S10" s="67">
        <f>S12+S28</f>
        <v>2213092606.9499936</v>
      </c>
      <c r="T10" s="56"/>
      <c r="U10" s="56"/>
      <c r="V10" s="26"/>
      <c r="W10" s="56"/>
      <c r="X10" s="56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219407730177.88998</v>
      </c>
      <c r="L12" s="68"/>
      <c r="M12" s="67">
        <f>M14+M16+M18+M22</f>
        <v>218468419595.44003</v>
      </c>
      <c r="N12" s="56"/>
      <c r="O12" s="56"/>
      <c r="P12" s="68"/>
      <c r="Q12" s="67">
        <f>Q14+Q16+Q18+Q22-Q24</f>
        <v>2588630036.2199941</v>
      </c>
      <c r="R12" s="68"/>
      <c r="S12" s="67">
        <f>S14+S16+S18+S22-S24</f>
        <v>939310582.44999421</v>
      </c>
      <c r="T12" s="56"/>
      <c r="U12" s="56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216120076840.60001</v>
      </c>
      <c r="L14" s="71"/>
      <c r="M14" s="69">
        <v>215155514297.92001</v>
      </c>
      <c r="N14" s="70"/>
      <c r="O14" s="70"/>
      <c r="P14" s="71"/>
      <c r="Q14" s="69">
        <f>+H14+K14-M14</f>
        <v>2386507484.3999939</v>
      </c>
      <c r="R14" s="70"/>
      <c r="S14" s="69">
        <f>Q14-H14</f>
        <v>964562542.67999387</v>
      </c>
      <c r="T14" s="70"/>
      <c r="U14" s="70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3197329053.8000002</v>
      </c>
      <c r="L16" s="71"/>
      <c r="M16" s="69">
        <v>3203300971.4499998</v>
      </c>
      <c r="N16" s="70"/>
      <c r="O16" s="70"/>
      <c r="P16" s="71"/>
      <c r="Q16" s="69">
        <f>+H16+K16-M16</f>
        <v>70881690.490000248</v>
      </c>
      <c r="R16" s="71"/>
      <c r="S16" s="69">
        <f>Q16-H16</f>
        <v>-5971917.6499997526</v>
      </c>
      <c r="T16" s="70"/>
      <c r="U16" s="70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88231685.280000001</v>
      </c>
      <c r="L18" s="71"/>
      <c r="M18" s="69">
        <v>107580040.18000001</v>
      </c>
      <c r="N18" s="70"/>
      <c r="O18" s="70"/>
      <c r="P18" s="71"/>
      <c r="Q18" s="69">
        <f>+H18+K18-M18</f>
        <v>128001997.22</v>
      </c>
      <c r="R18" s="71"/>
      <c r="S18" s="69">
        <f>Q18-H18</f>
        <v>-19348354.900000006</v>
      </c>
      <c r="T18" s="70"/>
      <c r="U18" s="70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2092598.21</v>
      </c>
      <c r="L22" s="71"/>
      <c r="M22" s="69">
        <v>2024285.89</v>
      </c>
      <c r="N22" s="70"/>
      <c r="O22" s="70"/>
      <c r="P22" s="71"/>
      <c r="Q22" s="69">
        <f>H22+K22-M22</f>
        <v>3238864.1100000003</v>
      </c>
      <c r="R22" s="71"/>
      <c r="S22" s="69">
        <f>Q22-H22</f>
        <v>68312.320000000298</v>
      </c>
      <c r="T22" s="70"/>
      <c r="U22" s="70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1783093465.7699997</v>
      </c>
      <c r="L28" s="68"/>
      <c r="M28" s="67">
        <f>M30+M32+M34+M36+M38+M40+M44</f>
        <v>509311441.27000004</v>
      </c>
      <c r="N28" s="56"/>
      <c r="O28" s="56"/>
      <c r="P28" s="68"/>
      <c r="Q28" s="67">
        <f>Q30+Q32+Q34+Q36+Q38+Q40+Q44</f>
        <v>14577567301.860001</v>
      </c>
      <c r="R28" s="68"/>
      <c r="S28" s="79">
        <f>S30+S32+S34+S36+S38+S40-S44</f>
        <v>1273782024.4999995</v>
      </c>
      <c r="T28" s="57"/>
      <c r="U28" s="57"/>
      <c r="V28" s="3"/>
      <c r="W28" s="57"/>
      <c r="X28" s="57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255449217.61000001</v>
      </c>
      <c r="L30" s="71"/>
      <c r="M30" s="69">
        <v>206059459.33000001</v>
      </c>
      <c r="N30" s="70"/>
      <c r="O30" s="70"/>
      <c r="P30" s="71"/>
      <c r="Q30" s="69">
        <f>+H30+K30-M30</f>
        <v>1208745546.9900002</v>
      </c>
      <c r="R30" s="71"/>
      <c r="S30" s="74">
        <f>Q30-H30</f>
        <v>49389758.28000021</v>
      </c>
      <c r="T30" s="75"/>
      <c r="U30" s="75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3534597.24</v>
      </c>
      <c r="L32" s="71"/>
      <c r="M32" s="69">
        <v>5764281.3399999999</v>
      </c>
      <c r="N32" s="70"/>
      <c r="O32" s="70"/>
      <c r="P32" s="71"/>
      <c r="Q32" s="69">
        <f>+H32+K32-M32</f>
        <v>83581805.859999985</v>
      </c>
      <c r="R32" s="71"/>
      <c r="S32" s="74">
        <f>Q32-H32</f>
        <v>-2229684.1000000089</v>
      </c>
      <c r="T32" s="75"/>
      <c r="U32" s="75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1453759075.5799999</v>
      </c>
      <c r="L34" s="71"/>
      <c r="M34" s="69">
        <v>248387647.03</v>
      </c>
      <c r="N34" s="70"/>
      <c r="O34" s="70"/>
      <c r="P34" s="71"/>
      <c r="Q34" s="69">
        <f>+H34+K34-M34</f>
        <v>13069971303.98</v>
      </c>
      <c r="R34" s="71"/>
      <c r="S34" s="74">
        <f>Q34-H34</f>
        <v>1205371428.5499992</v>
      </c>
      <c r="T34" s="75"/>
      <c r="U34" s="75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47365108.259999998</v>
      </c>
      <c r="L36" s="71"/>
      <c r="M36" s="69">
        <v>28810506.219999999</v>
      </c>
      <c r="N36" s="70"/>
      <c r="O36" s="70"/>
      <c r="P36" s="71"/>
      <c r="Q36" s="69">
        <f>+H36+K36-M36</f>
        <v>839797466.90999997</v>
      </c>
      <c r="R36" s="71"/>
      <c r="S36" s="74">
        <f>Q36-H36</f>
        <v>18554602.039999962</v>
      </c>
      <c r="T36" s="75"/>
      <c r="U36" s="75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15090438.25</v>
      </c>
      <c r="L38" s="71"/>
      <c r="M38" s="69">
        <v>1801695.27</v>
      </c>
      <c r="N38" s="70"/>
      <c r="O38" s="70"/>
      <c r="P38" s="71"/>
      <c r="Q38" s="69">
        <f>+H38+K38-M38</f>
        <v>49477878.739999995</v>
      </c>
      <c r="R38" s="71"/>
      <c r="S38" s="74">
        <f>Q38-H38</f>
        <v>13288742.979999997</v>
      </c>
      <c r="T38" s="75"/>
      <c r="U38" s="75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7895028.8300000001</v>
      </c>
      <c r="L40" s="71"/>
      <c r="M40" s="69">
        <v>18487852.079999998</v>
      </c>
      <c r="N40" s="70"/>
      <c r="O40" s="70"/>
      <c r="P40" s="71"/>
      <c r="Q40" s="76">
        <f>+H40+K40-M40</f>
        <v>-673274517.74000001</v>
      </c>
      <c r="R40" s="77"/>
      <c r="S40" s="76">
        <f>Q40-H40</f>
        <v>-10592823.25</v>
      </c>
      <c r="T40" s="80"/>
      <c r="U40" s="80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0</v>
      </c>
      <c r="L44" s="71"/>
      <c r="M44" s="69">
        <v>0</v>
      </c>
      <c r="N44" s="70"/>
      <c r="O44" s="70"/>
      <c r="P44" s="71"/>
      <c r="Q44" s="76">
        <f>+H44+K44-M44</f>
        <v>-732182.88</v>
      </c>
      <c r="R44" s="77"/>
      <c r="S44" s="76">
        <f>-Q44+H44</f>
        <v>0</v>
      </c>
      <c r="T44" s="80"/>
      <c r="U44" s="80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 x14ac:dyDescent="0.2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 x14ac:dyDescent="0.2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2023-04-05T10:50:06Z</cp:lastPrinted>
  <dcterms:created xsi:type="dcterms:W3CDTF">2016-09-07T15:45:13Z</dcterms:created>
  <dcterms:modified xsi:type="dcterms:W3CDTF">2023-05-04T22:28:38Z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