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0370" windowHeight="5130" tabRatio="500" activeTab="0"/>
  </bookViews>
  <sheets>
    <sheet name="Sheet1" sheetId="1" r:id="rId1"/>
  </sheets>
  <definedNames>
    <definedName name="_xlnm.Print_Area" localSheetId="0">'Sheet1'!$A$1:$X$56</definedName>
  </definedNames>
  <calcPr fullCalcOnLoad="1"/>
</workbook>
</file>

<file path=xl/sharedStrings.xml><?xml version="1.0" encoding="utf-8"?>
<sst xmlns="http://schemas.openxmlformats.org/spreadsheetml/2006/main" count="61" uniqueCount="36">
  <si>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</si>
  <si>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</si>
  <si>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</si>
  <si>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</si>
  <si>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</si>
  <si>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</si>
  <si>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</si>
  <si>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</si>
  <si>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</si>
  <si>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</si>
  <si>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</si>
  <si>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</si>
  <si>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</si>
  <si>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</si>
  <si>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</si>
  <si>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</si>
  <si>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</si>
  <si>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</si>
  <si>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</si>
  <si>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</si>
  <si>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</si>
  <si>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</si>
  <si>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</si>
  <si>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</si>
  <si>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</si>
  <si>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</si>
  <si>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</si>
  <si>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</si>
  <si>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</si>
  <si>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</si>
  <si>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</si>
  <si>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</si>
  <si>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</si>
  <si>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</si>
  <si>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</si>
  <si>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       ESTADO ANALÍTICO DE INGRESOS
       DEL 1 DE ENERO AL 30 DE SEPTIEMBRE DE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</si>
</sst>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7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4" fontId="4" fillId="0" borderId="13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RENÁN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BARRERA CONCHA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LICDA.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MOLINA, MTRA.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tabSelected="1" showOutlineSymbols="0" zoomScaleSheetLayoutView="85" zoomScalePageLayoutView="0" workbookViewId="0" topLeftCell="B15">
      <selection activeCell="W61" sqref="W61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68" t="s">
        <v>35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70"/>
    </row>
    <row r="3" spans="3:24" ht="12.75" customHeight="1"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</row>
    <row r="4" spans="3:24" ht="16.5" customHeight="1"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6"/>
    </row>
    <row r="5" spans="3:24" ht="18.75" customHeight="1">
      <c r="C5" s="92" t="s">
        <v>27</v>
      </c>
      <c r="D5" s="93"/>
      <c r="E5" s="93"/>
      <c r="F5" s="93"/>
      <c r="G5" s="94"/>
      <c r="H5" s="78" t="s">
        <v>24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  <c r="W5" s="81" t="s">
        <v>5</v>
      </c>
      <c r="X5" s="82"/>
    </row>
    <row r="6" spans="3:24" ht="26.25" customHeight="1">
      <c r="C6" s="95"/>
      <c r="D6" s="96"/>
      <c r="E6" s="96"/>
      <c r="F6" s="96"/>
      <c r="G6" s="97"/>
      <c r="H6" s="55" t="s">
        <v>0</v>
      </c>
      <c r="I6" s="56"/>
      <c r="J6" s="56"/>
      <c r="K6" s="57"/>
      <c r="L6" s="58" t="s">
        <v>1</v>
      </c>
      <c r="M6" s="59"/>
      <c r="N6" s="60"/>
      <c r="O6" s="58" t="s">
        <v>2</v>
      </c>
      <c r="P6" s="59"/>
      <c r="Q6" s="60"/>
      <c r="R6" s="77" t="s">
        <v>3</v>
      </c>
      <c r="S6" s="77"/>
      <c r="T6" s="77"/>
      <c r="U6" s="55" t="s">
        <v>4</v>
      </c>
      <c r="V6" s="57"/>
      <c r="W6" s="83"/>
      <c r="X6" s="84"/>
    </row>
    <row r="7" spans="3:24" ht="18" customHeight="1">
      <c r="C7" s="98"/>
      <c r="D7" s="99"/>
      <c r="E7" s="99"/>
      <c r="F7" s="99"/>
      <c r="G7" s="100"/>
      <c r="H7" s="58" t="s">
        <v>6</v>
      </c>
      <c r="I7" s="59"/>
      <c r="J7" s="59"/>
      <c r="K7" s="30"/>
      <c r="L7" s="58" t="s">
        <v>7</v>
      </c>
      <c r="M7" s="59"/>
      <c r="N7" s="30"/>
      <c r="O7" s="58" t="s">
        <v>8</v>
      </c>
      <c r="P7" s="59"/>
      <c r="Q7" s="60"/>
      <c r="R7" s="58" t="s">
        <v>9</v>
      </c>
      <c r="S7" s="59"/>
      <c r="T7" s="60"/>
      <c r="U7" s="58" t="s">
        <v>10</v>
      </c>
      <c r="V7" s="60"/>
      <c r="W7" s="85" t="s">
        <v>23</v>
      </c>
      <c r="X7" s="86"/>
    </row>
    <row r="8" spans="3:26" ht="15" customHeight="1">
      <c r="C8" s="87" t="s">
        <v>12</v>
      </c>
      <c r="D8" s="88"/>
      <c r="E8" s="88"/>
      <c r="F8" s="88"/>
      <c r="G8" s="10"/>
      <c r="H8" s="11"/>
      <c r="I8" s="89">
        <v>1607858065</v>
      </c>
      <c r="J8" s="89"/>
      <c r="K8" s="12"/>
      <c r="L8" s="11"/>
      <c r="M8" s="89">
        <v>214447652.24</v>
      </c>
      <c r="N8" s="91"/>
      <c r="O8" s="90">
        <f>I8+M8</f>
        <v>1822305717.24</v>
      </c>
      <c r="P8" s="89"/>
      <c r="Q8" s="91"/>
      <c r="R8" s="90">
        <v>1510075195.24</v>
      </c>
      <c r="S8" s="89"/>
      <c r="T8" s="91"/>
      <c r="U8" s="11"/>
      <c r="V8" s="40">
        <v>1510075195.24</v>
      </c>
      <c r="W8" s="90">
        <f>V8-I8</f>
        <v>-97782869.75999999</v>
      </c>
      <c r="X8" s="91"/>
      <c r="Y8" s="9"/>
      <c r="Z8" s="9"/>
    </row>
    <row r="9" spans="3:26" ht="15" customHeight="1">
      <c r="C9" s="47" t="s">
        <v>13</v>
      </c>
      <c r="D9" s="48"/>
      <c r="E9" s="48"/>
      <c r="F9" s="48"/>
      <c r="G9" s="13"/>
      <c r="H9" s="14"/>
      <c r="I9" s="49">
        <v>0</v>
      </c>
      <c r="J9" s="49"/>
      <c r="K9" s="15"/>
      <c r="L9" s="14"/>
      <c r="M9" s="49">
        <v>0</v>
      </c>
      <c r="N9" s="50"/>
      <c r="O9" s="103">
        <v>0</v>
      </c>
      <c r="P9" s="49"/>
      <c r="Q9" s="50"/>
      <c r="R9" s="103">
        <v>0</v>
      </c>
      <c r="S9" s="49"/>
      <c r="T9" s="50"/>
      <c r="U9" s="14"/>
      <c r="V9" s="40">
        <v>0</v>
      </c>
      <c r="W9" s="101">
        <f aca="true" t="shared" si="0" ref="W9:W17">V9-I9</f>
        <v>0</v>
      </c>
      <c r="X9" s="102"/>
      <c r="Y9" s="9"/>
      <c r="Z9" s="9"/>
    </row>
    <row r="10" spans="3:26" ht="15" customHeight="1">
      <c r="C10" s="47" t="s">
        <v>14</v>
      </c>
      <c r="D10" s="48"/>
      <c r="E10" s="48"/>
      <c r="F10" s="48"/>
      <c r="G10" s="13"/>
      <c r="H10" s="14"/>
      <c r="I10" s="49">
        <v>0</v>
      </c>
      <c r="J10" s="49"/>
      <c r="K10" s="15"/>
      <c r="L10" s="14"/>
      <c r="M10" s="49">
        <v>0</v>
      </c>
      <c r="N10" s="50"/>
      <c r="O10" s="103">
        <f>I10+M10</f>
        <v>0</v>
      </c>
      <c r="P10" s="49"/>
      <c r="Q10" s="50"/>
      <c r="R10" s="103">
        <v>0</v>
      </c>
      <c r="S10" s="49"/>
      <c r="T10" s="50"/>
      <c r="U10" s="14"/>
      <c r="V10" s="40">
        <v>0</v>
      </c>
      <c r="W10" s="101">
        <f t="shared" si="0"/>
        <v>0</v>
      </c>
      <c r="X10" s="102"/>
      <c r="Y10" s="9"/>
      <c r="Z10" s="9"/>
    </row>
    <row r="11" spans="3:26" ht="15" customHeight="1">
      <c r="C11" s="47" t="s">
        <v>15</v>
      </c>
      <c r="D11" s="48"/>
      <c r="E11" s="48"/>
      <c r="F11" s="48"/>
      <c r="G11" s="13"/>
      <c r="H11" s="14"/>
      <c r="I11" s="49">
        <v>224762715</v>
      </c>
      <c r="J11" s="49"/>
      <c r="K11" s="15"/>
      <c r="L11" s="14"/>
      <c r="M11" s="49">
        <v>38680774.8</v>
      </c>
      <c r="N11" s="50"/>
      <c r="O11" s="103">
        <f>I11+M11</f>
        <v>263443489.8</v>
      </c>
      <c r="P11" s="49"/>
      <c r="Q11" s="50"/>
      <c r="R11" s="103">
        <v>204969832.8</v>
      </c>
      <c r="S11" s="49"/>
      <c r="T11" s="50"/>
      <c r="U11" s="14"/>
      <c r="V11" s="40">
        <v>204969832.8</v>
      </c>
      <c r="W11" s="103">
        <f>V11-I11</f>
        <v>-19792882.199999988</v>
      </c>
      <c r="X11" s="50"/>
      <c r="Y11" s="9"/>
      <c r="Z11" s="9"/>
    </row>
    <row r="12" spans="3:26" ht="15" customHeight="1">
      <c r="C12" s="47" t="s">
        <v>16</v>
      </c>
      <c r="D12" s="48"/>
      <c r="E12" s="48"/>
      <c r="F12" s="48"/>
      <c r="G12" s="13"/>
      <c r="H12" s="14"/>
      <c r="I12" s="49">
        <v>36211858</v>
      </c>
      <c r="J12" s="49"/>
      <c r="K12" s="15"/>
      <c r="L12" s="14"/>
      <c r="M12" s="49">
        <v>52792934.56</v>
      </c>
      <c r="N12" s="50"/>
      <c r="O12" s="104"/>
      <c r="P12" s="104"/>
      <c r="Q12" s="35">
        <f>I12+M12</f>
        <v>89004792.56</v>
      </c>
      <c r="R12" s="103">
        <v>79575916.56</v>
      </c>
      <c r="S12" s="49"/>
      <c r="T12" s="50"/>
      <c r="U12" s="14"/>
      <c r="V12" s="40">
        <v>79575916.56</v>
      </c>
      <c r="W12" s="103">
        <f>V12-I12</f>
        <v>43364058.56</v>
      </c>
      <c r="X12" s="50"/>
      <c r="Y12" s="9"/>
      <c r="Z12" s="9"/>
    </row>
    <row r="13" spans="3:26" ht="15" customHeight="1">
      <c r="C13" s="47" t="s">
        <v>17</v>
      </c>
      <c r="D13" s="48"/>
      <c r="E13" s="48"/>
      <c r="F13" s="48"/>
      <c r="G13" s="13"/>
      <c r="H13" s="14"/>
      <c r="I13" s="49">
        <v>9675180</v>
      </c>
      <c r="J13" s="49"/>
      <c r="K13" s="15"/>
      <c r="L13" s="14"/>
      <c r="M13" s="49">
        <v>1582447.57</v>
      </c>
      <c r="N13" s="50"/>
      <c r="O13" s="103">
        <f>I13+M13</f>
        <v>11257627.57</v>
      </c>
      <c r="P13" s="49"/>
      <c r="Q13" s="50"/>
      <c r="R13" s="103">
        <v>8944127.57</v>
      </c>
      <c r="S13" s="49"/>
      <c r="T13" s="50"/>
      <c r="U13" s="14"/>
      <c r="V13" s="40">
        <v>8944127.57</v>
      </c>
      <c r="W13" s="103">
        <f>V13-I13</f>
        <v>-731052.4299999997</v>
      </c>
      <c r="X13" s="50"/>
      <c r="Y13" s="9"/>
      <c r="Z13" s="9"/>
    </row>
    <row r="14" spans="3:26" ht="24.75" customHeight="1">
      <c r="C14" s="47" t="s">
        <v>28</v>
      </c>
      <c r="D14" s="48"/>
      <c r="E14" s="48"/>
      <c r="F14" s="48"/>
      <c r="G14" s="13"/>
      <c r="H14" s="14"/>
      <c r="I14" s="49">
        <v>0</v>
      </c>
      <c r="J14" s="49"/>
      <c r="K14" s="15"/>
      <c r="L14" s="14"/>
      <c r="M14" s="49">
        <v>0</v>
      </c>
      <c r="N14" s="50"/>
      <c r="O14" s="103">
        <v>0</v>
      </c>
      <c r="P14" s="49"/>
      <c r="Q14" s="50"/>
      <c r="R14" s="103">
        <v>0</v>
      </c>
      <c r="S14" s="49"/>
      <c r="T14" s="50"/>
      <c r="U14" s="14"/>
      <c r="V14" s="40">
        <v>0</v>
      </c>
      <c r="W14" s="103">
        <f t="shared" si="0"/>
        <v>0</v>
      </c>
      <c r="X14" s="50"/>
      <c r="Y14" s="9"/>
      <c r="Z14" s="9"/>
    </row>
    <row r="15" spans="3:26" ht="36" customHeight="1">
      <c r="C15" s="47" t="s">
        <v>29</v>
      </c>
      <c r="D15" s="48"/>
      <c r="E15" s="48"/>
      <c r="F15" s="48"/>
      <c r="G15" s="13"/>
      <c r="H15" s="14"/>
      <c r="I15" s="49">
        <v>2419304099</v>
      </c>
      <c r="J15" s="49"/>
      <c r="K15" s="15"/>
      <c r="L15" s="14"/>
      <c r="M15" s="49">
        <v>102701843.39</v>
      </c>
      <c r="N15" s="50"/>
      <c r="O15" s="104"/>
      <c r="P15" s="104"/>
      <c r="Q15" s="35">
        <f>I15+M15</f>
        <v>2522005942.39</v>
      </c>
      <c r="R15" s="103">
        <v>1880904734.34</v>
      </c>
      <c r="S15" s="49"/>
      <c r="T15" s="50"/>
      <c r="U15" s="14"/>
      <c r="V15" s="40">
        <v>1880904734.34</v>
      </c>
      <c r="W15" s="103">
        <f>V15-I15</f>
        <v>-538399364.6600001</v>
      </c>
      <c r="X15" s="50"/>
      <c r="Y15" s="9"/>
      <c r="Z15" s="9"/>
    </row>
    <row r="16" spans="3:26" s="44" customFormat="1" ht="26.25" customHeight="1">
      <c r="C16" s="118" t="s">
        <v>30</v>
      </c>
      <c r="D16" s="119"/>
      <c r="E16" s="119"/>
      <c r="F16" s="119"/>
      <c r="G16" s="28"/>
      <c r="H16" s="25"/>
      <c r="I16" s="51">
        <v>0</v>
      </c>
      <c r="J16" s="51"/>
      <c r="K16" s="24"/>
      <c r="L16" s="25"/>
      <c r="M16" s="51">
        <v>0</v>
      </c>
      <c r="N16" s="52"/>
      <c r="O16" s="124">
        <v>0</v>
      </c>
      <c r="P16" s="51"/>
      <c r="Q16" s="52"/>
      <c r="R16" s="124">
        <v>0</v>
      </c>
      <c r="S16" s="51"/>
      <c r="T16" s="52"/>
      <c r="U16" s="25"/>
      <c r="V16" s="40">
        <v>0</v>
      </c>
      <c r="W16" s="124">
        <f>V16-I16</f>
        <v>0</v>
      </c>
      <c r="X16" s="52"/>
      <c r="Y16" s="9"/>
      <c r="Z16" s="9"/>
    </row>
    <row r="17" spans="3:26" ht="15" customHeight="1">
      <c r="C17" s="122" t="s">
        <v>18</v>
      </c>
      <c r="D17" s="123"/>
      <c r="E17" s="123"/>
      <c r="F17" s="123"/>
      <c r="G17" s="18"/>
      <c r="H17" s="19"/>
      <c r="I17" s="53">
        <v>0</v>
      </c>
      <c r="J17" s="53"/>
      <c r="K17" s="21"/>
      <c r="L17" s="19"/>
      <c r="M17" s="53">
        <v>350000000</v>
      </c>
      <c r="N17" s="54"/>
      <c r="O17" s="135">
        <f>I17+M17</f>
        <v>350000000</v>
      </c>
      <c r="P17" s="53"/>
      <c r="Q17" s="54"/>
      <c r="R17" s="135">
        <v>0</v>
      </c>
      <c r="S17" s="53"/>
      <c r="T17" s="54"/>
      <c r="U17" s="14"/>
      <c r="V17" s="36">
        <v>0</v>
      </c>
      <c r="W17" s="149">
        <f t="shared" si="0"/>
        <v>0</v>
      </c>
      <c r="X17" s="150"/>
      <c r="Y17" s="9"/>
      <c r="Z17" s="9"/>
    </row>
    <row r="18" spans="1:25" ht="7.5" customHeight="1">
      <c r="A18" s="4"/>
      <c r="B18" s="4"/>
      <c r="C18" s="105" t="s">
        <v>19</v>
      </c>
      <c r="D18" s="106"/>
      <c r="E18" s="106"/>
      <c r="F18" s="106"/>
      <c r="G18" s="2"/>
      <c r="H18" s="1"/>
      <c r="I18" s="109">
        <f>SUM(I15,I13,I12,I11,I10,I8)</f>
        <v>4297811917</v>
      </c>
      <c r="J18" s="109"/>
      <c r="K18" s="3"/>
      <c r="L18" s="1"/>
      <c r="M18" s="109">
        <f>M8+M11+M12+M13+M15+M17</f>
        <v>760205652.56</v>
      </c>
      <c r="N18" s="3"/>
      <c r="O18" s="32">
        <f>SUM(O15,O13,O12,O11,O10,O8)</f>
        <v>2097006834.6100001</v>
      </c>
      <c r="P18" s="109">
        <f>O8+O10+O11+Q12+O13+Q15+O17</f>
        <v>5058017569.559999</v>
      </c>
      <c r="Q18" s="111"/>
      <c r="R18" s="147">
        <f>SUM(R15,R13,R12,R11,R8,R16)</f>
        <v>3684469806.51</v>
      </c>
      <c r="S18" s="109"/>
      <c r="T18" s="111"/>
      <c r="U18" s="1"/>
      <c r="V18" s="111">
        <f>SUM(V8+V11+V12+V13+V15)</f>
        <v>3684469806.5099998</v>
      </c>
      <c r="W18" s="151">
        <f>SUM(W16,W15,W12,W13,W11,W10,W8)</f>
        <v>-613342110.49</v>
      </c>
      <c r="X18" s="152"/>
      <c r="Y18" s="9"/>
    </row>
    <row r="19" spans="3:24" s="4" customFormat="1" ht="7.5" customHeight="1">
      <c r="C19" s="107"/>
      <c r="D19" s="108"/>
      <c r="E19" s="108"/>
      <c r="F19" s="108"/>
      <c r="G19" s="6"/>
      <c r="H19" s="5"/>
      <c r="I19" s="110"/>
      <c r="J19" s="110"/>
      <c r="K19" s="7"/>
      <c r="L19" s="5"/>
      <c r="M19" s="110"/>
      <c r="N19" s="7"/>
      <c r="O19" s="33"/>
      <c r="P19" s="110"/>
      <c r="Q19" s="112"/>
      <c r="R19" s="148"/>
      <c r="S19" s="110"/>
      <c r="T19" s="112"/>
      <c r="U19" s="5"/>
      <c r="V19" s="112"/>
      <c r="W19" s="153"/>
      <c r="X19" s="154"/>
    </row>
    <row r="20" spans="9:24" s="4" customFormat="1" ht="6.75" customHeight="1">
      <c r="I20" s="29">
        <f>SUM(I15,I13,I12,I11,I10,I8)</f>
        <v>4297811917</v>
      </c>
      <c r="R20" s="61" t="s">
        <v>21</v>
      </c>
      <c r="S20" s="62"/>
      <c r="T20" s="62"/>
      <c r="U20" s="63"/>
      <c r="V20" s="64"/>
      <c r="W20" s="153"/>
      <c r="X20" s="154"/>
    </row>
    <row r="21" spans="16:24" s="4" customFormat="1" ht="7.5" customHeight="1">
      <c r="P21" s="29"/>
      <c r="R21" s="65"/>
      <c r="S21" s="66"/>
      <c r="T21" s="66"/>
      <c r="U21" s="66"/>
      <c r="V21" s="67"/>
      <c r="W21" s="155"/>
      <c r="X21" s="156"/>
    </row>
    <row r="22" spans="22:24" ht="15.75" customHeight="1">
      <c r="V22" s="9"/>
      <c r="X22" s="9"/>
    </row>
    <row r="23" spans="3:24" ht="18.75" customHeight="1">
      <c r="C23" s="92" t="s">
        <v>25</v>
      </c>
      <c r="D23" s="93"/>
      <c r="E23" s="93"/>
      <c r="F23" s="93"/>
      <c r="G23" s="94"/>
      <c r="H23" s="78" t="s">
        <v>24</v>
      </c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80"/>
      <c r="W23" s="92" t="s">
        <v>5</v>
      </c>
      <c r="X23" s="94"/>
    </row>
    <row r="24" spans="3:24" ht="24.75" customHeight="1">
      <c r="C24" s="95"/>
      <c r="D24" s="96"/>
      <c r="E24" s="96"/>
      <c r="F24" s="96"/>
      <c r="G24" s="97"/>
      <c r="H24" s="55" t="s">
        <v>0</v>
      </c>
      <c r="I24" s="56"/>
      <c r="J24" s="56"/>
      <c r="K24" s="57"/>
      <c r="L24" s="58" t="s">
        <v>1</v>
      </c>
      <c r="M24" s="59"/>
      <c r="N24" s="60"/>
      <c r="O24" s="58" t="s">
        <v>2</v>
      </c>
      <c r="P24" s="59"/>
      <c r="Q24" s="60"/>
      <c r="R24" s="58" t="s">
        <v>3</v>
      </c>
      <c r="S24" s="59"/>
      <c r="T24" s="60"/>
      <c r="U24" s="55" t="s">
        <v>4</v>
      </c>
      <c r="V24" s="57"/>
      <c r="W24" s="98"/>
      <c r="X24" s="100"/>
    </row>
    <row r="25" spans="3:24" ht="18" customHeight="1">
      <c r="C25" s="98"/>
      <c r="D25" s="99"/>
      <c r="E25" s="99"/>
      <c r="F25" s="99"/>
      <c r="G25" s="100"/>
      <c r="H25" s="58" t="s">
        <v>6</v>
      </c>
      <c r="I25" s="59"/>
      <c r="J25" s="59"/>
      <c r="K25" s="30"/>
      <c r="L25" s="58" t="s">
        <v>7</v>
      </c>
      <c r="M25" s="59"/>
      <c r="N25" s="30"/>
      <c r="O25" s="31"/>
      <c r="P25" s="59" t="s">
        <v>8</v>
      </c>
      <c r="Q25" s="60"/>
      <c r="R25" s="58" t="s">
        <v>9</v>
      </c>
      <c r="S25" s="59"/>
      <c r="T25" s="60"/>
      <c r="U25" s="58" t="s">
        <v>10</v>
      </c>
      <c r="V25" s="60"/>
      <c r="W25" s="139" t="s">
        <v>11</v>
      </c>
      <c r="X25" s="140"/>
    </row>
    <row r="26" spans="3:25" ht="22.5" customHeight="1">
      <c r="C26" s="120" t="s">
        <v>34</v>
      </c>
      <c r="D26" s="121"/>
      <c r="E26" s="121"/>
      <c r="F26" s="121"/>
      <c r="G26" s="10"/>
      <c r="H26" s="113">
        <f>I18</f>
        <v>4297811917</v>
      </c>
      <c r="I26" s="114"/>
      <c r="J26" s="114"/>
      <c r="K26" s="27"/>
      <c r="L26" s="113">
        <f>M18</f>
        <v>760205652.56</v>
      </c>
      <c r="M26" s="114"/>
      <c r="N26" s="22"/>
      <c r="O26" s="23"/>
      <c r="P26" s="114">
        <f>P18</f>
        <v>5058017569.559999</v>
      </c>
      <c r="Q26" s="125"/>
      <c r="R26" s="115">
        <f>SUM(R18)</f>
        <v>3684469806.51</v>
      </c>
      <c r="S26" s="115"/>
      <c r="T26" s="115"/>
      <c r="U26" s="116">
        <f>SUM(V18)</f>
        <v>3684469806.5099998</v>
      </c>
      <c r="V26" s="117"/>
      <c r="W26" s="10"/>
      <c r="X26" s="41">
        <f>W18</f>
        <v>-613342110.49</v>
      </c>
      <c r="Y26" s="9"/>
    </row>
    <row r="27" spans="3:25" ht="12.75">
      <c r="C27" s="47" t="s">
        <v>12</v>
      </c>
      <c r="D27" s="48"/>
      <c r="E27" s="48"/>
      <c r="F27" s="48"/>
      <c r="G27" s="13"/>
      <c r="H27" s="124">
        <f>I8</f>
        <v>1607858065</v>
      </c>
      <c r="I27" s="51"/>
      <c r="J27" s="51"/>
      <c r="K27" s="28"/>
      <c r="L27" s="124">
        <f>M8</f>
        <v>214447652.24</v>
      </c>
      <c r="M27" s="51"/>
      <c r="N27" s="24"/>
      <c r="O27" s="25"/>
      <c r="P27" s="51">
        <f>H27+L27</f>
        <v>1822305717.24</v>
      </c>
      <c r="Q27" s="52"/>
      <c r="R27" s="49">
        <f>R8</f>
        <v>1510075195.24</v>
      </c>
      <c r="S27" s="49"/>
      <c r="T27" s="49"/>
      <c r="U27" s="103">
        <f>V8</f>
        <v>1510075195.24</v>
      </c>
      <c r="V27" s="50"/>
      <c r="W27" s="13"/>
      <c r="X27" s="42">
        <f>U27-H27</f>
        <v>-97782869.75999999</v>
      </c>
      <c r="Y27" s="9"/>
    </row>
    <row r="28" spans="3:25" ht="12.75">
      <c r="C28" s="47" t="s">
        <v>13</v>
      </c>
      <c r="D28" s="48"/>
      <c r="E28" s="48"/>
      <c r="F28" s="48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47" t="s">
        <v>14</v>
      </c>
      <c r="D29" s="48"/>
      <c r="E29" s="48"/>
      <c r="F29" s="48"/>
      <c r="G29" s="13"/>
      <c r="H29" s="124">
        <v>0</v>
      </c>
      <c r="I29" s="51"/>
      <c r="J29" s="51"/>
      <c r="K29" s="28"/>
      <c r="L29" s="124">
        <f>M10</f>
        <v>0</v>
      </c>
      <c r="M29" s="51"/>
      <c r="N29" s="24"/>
      <c r="O29" s="25"/>
      <c r="P29" s="51">
        <f>H29+L29</f>
        <v>0</v>
      </c>
      <c r="Q29" s="52"/>
      <c r="R29" s="49">
        <v>0</v>
      </c>
      <c r="S29" s="49"/>
      <c r="T29" s="49"/>
      <c r="U29" s="103">
        <v>0</v>
      </c>
      <c r="V29" s="50"/>
      <c r="W29" s="13"/>
      <c r="X29" s="42">
        <f>U29-H29</f>
        <v>0</v>
      </c>
      <c r="Y29" s="9"/>
    </row>
    <row r="30" spans="3:25" ht="12.75">
      <c r="C30" s="47" t="s">
        <v>15</v>
      </c>
      <c r="D30" s="48"/>
      <c r="E30" s="48"/>
      <c r="F30" s="48"/>
      <c r="G30" s="13"/>
      <c r="H30" s="124">
        <f>I11</f>
        <v>224762715</v>
      </c>
      <c r="I30" s="51"/>
      <c r="J30" s="51"/>
      <c r="K30" s="28"/>
      <c r="L30" s="103">
        <f>M11</f>
        <v>38680774.8</v>
      </c>
      <c r="M30" s="49"/>
      <c r="N30" s="24"/>
      <c r="O30" s="25"/>
      <c r="P30" s="51">
        <f>H30+L30</f>
        <v>263443489.8</v>
      </c>
      <c r="Q30" s="52"/>
      <c r="R30" s="103">
        <f>R11</f>
        <v>204969832.8</v>
      </c>
      <c r="S30" s="49"/>
      <c r="T30" s="50"/>
      <c r="U30" s="103">
        <f>V11</f>
        <v>204969832.8</v>
      </c>
      <c r="V30" s="50"/>
      <c r="W30" s="13"/>
      <c r="X30" s="42">
        <f>U30-H30</f>
        <v>-19792882.199999988</v>
      </c>
      <c r="Y30" s="9"/>
    </row>
    <row r="31" spans="3:25" ht="12.75">
      <c r="C31" s="47" t="s">
        <v>16</v>
      </c>
      <c r="D31" s="48"/>
      <c r="E31" s="48"/>
      <c r="F31" s="48"/>
      <c r="G31" s="13"/>
      <c r="H31" s="124">
        <f>I12</f>
        <v>36211858</v>
      </c>
      <c r="I31" s="51"/>
      <c r="J31" s="51"/>
      <c r="K31" s="28"/>
      <c r="L31" s="103">
        <f>M12</f>
        <v>52792934.56</v>
      </c>
      <c r="M31" s="49"/>
      <c r="N31" s="24"/>
      <c r="O31" s="25"/>
      <c r="P31" s="51">
        <f>H31+L31</f>
        <v>89004792.56</v>
      </c>
      <c r="Q31" s="52"/>
      <c r="R31" s="103">
        <f>R12</f>
        <v>79575916.56</v>
      </c>
      <c r="S31" s="49"/>
      <c r="T31" s="50"/>
      <c r="U31" s="103">
        <f>V12</f>
        <v>79575916.56</v>
      </c>
      <c r="V31" s="50"/>
      <c r="W31" s="13"/>
      <c r="X31" s="42">
        <f>U31-H31</f>
        <v>43364058.56</v>
      </c>
      <c r="Y31" s="9"/>
    </row>
    <row r="32" spans="3:25" ht="12.75">
      <c r="C32" s="47" t="s">
        <v>20</v>
      </c>
      <c r="D32" s="48"/>
      <c r="E32" s="48"/>
      <c r="F32" s="48"/>
      <c r="G32" s="13"/>
      <c r="H32" s="124">
        <f>I13</f>
        <v>9675180</v>
      </c>
      <c r="I32" s="51"/>
      <c r="J32" s="51"/>
      <c r="K32" s="28"/>
      <c r="L32" s="103">
        <f>M13</f>
        <v>1582447.57</v>
      </c>
      <c r="M32" s="49"/>
      <c r="N32" s="24"/>
      <c r="O32" s="25"/>
      <c r="P32" s="51">
        <f>H32+L32</f>
        <v>11257627.57</v>
      </c>
      <c r="Q32" s="52"/>
      <c r="R32" s="103">
        <f>R13</f>
        <v>8944127.57</v>
      </c>
      <c r="S32" s="49"/>
      <c r="T32" s="50"/>
      <c r="U32" s="103">
        <f>V13</f>
        <v>8944127.57</v>
      </c>
      <c r="V32" s="50"/>
      <c r="W32" s="13"/>
      <c r="X32" s="42">
        <f>U32-H32</f>
        <v>-731052.4299999997</v>
      </c>
      <c r="Y32" s="9"/>
    </row>
    <row r="33" spans="3:25" ht="33.75" customHeight="1">
      <c r="C33" s="47" t="s">
        <v>29</v>
      </c>
      <c r="D33" s="48"/>
      <c r="E33" s="48"/>
      <c r="F33" s="48"/>
      <c r="G33" s="13"/>
      <c r="H33" s="124">
        <f>I15</f>
        <v>2419304099</v>
      </c>
      <c r="I33" s="51"/>
      <c r="J33" s="51"/>
      <c r="K33" s="28"/>
      <c r="L33" s="103">
        <f>M15</f>
        <v>102701843.39</v>
      </c>
      <c r="M33" s="49"/>
      <c r="N33" s="24"/>
      <c r="O33" s="25"/>
      <c r="P33" s="51">
        <f>H33+L33</f>
        <v>2522005942.39</v>
      </c>
      <c r="Q33" s="52"/>
      <c r="R33" s="103">
        <f>R15</f>
        <v>1880904734.34</v>
      </c>
      <c r="S33" s="49"/>
      <c r="T33" s="50"/>
      <c r="U33" s="103">
        <f>V15</f>
        <v>1880904734.34</v>
      </c>
      <c r="V33" s="50"/>
      <c r="W33" s="13"/>
      <c r="X33" s="42">
        <f>U33-H33</f>
        <v>-538399364.6600001</v>
      </c>
      <c r="Y33" s="9"/>
    </row>
    <row r="34" spans="3:25" ht="27" customHeight="1">
      <c r="C34" s="118" t="s">
        <v>30</v>
      </c>
      <c r="D34" s="119"/>
      <c r="E34" s="119"/>
      <c r="F34" s="119"/>
      <c r="G34" s="28"/>
      <c r="H34" s="124">
        <v>0</v>
      </c>
      <c r="I34" s="51"/>
      <c r="J34" s="51"/>
      <c r="K34" s="28"/>
      <c r="L34" s="124">
        <v>0</v>
      </c>
      <c r="M34" s="51"/>
      <c r="N34" s="24"/>
      <c r="O34" s="25"/>
      <c r="P34" s="51">
        <v>0</v>
      </c>
      <c r="Q34" s="52"/>
      <c r="R34" s="51">
        <v>0</v>
      </c>
      <c r="S34" s="51"/>
      <c r="T34" s="51"/>
      <c r="U34" s="124">
        <v>0</v>
      </c>
      <c r="V34" s="52"/>
      <c r="W34" s="28"/>
      <c r="X34" s="45">
        <v>0</v>
      </c>
      <c r="Y34" s="9"/>
    </row>
    <row r="35" spans="3:25" ht="72" customHeight="1">
      <c r="C35" s="129" t="s">
        <v>31</v>
      </c>
      <c r="D35" s="130"/>
      <c r="E35" s="130"/>
      <c r="F35" s="130"/>
      <c r="G35" s="130"/>
      <c r="H35" s="25"/>
      <c r="I35" s="131">
        <v>0</v>
      </c>
      <c r="J35" s="131"/>
      <c r="K35" s="28"/>
      <c r="L35" s="132">
        <v>0</v>
      </c>
      <c r="M35" s="131"/>
      <c r="N35" s="24"/>
      <c r="O35" s="25"/>
      <c r="P35" s="131">
        <v>0</v>
      </c>
      <c r="Q35" s="133"/>
      <c r="R35" s="126">
        <v>0</v>
      </c>
      <c r="S35" s="126"/>
      <c r="T35" s="126"/>
      <c r="U35" s="127">
        <v>0</v>
      </c>
      <c r="V35" s="128"/>
      <c r="W35" s="13"/>
      <c r="X35" s="43">
        <f aca="true" t="shared" si="1" ref="X35:X41">U35-H35</f>
        <v>0</v>
      </c>
      <c r="Y35" s="9"/>
    </row>
    <row r="36" spans="3:25" ht="12.75">
      <c r="C36" s="47" t="s">
        <v>13</v>
      </c>
      <c r="D36" s="48"/>
      <c r="E36" s="48"/>
      <c r="F36" s="48"/>
      <c r="G36" s="48"/>
      <c r="H36" s="25"/>
      <c r="I36" s="51">
        <v>0</v>
      </c>
      <c r="J36" s="51"/>
      <c r="K36" s="28"/>
      <c r="L36" s="124">
        <v>0</v>
      </c>
      <c r="M36" s="51"/>
      <c r="N36" s="24"/>
      <c r="O36" s="25"/>
      <c r="P36" s="51">
        <v>0</v>
      </c>
      <c r="Q36" s="52"/>
      <c r="R36" s="49">
        <v>0</v>
      </c>
      <c r="S36" s="49"/>
      <c r="T36" s="49"/>
      <c r="U36" s="103">
        <v>0</v>
      </c>
      <c r="V36" s="50"/>
      <c r="W36" s="13"/>
      <c r="X36" s="42">
        <f t="shared" si="1"/>
        <v>0</v>
      </c>
      <c r="Y36" s="9"/>
    </row>
    <row r="37" spans="3:25" ht="12.75" customHeight="1">
      <c r="C37" s="47" t="s">
        <v>16</v>
      </c>
      <c r="D37" s="48"/>
      <c r="E37" s="48"/>
      <c r="F37" s="48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9">
        <v>0</v>
      </c>
      <c r="T37" s="50"/>
      <c r="U37" s="38"/>
      <c r="V37" s="17">
        <v>0</v>
      </c>
      <c r="W37" s="13"/>
      <c r="X37" s="42">
        <v>0</v>
      </c>
      <c r="Y37" s="9"/>
    </row>
    <row r="38" spans="3:25" ht="25.5" customHeight="1">
      <c r="C38" s="47" t="s">
        <v>32</v>
      </c>
      <c r="D38" s="48"/>
      <c r="E38" s="48"/>
      <c r="F38" s="48"/>
      <c r="G38" s="48"/>
      <c r="H38" s="14"/>
      <c r="I38" s="49">
        <v>0</v>
      </c>
      <c r="J38" s="49"/>
      <c r="K38" s="13"/>
      <c r="L38" s="103">
        <v>0</v>
      </c>
      <c r="M38" s="49"/>
      <c r="N38" s="15"/>
      <c r="O38" s="14"/>
      <c r="P38" s="49">
        <v>0</v>
      </c>
      <c r="Q38" s="50"/>
      <c r="R38" s="49">
        <v>0</v>
      </c>
      <c r="S38" s="49"/>
      <c r="T38" s="49"/>
      <c r="U38" s="103">
        <v>0</v>
      </c>
      <c r="V38" s="50"/>
      <c r="W38" s="13"/>
      <c r="X38" s="42">
        <f t="shared" si="1"/>
        <v>0</v>
      </c>
      <c r="Y38" s="9"/>
    </row>
    <row r="39" spans="3:25" ht="22.5" customHeight="1">
      <c r="C39" s="47" t="s">
        <v>30</v>
      </c>
      <c r="D39" s="48"/>
      <c r="E39" s="48"/>
      <c r="F39" s="48"/>
      <c r="G39" s="48"/>
      <c r="H39" s="14"/>
      <c r="I39" s="49">
        <v>0</v>
      </c>
      <c r="J39" s="49"/>
      <c r="K39" s="13"/>
      <c r="L39" s="103">
        <v>0</v>
      </c>
      <c r="M39" s="49"/>
      <c r="N39" s="15"/>
      <c r="O39" s="14"/>
      <c r="P39" s="49">
        <v>0</v>
      </c>
      <c r="Q39" s="50"/>
      <c r="R39" s="49">
        <v>0</v>
      </c>
      <c r="S39" s="49"/>
      <c r="T39" s="49"/>
      <c r="U39" s="103">
        <v>0</v>
      </c>
      <c r="V39" s="50"/>
      <c r="W39" s="13"/>
      <c r="X39" s="42">
        <f>U39-H39</f>
        <v>0</v>
      </c>
      <c r="Y39" s="9"/>
    </row>
    <row r="40" spans="3:25" ht="12.75">
      <c r="C40" s="129" t="s">
        <v>33</v>
      </c>
      <c r="D40" s="130"/>
      <c r="E40" s="130"/>
      <c r="F40" s="130"/>
      <c r="G40" s="130"/>
      <c r="H40" s="14"/>
      <c r="I40" s="13"/>
      <c r="J40" s="8">
        <v>0</v>
      </c>
      <c r="K40" s="13"/>
      <c r="L40" s="127">
        <f>L41</f>
        <v>350000000</v>
      </c>
      <c r="M40" s="126"/>
      <c r="N40" s="15"/>
      <c r="O40" s="14"/>
      <c r="P40" s="126">
        <f>J40+L40</f>
        <v>350000000</v>
      </c>
      <c r="Q40" s="128"/>
      <c r="R40" s="126">
        <v>0</v>
      </c>
      <c r="S40" s="126"/>
      <c r="T40" s="126"/>
      <c r="U40" s="127">
        <v>0</v>
      </c>
      <c r="V40" s="128"/>
      <c r="W40" s="13"/>
      <c r="X40" s="43">
        <f t="shared" si="1"/>
        <v>0</v>
      </c>
      <c r="Y40" s="9"/>
    </row>
    <row r="41" spans="3:24" ht="12.75">
      <c r="C41" s="122" t="s">
        <v>18</v>
      </c>
      <c r="D41" s="123"/>
      <c r="E41" s="123"/>
      <c r="F41" s="123"/>
      <c r="G41" s="123"/>
      <c r="H41" s="19"/>
      <c r="I41" s="18"/>
      <c r="J41" s="20">
        <v>0</v>
      </c>
      <c r="K41" s="18"/>
      <c r="L41" s="135">
        <v>350000000</v>
      </c>
      <c r="M41" s="53"/>
      <c r="N41" s="21"/>
      <c r="O41" s="19"/>
      <c r="P41" s="53">
        <f>J41+L41</f>
        <v>350000000</v>
      </c>
      <c r="Q41" s="54"/>
      <c r="R41" s="53">
        <v>0</v>
      </c>
      <c r="S41" s="53"/>
      <c r="T41" s="54"/>
      <c r="U41" s="135">
        <v>0</v>
      </c>
      <c r="V41" s="54"/>
      <c r="W41" s="18"/>
      <c r="X41" s="26">
        <f t="shared" si="1"/>
        <v>0</v>
      </c>
    </row>
    <row r="42" spans="3:24" ht="12.75">
      <c r="C42" s="105" t="s">
        <v>19</v>
      </c>
      <c r="D42" s="106"/>
      <c r="E42" s="106"/>
      <c r="F42" s="106"/>
      <c r="G42" s="106"/>
      <c r="H42" s="1"/>
      <c r="I42" s="2"/>
      <c r="J42" s="109">
        <f>SUM(H33,H32,H31,H30,H29,H27)</f>
        <v>4297811917</v>
      </c>
      <c r="K42" s="3"/>
      <c r="L42" s="147">
        <f>L27+L29+L30+L31+L32+L33+L41</f>
        <v>760205652.56</v>
      </c>
      <c r="M42" s="109">
        <f>SUM(K33,K32,K31,K30,K29,K27)</f>
        <v>0</v>
      </c>
      <c r="N42" s="3"/>
      <c r="O42" s="1"/>
      <c r="P42" s="109">
        <f>SUM(P33,P32,P31,P30,P29,P27+P41)</f>
        <v>5058017569.559999</v>
      </c>
      <c r="Q42" s="111"/>
      <c r="R42" s="147">
        <f>R27+R30+R31+R32+R33</f>
        <v>3684469806.5099998</v>
      </c>
      <c r="S42" s="109"/>
      <c r="T42" s="111"/>
      <c r="U42" s="147">
        <f>U27+U30+U31+U32+U33</f>
        <v>3684469806.5099998</v>
      </c>
      <c r="V42" s="111"/>
      <c r="W42" s="141">
        <f>SUM(X34,X33,X30,X31,X32,X29,X27,X39)</f>
        <v>-613342110.4900001</v>
      </c>
      <c r="X42" s="142"/>
    </row>
    <row r="43" spans="3:24" ht="8.25" customHeight="1">
      <c r="C43" s="107"/>
      <c r="D43" s="108"/>
      <c r="E43" s="108"/>
      <c r="F43" s="108"/>
      <c r="G43" s="108"/>
      <c r="H43" s="5"/>
      <c r="I43" s="6"/>
      <c r="J43" s="110"/>
      <c r="K43" s="7"/>
      <c r="L43" s="148"/>
      <c r="M43" s="110"/>
      <c r="N43" s="7"/>
      <c r="O43" s="5"/>
      <c r="P43" s="110"/>
      <c r="Q43" s="112"/>
      <c r="R43" s="148"/>
      <c r="S43" s="110"/>
      <c r="T43" s="112"/>
      <c r="U43" s="148"/>
      <c r="V43" s="112"/>
      <c r="W43" s="143"/>
      <c r="X43" s="144"/>
    </row>
    <row r="44" spans="10:24" ht="12.75">
      <c r="J44" s="9"/>
      <c r="M44" s="9"/>
      <c r="Q44" s="9"/>
      <c r="R44" s="136" t="s">
        <v>21</v>
      </c>
      <c r="S44" s="137"/>
      <c r="T44" s="137"/>
      <c r="U44" s="137"/>
      <c r="V44" s="138"/>
      <c r="W44" s="145"/>
      <c r="X44" s="146"/>
    </row>
    <row r="45" spans="3:24" ht="12.75" customHeight="1">
      <c r="C45" s="134" t="s">
        <v>22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24" ht="9.75" customHeight="1">
      <c r="C47" s="34"/>
      <c r="J47" s="9"/>
      <c r="M47" s="9"/>
      <c r="Q47" s="9"/>
      <c r="S47" s="9"/>
      <c r="V47" s="9"/>
      <c r="X47" s="9"/>
    </row>
    <row r="48" spans="3:24" ht="9.75" customHeight="1">
      <c r="C48" s="34"/>
      <c r="J48" s="9"/>
      <c r="M48" s="9"/>
      <c r="Q48" s="9"/>
      <c r="S48" s="9"/>
      <c r="V48" s="9"/>
      <c r="X48" s="9"/>
    </row>
    <row r="49" spans="3:18" ht="7.5" customHeight="1">
      <c r="C49" s="34"/>
      <c r="D49" s="34"/>
      <c r="E49" s="34"/>
      <c r="F49" s="34"/>
      <c r="G49" s="34"/>
      <c r="R49" s="4"/>
    </row>
    <row r="50" spans="3:24" ht="7.5" customHeight="1">
      <c r="C50" s="34"/>
      <c r="D50" s="34"/>
      <c r="E50" s="34"/>
      <c r="F50" s="34"/>
      <c r="G50" s="34"/>
      <c r="R50" s="4"/>
      <c r="S50" s="4"/>
      <c r="T50" s="4"/>
      <c r="U50" s="4"/>
      <c r="V50" s="4"/>
      <c r="W50" s="4"/>
      <c r="X50" s="4"/>
    </row>
    <row r="51" spans="3:24" ht="7.5" customHeight="1">
      <c r="C51" s="34"/>
      <c r="D51" s="34"/>
      <c r="E51" s="34"/>
      <c r="F51" s="34"/>
      <c r="G51" s="34"/>
      <c r="R51" s="4"/>
      <c r="S51" s="4"/>
      <c r="T51" s="4"/>
      <c r="U51" s="4"/>
      <c r="V51" s="4"/>
      <c r="W51" s="4"/>
      <c r="X51" s="4"/>
    </row>
    <row r="52" spans="3:24" ht="7.5" customHeight="1">
      <c r="C52" s="34"/>
      <c r="D52" s="34"/>
      <c r="E52" s="34"/>
      <c r="F52" s="34"/>
      <c r="G52" s="34"/>
      <c r="R52" s="4"/>
      <c r="S52" s="4"/>
      <c r="T52" s="4"/>
      <c r="U52" s="4"/>
      <c r="V52" s="4"/>
      <c r="W52" s="4"/>
      <c r="X52" s="4"/>
    </row>
    <row r="53" spans="3:24" ht="30" customHeight="1">
      <c r="C53" s="34"/>
      <c r="D53" s="34"/>
      <c r="E53" s="34"/>
      <c r="F53" s="34"/>
      <c r="G53" s="34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61" spans="10:24" ht="12.75" customHeight="1">
      <c r="J61" s="9">
        <f>I18-J42</f>
        <v>0</v>
      </c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165" ht="12.75" customHeight="1">
      <c r="R165" t="s">
        <v>26</v>
      </c>
    </row>
  </sheetData>
  <sheetProtection/>
  <mergeCells count="191">
    <mergeCell ref="R15:T15"/>
    <mergeCell ref="R16:T16"/>
    <mergeCell ref="R17:T17"/>
    <mergeCell ref="R18:T19"/>
    <mergeCell ref="R9:T9"/>
    <mergeCell ref="R10:T10"/>
    <mergeCell ref="R11:T11"/>
    <mergeCell ref="R12:T12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16:F16"/>
    <mergeCell ref="I16:J16"/>
    <mergeCell ref="C26:F26"/>
    <mergeCell ref="H26:J26"/>
    <mergeCell ref="C17:F17"/>
    <mergeCell ref="H25:J25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R8:T8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</mergeCells>
  <printOptions horizontalCentered="1" verticalCentered="1"/>
  <pageMargins left="0.11811023622047245" right="0.11811023622047245" top="0.5118110236220472" bottom="0" header="0.31496062992125984" footer="0"/>
  <pageSetup horizontalDpi="600" verticalDpi="600" orientation="landscape" scale="63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Chale Cuytun Gilberto</cp:lastModifiedBy>
  <cp:lastPrinted>2022-10-12T18:34:49Z</cp:lastPrinted>
  <dcterms:created xsi:type="dcterms:W3CDTF">2015-10-06T22:13:02Z</dcterms:created>
  <dcterms:modified xsi:type="dcterms:W3CDTF">2022-10-12T18:34:58Z</dcterms:modified>
  <cp:category/>
  <cp:version/>
  <cp:contentType/>
  <cp:contentStatus/>
</cp:coreProperties>
</file>