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<sst xmlns="http://schemas.openxmlformats.org/spreadsheetml/2006/main" count="61" uniqueCount="36">
  <si>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</si>
  <si>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</si>
  <si>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</si>
  <si>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</si>
  <si>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</si>
  <si>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</si>
  <si>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</si>
  <si>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</si>
  <si>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</si>
  <si>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</si>
  <si>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</si>
  <si>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</si>
  <si>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</si>
  <si>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</si>
  <si>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</si>
  <si>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</si>
  <si>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</si>
  <si>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</si>
  <si>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</si>
  <si>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</si>
  <si>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</si>
  <si>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</si>
  <si>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</si>
  <si>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</si>
  <si>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</si>
  <si>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</si>
  <si>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</si>
  <si>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</si>
  <si>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</si>
  <si>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</si>
  <si>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</si>
  <si>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</si>
  <si>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</si>
  <si>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</si>
  <si>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</si>
  <si>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OCTUBRE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</si>
</sst>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834629079</v>
      </c>
      <c r="J8" s="89"/>
      <c r="K8" s="12"/>
      <c r="L8" s="11"/>
      <c r="M8" s="89">
        <v>340700361.17</v>
      </c>
      <c r="N8" s="91"/>
      <c r="O8" s="90">
        <f>I8+M8</f>
        <v>1175329440.17</v>
      </c>
      <c r="P8" s="89"/>
      <c r="Q8" s="91"/>
      <c r="R8" s="90">
        <v>1073699259.17</v>
      </c>
      <c r="S8" s="89"/>
      <c r="T8" s="91"/>
      <c r="U8" s="11"/>
      <c r="V8" s="40">
        <v>1073699259.17</v>
      </c>
      <c r="W8" s="90">
        <f>V8-I8</f>
        <v>239070180.16999996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166743247</v>
      </c>
      <c r="J11" s="49"/>
      <c r="K11" s="15"/>
      <c r="L11" s="14"/>
      <c r="M11" s="49">
        <v>49479822.14</v>
      </c>
      <c r="N11" s="50"/>
      <c r="O11" s="103">
        <f>I11+M11</f>
        <v>216223069.14</v>
      </c>
      <c r="P11" s="49"/>
      <c r="Q11" s="50"/>
      <c r="R11" s="103">
        <v>185104470.14</v>
      </c>
      <c r="S11" s="49"/>
      <c r="T11" s="50"/>
      <c r="U11" s="14"/>
      <c r="V11" s="40">
        <v>185104470.14</v>
      </c>
      <c r="W11" s="103">
        <f>V11-I11</f>
        <v>18361223.139999986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36971062</v>
      </c>
      <c r="J12" s="49"/>
      <c r="K12" s="15"/>
      <c r="L12" s="14"/>
      <c r="M12" s="49">
        <v>-3822940.48</v>
      </c>
      <c r="N12" s="50"/>
      <c r="O12" s="104"/>
      <c r="P12" s="104"/>
      <c r="Q12" s="35">
        <f>I12+M12</f>
        <v>33148121.52</v>
      </c>
      <c r="R12" s="103">
        <v>29567166.52</v>
      </c>
      <c r="S12" s="49"/>
      <c r="T12" s="50"/>
      <c r="U12" s="14"/>
      <c r="V12" s="40">
        <v>29567166.52</v>
      </c>
      <c r="W12" s="103">
        <f>V12-I12</f>
        <v>-7403895.48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3810638</v>
      </c>
      <c r="J13" s="49"/>
      <c r="K13" s="15"/>
      <c r="L13" s="14"/>
      <c r="M13" s="49">
        <v>9916336.12</v>
      </c>
      <c r="N13" s="50"/>
      <c r="O13" s="103">
        <f>I13+M13</f>
        <v>13726974.12</v>
      </c>
      <c r="P13" s="49"/>
      <c r="Q13" s="50"/>
      <c r="R13" s="103">
        <v>13048333.12</v>
      </c>
      <c r="S13" s="49"/>
      <c r="T13" s="50"/>
      <c r="U13" s="14"/>
      <c r="V13" s="40">
        <v>13048333.12</v>
      </c>
      <c r="W13" s="103">
        <f>V13-I13</f>
        <v>9237695.12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2143174382</v>
      </c>
      <c r="J15" s="49"/>
      <c r="K15" s="15"/>
      <c r="L15" s="14"/>
      <c r="M15" s="49">
        <v>35072536.18</v>
      </c>
      <c r="N15" s="50"/>
      <c r="O15" s="104"/>
      <c r="P15" s="104"/>
      <c r="Q15" s="35">
        <f>I15+M15</f>
        <v>2178246918.18</v>
      </c>
      <c r="R15" s="103">
        <v>1813492251.18</v>
      </c>
      <c r="S15" s="49"/>
      <c r="T15" s="50"/>
      <c r="U15" s="14"/>
      <c r="V15" s="40">
        <v>1813492251.18</v>
      </c>
      <c r="W15" s="103">
        <f>V15-I15</f>
        <v>-329682130.81999993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135">
        <v>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3185328408</v>
      </c>
      <c r="J18" s="109"/>
      <c r="K18" s="3"/>
      <c r="L18" s="1"/>
      <c r="M18" s="109">
        <f>M8+M11+M12+M13+M15</f>
        <v>431346115.13</v>
      </c>
      <c r="N18" s="3"/>
      <c r="O18" s="32">
        <f>SUM(O15,O13,O12,O11,O10,O8)</f>
        <v>1405279483.43</v>
      </c>
      <c r="P18" s="109">
        <f>O8+O10+O11+Q12+O13+Q15</f>
        <v>3616674523.1299996</v>
      </c>
      <c r="Q18" s="111"/>
      <c r="R18" s="147">
        <f>SUM(R15,R13,R12,R11,R8,R16)</f>
        <v>3114911480.13</v>
      </c>
      <c r="S18" s="109"/>
      <c r="T18" s="111"/>
      <c r="U18" s="1"/>
      <c r="V18" s="111">
        <f>SUM(V8+V11+V12+V13+V15)</f>
        <v>3114911480.13</v>
      </c>
      <c r="W18" s="151">
        <f>SUM(W16,W15,W12,W13,W11,W10,W8)</f>
        <v>-70416927.87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3185328408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3185328408</v>
      </c>
      <c r="I26" s="114"/>
      <c r="J26" s="114"/>
      <c r="K26" s="27"/>
      <c r="L26" s="113">
        <f>M18</f>
        <v>431346115.13</v>
      </c>
      <c r="M26" s="114"/>
      <c r="N26" s="22"/>
      <c r="O26" s="23"/>
      <c r="P26" s="114">
        <f>P18</f>
        <v>3616674523.1299996</v>
      </c>
      <c r="Q26" s="125"/>
      <c r="R26" s="115">
        <f>SUM(R18)</f>
        <v>3114911480.13</v>
      </c>
      <c r="S26" s="115"/>
      <c r="T26" s="115"/>
      <c r="U26" s="116">
        <f>SUM(V18)</f>
        <v>3114911480.13</v>
      </c>
      <c r="V26" s="117"/>
      <c r="W26" s="10"/>
      <c r="X26" s="41">
        <f>W18</f>
        <v>-70416927.87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834629079</v>
      </c>
      <c r="I27" s="51"/>
      <c r="J27" s="51"/>
      <c r="K27" s="28"/>
      <c r="L27" s="124">
        <f>M8</f>
        <v>340700361.17</v>
      </c>
      <c r="M27" s="51"/>
      <c r="N27" s="24"/>
      <c r="O27" s="25"/>
      <c r="P27" s="51">
        <f>H27+L27</f>
        <v>1175329440.17</v>
      </c>
      <c r="Q27" s="52"/>
      <c r="R27" s="49">
        <f>R8</f>
        <v>1073699259.17</v>
      </c>
      <c r="S27" s="49"/>
      <c r="T27" s="49"/>
      <c r="U27" s="103">
        <f>V8</f>
        <v>1073699259.17</v>
      </c>
      <c r="V27" s="50"/>
      <c r="W27" s="13"/>
      <c r="X27" s="42">
        <f>U27-H27</f>
        <v>239070180.16999996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166743247</v>
      </c>
      <c r="I30" s="51"/>
      <c r="J30" s="51"/>
      <c r="K30" s="28"/>
      <c r="L30" s="103">
        <f>M11</f>
        <v>49479822.14</v>
      </c>
      <c r="M30" s="49"/>
      <c r="N30" s="24"/>
      <c r="O30" s="25"/>
      <c r="P30" s="51">
        <f>H30+L30</f>
        <v>216223069.14</v>
      </c>
      <c r="Q30" s="52"/>
      <c r="R30" s="103">
        <f>R11</f>
        <v>185104470.14</v>
      </c>
      <c r="S30" s="49"/>
      <c r="T30" s="50"/>
      <c r="U30" s="103">
        <f>V11</f>
        <v>185104470.14</v>
      </c>
      <c r="V30" s="50"/>
      <c r="W30" s="13"/>
      <c r="X30" s="42">
        <f>U30-H30</f>
        <v>18361223.139999986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36971062</v>
      </c>
      <c r="I31" s="51"/>
      <c r="J31" s="51"/>
      <c r="K31" s="28"/>
      <c r="L31" s="103">
        <f>M12</f>
        <v>-3822940.48</v>
      </c>
      <c r="M31" s="49"/>
      <c r="N31" s="24"/>
      <c r="O31" s="25"/>
      <c r="P31" s="51">
        <f>H31+L31</f>
        <v>33148121.52</v>
      </c>
      <c r="Q31" s="52"/>
      <c r="R31" s="103">
        <f>R12</f>
        <v>29567166.52</v>
      </c>
      <c r="S31" s="49"/>
      <c r="T31" s="50"/>
      <c r="U31" s="103">
        <f>V12</f>
        <v>29567166.52</v>
      </c>
      <c r="V31" s="50"/>
      <c r="W31" s="13"/>
      <c r="X31" s="42">
        <f>U31-H31</f>
        <v>-7403895.48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3810638</v>
      </c>
      <c r="I32" s="51"/>
      <c r="J32" s="51"/>
      <c r="K32" s="28"/>
      <c r="L32" s="103">
        <f>M13</f>
        <v>9916336.12</v>
      </c>
      <c r="M32" s="49"/>
      <c r="N32" s="24"/>
      <c r="O32" s="25"/>
      <c r="P32" s="51">
        <f>H32+L32</f>
        <v>13726974.12</v>
      </c>
      <c r="Q32" s="52"/>
      <c r="R32" s="103">
        <f>R13</f>
        <v>13048333.12</v>
      </c>
      <c r="S32" s="49"/>
      <c r="T32" s="50"/>
      <c r="U32" s="103">
        <f>V13</f>
        <v>13048333.12</v>
      </c>
      <c r="V32" s="50"/>
      <c r="W32" s="13"/>
      <c r="X32" s="42">
        <f>U32-H32</f>
        <v>9237695.12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2143174382</v>
      </c>
      <c r="I33" s="51"/>
      <c r="J33" s="51"/>
      <c r="K33" s="28"/>
      <c r="L33" s="103">
        <f>M15</f>
        <v>35072536.18</v>
      </c>
      <c r="M33" s="49"/>
      <c r="N33" s="24"/>
      <c r="O33" s="25"/>
      <c r="P33" s="51">
        <f>H33+L33</f>
        <v>2178246918.18</v>
      </c>
      <c r="Q33" s="52"/>
      <c r="R33" s="103">
        <f>R15</f>
        <v>1813492251.18</v>
      </c>
      <c r="S33" s="49"/>
      <c r="T33" s="50"/>
      <c r="U33" s="103">
        <f>V15</f>
        <v>1813492251.18</v>
      </c>
      <c r="V33" s="50"/>
      <c r="W33" s="13"/>
      <c r="X33" s="42">
        <f>U33-H33</f>
        <v>-329682130.81999993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v>0</v>
      </c>
      <c r="M40" s="126"/>
      <c r="N40" s="15"/>
      <c r="O40" s="14"/>
      <c r="P40" s="126">
        <v>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3185328408</v>
      </c>
      <c r="K42" s="3"/>
      <c r="L42" s="147">
        <f>L27+L29+L30+L31+L32+L33</f>
        <v>431346115.13</v>
      </c>
      <c r="M42" s="109">
        <f>SUM(K33,K32,K31,K30,K29,K27)</f>
        <v>0</v>
      </c>
      <c r="N42" s="3"/>
      <c r="O42" s="1"/>
      <c r="P42" s="109">
        <f>SUM(P33,P32,P31,P30,P29,P27)</f>
        <v>3616674523.1299996</v>
      </c>
      <c r="Q42" s="111"/>
      <c r="R42" s="147">
        <f>R27+R30+R31+R32+R33</f>
        <v>3114911480.13</v>
      </c>
      <c r="S42" s="109"/>
      <c r="T42" s="111"/>
      <c r="U42" s="147">
        <f>U27+U30+U31+U32+U33</f>
        <v>3114911480.13</v>
      </c>
      <c r="V42" s="111"/>
      <c r="W42" s="141">
        <f>SUM(X34,X33,X30,X31,X32,X29,X27,X39)</f>
        <v>-70416927.87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Dominguez Montero Julia Lorena</cp:lastModifiedBy>
  <cp:lastPrinted>2021-11-05T21:44:37Z</cp:lastPrinted>
  <dcterms:created xsi:type="dcterms:W3CDTF">2015-10-06T22:13:02Z</dcterms:created>
  <dcterms:modified xsi:type="dcterms:W3CDTF">2021-11-05T21:51:04Z</dcterms:modified>
  <cp:category/>
  <cp:version/>
  <cp:contentType/>
  <cp:contentStatus/>
</cp:coreProperties>
</file>