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.sabido\Documents\Malena\2020\Transparecia CONAC\"/>
    </mc:Choice>
  </mc:AlternateContent>
  <xr:revisionPtr revIDLastSave="0" documentId="13_ncr:1_{3417AC9C-48DB-4851-B4D0-70855AA3170A}" xr6:coauthVersionLast="36" xr6:coauthVersionMax="40" xr10:uidLastSave="{00000000-0000-0000-0000-000000000000}"/>
  <bookViews>
    <workbookView xWindow="0" yWindow="0" windowWidth="20490" windowHeight="7545" xr2:uid="{05C7D433-91F9-4E87-9328-41584E33E3EB}"/>
  </bookViews>
  <sheets>
    <sheet name="Mensual" sheetId="1" r:id="rId1"/>
  </sheets>
  <externalReferences>
    <externalReference r:id="rId2"/>
    <externalReference r:id="rId3"/>
    <externalReference r:id="rId4"/>
  </externalReferences>
  <definedNames>
    <definedName name="___sm2005">[1]parametros!$C$3</definedName>
    <definedName name="__sm2005">#REF!</definedName>
    <definedName name="_sm2005">#REF!</definedName>
    <definedName name="_xlnm.Print_Area" localSheetId="0">Mensual!$A$1:$T$46</definedName>
    <definedName name="fog">'[2]2010'!#REF!</definedName>
    <definedName name="FOGEN">#REF!</definedName>
    <definedName name="INDICADORSEGING">#REF!</definedName>
    <definedName name="ingresos_2005">#REF!</definedName>
    <definedName name="Predial">'[3]LIM Anual'!$E$15</definedName>
    <definedName name="salariominimo05">[1]parametros!$C$3</definedName>
    <definedName name="_xlnm.Print_Titles" localSheetId="0">Mensual!$1:$4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K5" i="1"/>
  <c r="H5" i="1" s="1"/>
  <c r="L5" i="1"/>
  <c r="M5" i="1"/>
  <c r="N5" i="1"/>
  <c r="O5" i="1"/>
  <c r="P5" i="1"/>
  <c r="Q5" i="1"/>
  <c r="R5" i="1"/>
  <c r="S5" i="1"/>
  <c r="T5" i="1"/>
  <c r="I5" i="1"/>
  <c r="J44" i="1"/>
  <c r="K44" i="1"/>
  <c r="L44" i="1"/>
  <c r="M44" i="1"/>
  <c r="N44" i="1"/>
  <c r="O44" i="1"/>
  <c r="P44" i="1"/>
  <c r="Q44" i="1"/>
  <c r="R44" i="1"/>
  <c r="S44" i="1"/>
  <c r="T44" i="1"/>
  <c r="I44" i="1"/>
  <c r="H44" i="1"/>
  <c r="H40" i="1"/>
  <c r="J40" i="1"/>
  <c r="K40" i="1"/>
  <c r="L40" i="1"/>
  <c r="M40" i="1"/>
  <c r="N40" i="1"/>
  <c r="O40" i="1"/>
  <c r="P40" i="1"/>
  <c r="Q40" i="1"/>
  <c r="R40" i="1"/>
  <c r="S40" i="1"/>
  <c r="T40" i="1"/>
  <c r="I40" i="1"/>
  <c r="J35" i="1"/>
  <c r="H35" i="1" s="1"/>
  <c r="K35" i="1"/>
  <c r="L35" i="1"/>
  <c r="M35" i="1"/>
  <c r="N35" i="1"/>
  <c r="O35" i="1"/>
  <c r="P35" i="1"/>
  <c r="Q35" i="1"/>
  <c r="R35" i="1"/>
  <c r="S35" i="1"/>
  <c r="T35" i="1"/>
  <c r="I35" i="1"/>
  <c r="J32" i="1"/>
  <c r="K32" i="1"/>
  <c r="L32" i="1"/>
  <c r="H32" i="1" s="1"/>
  <c r="M32" i="1"/>
  <c r="N32" i="1"/>
  <c r="O32" i="1"/>
  <c r="P32" i="1"/>
  <c r="Q32" i="1"/>
  <c r="R32" i="1"/>
  <c r="S32" i="1"/>
  <c r="T32" i="1"/>
  <c r="I32" i="1"/>
  <c r="J28" i="1"/>
  <c r="H28" i="1" s="1"/>
  <c r="K28" i="1"/>
  <c r="L28" i="1"/>
  <c r="M28" i="1"/>
  <c r="N28" i="1"/>
  <c r="O28" i="1"/>
  <c r="P28" i="1"/>
  <c r="Q28" i="1"/>
  <c r="R28" i="1"/>
  <c r="S28" i="1"/>
  <c r="T28" i="1"/>
  <c r="I28" i="1"/>
  <c r="J25" i="1"/>
  <c r="K25" i="1"/>
  <c r="L25" i="1"/>
  <c r="M25" i="1"/>
  <c r="N25" i="1"/>
  <c r="O25" i="1"/>
  <c r="P25" i="1"/>
  <c r="Q25" i="1"/>
  <c r="R25" i="1"/>
  <c r="S25" i="1"/>
  <c r="T25" i="1"/>
  <c r="I25" i="1"/>
  <c r="H25" i="1"/>
  <c r="H18" i="1"/>
  <c r="J18" i="1"/>
  <c r="K18" i="1"/>
  <c r="L18" i="1"/>
  <c r="M18" i="1"/>
  <c r="N18" i="1"/>
  <c r="O18" i="1"/>
  <c r="P18" i="1"/>
  <c r="Q18" i="1"/>
  <c r="R18" i="1"/>
  <c r="S18" i="1"/>
  <c r="T18" i="1"/>
  <c r="I18" i="1"/>
  <c r="H6" i="1"/>
  <c r="I6" i="1"/>
  <c r="J6" i="1"/>
  <c r="K6" i="1"/>
  <c r="L6" i="1"/>
  <c r="M6" i="1"/>
  <c r="N6" i="1"/>
  <c r="O6" i="1"/>
  <c r="P6" i="1"/>
  <c r="Q6" i="1"/>
  <c r="R6" i="1"/>
  <c r="S6" i="1"/>
  <c r="T6" i="1"/>
  <c r="H12" i="1"/>
  <c r="H11" i="1"/>
  <c r="H17" i="1"/>
  <c r="H16" i="1"/>
  <c r="H27" i="1"/>
  <c r="H31" i="1"/>
  <c r="H30" i="1"/>
  <c r="H46" i="1"/>
  <c r="H45" i="1"/>
  <c r="H43" i="1"/>
  <c r="H42" i="1"/>
  <c r="H41" i="1"/>
  <c r="H39" i="1"/>
  <c r="H38" i="1"/>
  <c r="H37" i="1"/>
  <c r="H36" i="1"/>
  <c r="H34" i="1"/>
  <c r="H33" i="1"/>
  <c r="H29" i="1"/>
  <c r="H26" i="1"/>
  <c r="H22" i="1"/>
  <c r="H21" i="1"/>
  <c r="H20" i="1"/>
  <c r="H19" i="1"/>
  <c r="H8" i="1"/>
  <c r="H9" i="1"/>
  <c r="H10" i="1"/>
  <c r="H7" i="1"/>
</calcChain>
</file>

<file path=xl/sharedStrings.xml><?xml version="1.0" encoding="utf-8"?>
<sst xmlns="http://schemas.openxmlformats.org/spreadsheetml/2006/main" count="86" uniqueCount="60">
  <si>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</si>
  <si>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</si>
  <si>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</si>
  <si>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</si>
  <si>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</si>
  <si>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</si>
  <si>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</si>
  <si>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</si>
  <si>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</si>
  <si>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</si>
  <si>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</si>
  <si>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</si>
  <si>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</si>
  <si>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(1+3+4+5+6+8+9+0)</t>
  </si>
  <si>
    <t>Impuestos</t>
  </si>
  <si>
    <t>Otros Impuestos</t>
  </si>
  <si>
    <t>-</t>
  </si>
  <si>
    <t>Derechos</t>
  </si>
  <si>
    <t>Otros Derechos</t>
  </si>
  <si>
    <t>Derechos no comprendidos en las fracciones de la Ley de Ingresos vigente causadas en ejercicios fiscales anteriores pendientes de liquidación o pago</t>
  </si>
  <si>
    <t>4.49.1</t>
  </si>
  <si>
    <t>Productos</t>
  </si>
  <si>
    <t xml:space="preserve">Productos </t>
  </si>
  <si>
    <t>Aprovechamientos</t>
  </si>
  <si>
    <t xml:space="preserve">Aprovechamientos </t>
  </si>
  <si>
    <t>Aprovechamientos Patrimoniales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</si>
  <si>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</si>
  <si>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</si>
  <si>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</si>
  <si>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</si>
  <si>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</si>
  <si>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</si>
  <si>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Transferencias, Asignaciones, Subsidios y Subvenciones, y Pensiones y Jubilaciones</t>
  </si>
  <si>
    <t xml:space="preserve">Transferencias y Asignaciones </t>
  </si>
  <si>
    <t>Subsidios y Subvenciones</t>
  </si>
  <si>
    <t xml:space="preserve">Pensiones y Jubilaciones </t>
  </si>
  <si>
    <t>Financiamiento Interno</t>
  </si>
  <si>
    <t>0.03.1</t>
  </si>
  <si>
    <t>Municipio de Mérida, Yucatán</t>
  </si>
  <si>
    <t>Accesorios de Impuestos</t>
  </si>
  <si>
    <t>Impuestos Sobre los Ingresos</t>
  </si>
  <si>
    <t>Impuestos Sobre el Patrimonio</t>
  </si>
  <si>
    <t>Impuestos Sobre la Producción, el Consumo y las Transacciones</t>
  </si>
  <si>
    <t>Cuotas y Aportaciones de Seguridad Social</t>
  </si>
  <si>
    <t>Aportaciones para Fondos de Vivienda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</si>
  <si>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</si>
  <si>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</si>
  <si>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</si>
  <si>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 por el Uso, Goce, Aprovechamiento o Explotación de Bienes de Dominio Público</t>
  </si>
  <si>
    <r>
      <t>Derechos por Prestación de Servicios</t>
    </r>
    <r>
      <rPr>
        <b/>
        <sz val="8"/>
        <color theme="1"/>
        <rFont val="Arial"/>
        <family val="2"/>
      </rPr>
      <t xml:space="preserve"> </t>
    </r>
  </si>
  <si>
    <t>Accesorios de Derechos</t>
  </si>
  <si>
    <t xml:space="preserve">Ingresos por Venta de Bienes, Prestación de Servicios y Otros Ingresos </t>
  </si>
  <si>
    <t>Ingresos por Venta de Bienes y Prestación de Servicios de Entidades Paraestatales y Fideicomisos No Empresariales y No Financieros</t>
  </si>
  <si>
    <t>Ingresos Derivados de Financiamientos</t>
  </si>
  <si>
    <t>Endeudamiento Interno</t>
  </si>
  <si>
    <t>Impuestos no Comprendidos, en la Ley de Ingresos Vigente Causados en Ejercicios Fiscales Anteriores Pendientes de Liquidación o Pago</t>
  </si>
  <si>
    <t>Derechos no Comprendidos, en la Ley de Ingresos Vigente Causados en Ejercicios Fiscales Anteriores Pendientes de Liquidación o Pago</t>
  </si>
  <si>
    <t>Productos no comprendidos, en la Ley de Ingresos Vigente Causados en Ejercicios Fiscales Anteriores Pendientes de Liquidación o Pago</t>
  </si>
  <si>
    <t>Aprovechamientos no Comprendidos, en la Ley de Ingresos Vigente Causados en Ejercicios Fiscales Anteriores Pendientes de Liquidación o Pago</t>
  </si>
  <si>
    <t xml:space="preserve"> Calendario de Ingresos del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</si>
</sst>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2" fillId="2" borderId="0" xfId="2" applyFont="1" applyFill="1" applyAlignment="1">
      <alignment horizontal="center"/>
    </xf>
    <xf numFmtId="44" fontId="2" fillId="2" borderId="0" xfId="1" applyFont="1" applyFill="1" applyAlignment="1">
      <alignment vertical="center"/>
    </xf>
    <xf numFmtId="0" fontId="2" fillId="2" borderId="0" xfId="2" applyFont="1" applyFill="1" applyBorder="1"/>
    <xf numFmtId="0" fontId="2" fillId="2" borderId="0" xfId="2" applyFont="1" applyFill="1"/>
    <xf numFmtId="0" fontId="2" fillId="2" borderId="0" xfId="2" applyFont="1" applyFill="1" applyBorder="1" applyAlignment="1">
      <alignment vertical="center"/>
    </xf>
    <xf numFmtId="0" fontId="2" fillId="2" borderId="0" xfId="2" applyFont="1" applyFill="1" applyAlignment="1">
      <alignment vertical="center"/>
    </xf>
    <xf numFmtId="44" fontId="8" fillId="2" borderId="0" xfId="1" applyFont="1" applyFill="1" applyAlignment="1">
      <alignment vertical="center"/>
    </xf>
    <xf numFmtId="0" fontId="8" fillId="2" borderId="0" xfId="2" applyFont="1" applyFill="1" applyBorder="1" applyAlignment="1">
      <alignment horizontal="justify" vertical="center" wrapText="1"/>
    </xf>
    <xf numFmtId="0" fontId="8" fillId="2" borderId="0" xfId="2" applyFont="1" applyFill="1" applyAlignment="1">
      <alignment vertical="center"/>
    </xf>
    <xf numFmtId="0" fontId="9" fillId="2" borderId="14" xfId="2" applyFont="1" applyFill="1" applyBorder="1" applyAlignment="1">
      <alignment horizontal="center" vertical="center"/>
    </xf>
    <xf numFmtId="0" fontId="9" fillId="2" borderId="15" xfId="2" applyFont="1" applyFill="1" applyBorder="1" applyAlignment="1">
      <alignment horizontal="center" vertical="center"/>
    </xf>
    <xf numFmtId="0" fontId="9" fillId="2" borderId="16" xfId="2" applyFont="1" applyFill="1" applyBorder="1" applyAlignment="1">
      <alignment horizontal="left" vertical="center" wrapText="1"/>
    </xf>
    <xf numFmtId="4" fontId="10" fillId="2" borderId="18" xfId="2" applyNumberFormat="1" applyFont="1" applyFill="1" applyBorder="1" applyAlignment="1">
      <alignment vertical="center" wrapText="1"/>
    </xf>
    <xf numFmtId="4" fontId="10" fillId="2" borderId="19" xfId="2" applyNumberFormat="1" applyFont="1" applyFill="1" applyBorder="1" applyAlignment="1">
      <alignment vertical="center" wrapText="1"/>
    </xf>
    <xf numFmtId="44" fontId="9" fillId="2" borderId="0" xfId="1" applyFont="1" applyFill="1" applyAlignment="1">
      <alignment vertical="center"/>
    </xf>
    <xf numFmtId="0" fontId="9" fillId="2" borderId="0" xfId="2" applyFont="1" applyFill="1" applyBorder="1" applyAlignment="1">
      <alignment horizontal="left" vertical="center" wrapText="1"/>
    </xf>
    <xf numFmtId="0" fontId="9" fillId="2" borderId="0" xfId="2" applyFont="1" applyFill="1" applyAlignment="1">
      <alignment vertical="center"/>
    </xf>
    <xf numFmtId="0" fontId="11" fillId="2" borderId="20" xfId="2" applyFont="1" applyFill="1" applyBorder="1" applyAlignment="1">
      <alignment horizontal="center" vertical="center"/>
    </xf>
    <xf numFmtId="0" fontId="11" fillId="2" borderId="21" xfId="2" applyFont="1" applyFill="1" applyBorder="1" applyAlignment="1">
      <alignment horizontal="center" vertical="center"/>
    </xf>
    <xf numFmtId="0" fontId="11" fillId="2" borderId="21" xfId="2" applyFont="1" applyFill="1" applyBorder="1" applyAlignment="1">
      <alignment horizontal="left" vertical="center" wrapText="1"/>
    </xf>
    <xf numFmtId="0" fontId="11" fillId="2" borderId="22" xfId="2" applyFont="1" applyFill="1" applyBorder="1" applyAlignment="1">
      <alignment horizontal="left" vertical="center" wrapText="1"/>
    </xf>
    <xf numFmtId="0" fontId="11" fillId="2" borderId="23" xfId="2" applyFont="1" applyFill="1" applyBorder="1" applyAlignment="1">
      <alignment horizontal="left" vertical="center" wrapText="1"/>
    </xf>
    <xf numFmtId="44" fontId="11" fillId="2" borderId="0" xfId="1" applyFont="1" applyFill="1" applyAlignment="1">
      <alignment vertical="center"/>
    </xf>
    <xf numFmtId="0" fontId="11" fillId="2" borderId="0" xfId="2" applyFont="1" applyFill="1" applyBorder="1" applyAlignment="1">
      <alignment horizontal="left" vertical="center" wrapText="1"/>
    </xf>
    <xf numFmtId="0" fontId="11" fillId="2" borderId="0" xfId="2" applyFont="1" applyFill="1" applyAlignment="1">
      <alignment vertical="center"/>
    </xf>
    <xf numFmtId="4" fontId="10" fillId="0" borderId="24" xfId="2" applyNumberFormat="1" applyFont="1" applyFill="1" applyBorder="1" applyAlignment="1">
      <alignment vertical="center" wrapText="1"/>
    </xf>
    <xf numFmtId="4" fontId="10" fillId="2" borderId="24" xfId="2" applyNumberFormat="1" applyFont="1" applyFill="1" applyBorder="1" applyAlignment="1">
      <alignment vertical="center" wrapText="1"/>
    </xf>
    <xf numFmtId="4" fontId="10" fillId="2" borderId="25" xfId="2" applyNumberFormat="1" applyFont="1" applyFill="1" applyBorder="1" applyAlignment="1">
      <alignment vertical="center" wrapText="1"/>
    </xf>
    <xf numFmtId="4" fontId="12" fillId="2" borderId="26" xfId="2" applyNumberFormat="1" applyFont="1" applyFill="1" applyBorder="1" applyAlignment="1">
      <alignment vertical="center" wrapText="1"/>
    </xf>
    <xf numFmtId="4" fontId="12" fillId="2" borderId="27" xfId="2" applyNumberFormat="1" applyFont="1" applyFill="1" applyBorder="1" applyAlignment="1">
      <alignment vertical="center" wrapText="1"/>
    </xf>
    <xf numFmtId="4" fontId="10" fillId="2" borderId="18" xfId="2" applyNumberFormat="1" applyFont="1" applyFill="1" applyBorder="1" applyAlignment="1">
      <alignment horizontal="right" vertical="center" wrapText="1"/>
    </xf>
    <xf numFmtId="4" fontId="10" fillId="2" borderId="19" xfId="2" applyNumberFormat="1" applyFont="1" applyFill="1" applyBorder="1" applyAlignment="1">
      <alignment horizontal="right" vertical="center" wrapText="1"/>
    </xf>
    <xf numFmtId="0" fontId="9" fillId="2" borderId="0" xfId="2" applyFont="1" applyFill="1" applyBorder="1" applyAlignment="1">
      <alignment horizontal="justify" vertical="center" wrapText="1"/>
    </xf>
    <xf numFmtId="4" fontId="12" fillId="0" borderId="26" xfId="2" applyNumberFormat="1" applyFont="1" applyFill="1" applyBorder="1" applyAlignment="1">
      <alignment vertical="center" wrapText="1"/>
    </xf>
    <xf numFmtId="4" fontId="9" fillId="2" borderId="0" xfId="2" applyNumberFormat="1" applyFont="1" applyFill="1" applyBorder="1" applyAlignment="1">
      <alignment horizontal="left" vertical="center" wrapText="1"/>
    </xf>
    <xf numFmtId="4" fontId="11" fillId="2" borderId="0" xfId="2" applyNumberFormat="1" applyFont="1" applyFill="1" applyBorder="1" applyAlignment="1">
      <alignment horizontal="left" vertical="center" wrapText="1"/>
    </xf>
    <xf numFmtId="0" fontId="11" fillId="2" borderId="28" xfId="2" applyFont="1" applyFill="1" applyBorder="1" applyAlignment="1">
      <alignment horizontal="center" vertical="center"/>
    </xf>
    <xf numFmtId="0" fontId="11" fillId="2" borderId="29" xfId="2" applyFont="1" applyFill="1" applyBorder="1" applyAlignment="1">
      <alignment horizontal="center" vertical="center"/>
    </xf>
    <xf numFmtId="0" fontId="11" fillId="2" borderId="29" xfId="2" applyFont="1" applyFill="1" applyBorder="1" applyAlignment="1">
      <alignment horizontal="left" vertical="center" wrapText="1"/>
    </xf>
    <xf numFmtId="0" fontId="11" fillId="2" borderId="30" xfId="2" applyFont="1" applyFill="1" applyBorder="1" applyAlignment="1">
      <alignment horizontal="left" vertical="center" wrapText="1"/>
    </xf>
    <xf numFmtId="0" fontId="11" fillId="2" borderId="31" xfId="2" applyFont="1" applyFill="1" applyBorder="1" applyAlignment="1">
      <alignment horizontal="left" vertical="center" wrapText="1"/>
    </xf>
    <xf numFmtId="4" fontId="12" fillId="2" borderId="32" xfId="2" applyNumberFormat="1" applyFont="1" applyFill="1" applyBorder="1" applyAlignment="1">
      <alignment vertical="center" wrapText="1"/>
    </xf>
    <xf numFmtId="4" fontId="12" fillId="2" borderId="33" xfId="2" applyNumberFormat="1" applyFont="1" applyFill="1" applyBorder="1" applyAlignment="1">
      <alignment vertical="center" wrapText="1"/>
    </xf>
    <xf numFmtId="0" fontId="9" fillId="2" borderId="0" xfId="2" applyFont="1" applyFill="1" applyBorder="1" applyAlignment="1">
      <alignment horizontal="left" vertical="center" wrapText="1" indent="4"/>
    </xf>
    <xf numFmtId="0" fontId="6" fillId="2" borderId="0" xfId="2" applyFont="1" applyFill="1" applyBorder="1" applyAlignment="1">
      <alignment horizontal="justify" vertical="center" wrapText="1"/>
    </xf>
    <xf numFmtId="0" fontId="8" fillId="2" borderId="0" xfId="2" applyFont="1" applyFill="1" applyBorder="1" applyAlignment="1">
      <alignment horizontal="left" vertical="center" wrapText="1" indent="2"/>
    </xf>
    <xf numFmtId="4" fontId="2" fillId="2" borderId="0" xfId="2" applyNumberFormat="1" applyFont="1" applyFill="1"/>
    <xf numFmtId="0" fontId="2" fillId="3" borderId="2" xfId="2" applyFont="1" applyFill="1" applyBorder="1" applyAlignment="1">
      <alignment horizontal="center" vertical="center"/>
    </xf>
    <xf numFmtId="0" fontId="2" fillId="3" borderId="3" xfId="2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2" fillId="3" borderId="7" xfId="2" applyFont="1" applyFill="1" applyBorder="1" applyAlignment="1">
      <alignment horizontal="center" vertical="center"/>
    </xf>
    <xf numFmtId="0" fontId="2" fillId="3" borderId="0" xfId="2" applyFont="1" applyFill="1" applyBorder="1" applyAlignment="1">
      <alignment horizontal="center" vertical="center"/>
    </xf>
    <xf numFmtId="4" fontId="7" fillId="3" borderId="4" xfId="2" applyNumberFormat="1" applyFont="1" applyFill="1" applyBorder="1" applyAlignment="1">
      <alignment vertical="center" wrapText="1"/>
    </xf>
    <xf numFmtId="0" fontId="2" fillId="4" borderId="0" xfId="2" applyFont="1" applyFill="1" applyAlignment="1">
      <alignment horizontal="center"/>
    </xf>
    <xf numFmtId="0" fontId="8" fillId="4" borderId="9" xfId="2" applyFont="1" applyFill="1" applyBorder="1" applyAlignment="1">
      <alignment horizontal="center" vertical="center"/>
    </xf>
    <xf numFmtId="0" fontId="8" fillId="4" borderId="10" xfId="2" applyFont="1" applyFill="1" applyBorder="1" applyAlignment="1">
      <alignment horizontal="center" vertical="center"/>
    </xf>
    <xf numFmtId="4" fontId="7" fillId="4" borderId="12" xfId="2" applyNumberFormat="1" applyFont="1" applyFill="1" applyBorder="1" applyAlignment="1">
      <alignment vertical="center" wrapText="1"/>
    </xf>
    <xf numFmtId="4" fontId="7" fillId="4" borderId="13" xfId="2" applyNumberFormat="1" applyFont="1" applyFill="1" applyBorder="1" applyAlignment="1">
      <alignment vertical="center" wrapText="1"/>
    </xf>
    <xf numFmtId="4" fontId="7" fillId="4" borderId="12" xfId="2" applyNumberFormat="1" applyFont="1" applyFill="1" applyBorder="1" applyAlignment="1">
      <alignment horizontal="right" vertical="center" wrapText="1"/>
    </xf>
    <xf numFmtId="4" fontId="7" fillId="4" borderId="13" xfId="2" applyNumberFormat="1" applyFont="1" applyFill="1" applyBorder="1" applyAlignment="1">
      <alignment horizontal="right" vertical="center" wrapText="1"/>
    </xf>
    <xf numFmtId="0" fontId="6" fillId="2" borderId="0" xfId="2" applyFont="1" applyFill="1" applyBorder="1" applyAlignment="1">
      <alignment horizontal="center" vertical="top"/>
    </xf>
    <xf numFmtId="44" fontId="6" fillId="2" borderId="0" xfId="1" applyFont="1" applyFill="1" applyBorder="1" applyAlignment="1">
      <alignment horizontal="center" vertical="top"/>
    </xf>
    <xf numFmtId="4" fontId="7" fillId="2" borderId="1" xfId="2" applyNumberFormat="1" applyFont="1" applyFill="1" applyBorder="1" applyAlignment="1">
      <alignment horizontal="center" vertical="center" wrapText="1"/>
    </xf>
    <xf numFmtId="0" fontId="9" fillId="2" borderId="16" xfId="2" applyFont="1" applyFill="1" applyBorder="1" applyAlignment="1">
      <alignment horizontal="left" vertical="center" wrapText="1"/>
    </xf>
    <xf numFmtId="0" fontId="9" fillId="2" borderId="17" xfId="2" applyFont="1" applyFill="1" applyBorder="1" applyAlignment="1">
      <alignment horizontal="left" vertical="center" wrapText="1"/>
    </xf>
    <xf numFmtId="0" fontId="8" fillId="4" borderId="11" xfId="2" applyFont="1" applyFill="1" applyBorder="1" applyAlignment="1">
      <alignment horizontal="left" vertical="center" wrapText="1"/>
    </xf>
    <xf numFmtId="0" fontId="8" fillId="4" borderId="12" xfId="2" applyFont="1" applyFill="1" applyBorder="1" applyAlignment="1">
      <alignment horizontal="left" vertical="center" wrapText="1"/>
    </xf>
    <xf numFmtId="0" fontId="3" fillId="2" borderId="0" xfId="2" applyFont="1" applyFill="1" applyBorder="1" applyAlignment="1">
      <alignment horizontal="center" vertical="top"/>
    </xf>
    <xf numFmtId="0" fontId="5" fillId="2" borderId="0" xfId="2" applyFont="1" applyFill="1" applyBorder="1" applyAlignment="1">
      <alignment horizontal="center" vertical="top"/>
    </xf>
    <xf numFmtId="0" fontId="8" fillId="3" borderId="3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8" xfId="2" xr:uid="{38D51D23-8EE9-4896-8C56-F21A56DE03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23810</xdr:colOff>
      <xdr:row>0</xdr:row>
      <xdr:rowOff>11905</xdr:rowOff>
    </xdr:from>
    <xdr:to>
      <xdr:col>2</xdr:col>
      <xdr:colOff>127000</xdr:colOff>
      <xdr:row>2</xdr:row>
      <xdr:rowOff>174684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BD2EFB-4D61-4661-9A0E-9A218481B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0" y="11905"/>
          <a:ext cx="690565" cy="591404"/>
        </a:xfrm>
        <a:prstGeom prst="rect">
          <a:avLst/>
        </a:prstGeom>
      </xdr:spPr>
    </xdr:pic>
    <xdr:clientData/>
  </xdr:twoCellAnchor>
  <xdr:twoCellAnchor editAs="oneCell">
    <xdr:from>
      <xdr:col>19</xdr:col>
      <xdr:colOff>19844</xdr:colOff>
      <xdr:row>0</xdr:row>
      <xdr:rowOff>11906</xdr:rowOff>
    </xdr:from>
    <xdr:to>
      <xdr:col>19</xdr:col>
      <xdr:colOff>1057939</xdr:colOff>
      <xdr:row>2</xdr:row>
      <xdr:rowOff>173757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FEF836-B4D4-4488-A1AA-BF4956893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371344" y="11906"/>
          <a:ext cx="1038095" cy="5904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01\C\OFELIA%20RICALDE%20NUEVA\Ingresos\LIM%202005_ver05%20(ultimo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f-subpolitica\carpeta%20compartida%20de%20derechos\LHM_LIM%202010\LIM%202010\proyecta%20participaciones%202010%20ver%201111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sabido/Documents/Malena/Sep-dic18/LIM%202019/Enviado%20Paty%2022112018/Anual%20y%20mensual/LIM%202019%20mensualizada%20con%20mod%20Alumbr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M 2005"/>
      <sheetName val="LIM 2005  mensualizada"/>
      <sheetName val="impuestos"/>
      <sheetName val="Aprovechamientos"/>
      <sheetName val="Derechos"/>
      <sheetName val="Derechos 2005 Mensualizada"/>
      <sheetName val="original"/>
      <sheetName val="Base datos Estado"/>
      <sheetName val="parametros"/>
      <sheetName val="Contr de mejoras"/>
      <sheetName val="Accs de las contribuciones"/>
      <sheetName val="Productos"/>
      <sheetName val="Participaciones"/>
      <sheetName val="Participaciones 2005"/>
      <sheetName val="Aportaciones"/>
      <sheetName val="Aportaciones mensual"/>
      <sheetName val="Financiamiento x tipo de proyec"/>
      <sheetName val="IE Donat Financiamiento"/>
      <sheetName val="2000"/>
      <sheetName val="2001"/>
      <sheetName val="2002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C3">
            <v>3.2000000000000001E-2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informe gobernador octubre"/>
      <sheetName val=" informe gobernador septiembre"/>
      <sheetName val="Importe a recibir"/>
      <sheetName val="ajustes"/>
      <sheetName val="Hoja1"/>
      <sheetName val="mensualizado"/>
      <sheetName val="2010"/>
      <sheetName val="ESTADISTICAS"/>
      <sheetName val="iniciativa federal (2)"/>
      <sheetName val="Ajuste"/>
      <sheetName val="comparativo (2)"/>
      <sheetName val="Constancias "/>
      <sheetName val="eSTIMACIONES"/>
      <sheetName val="años aneriores"/>
      <sheetName val="comparativo (3)"/>
      <sheetName val="2009"/>
      <sheetName val="comision senadores"/>
      <sheetName val="iniciativa federal"/>
      <sheetName val="2006LIM proyectado"/>
      <sheetName val="Participaciones 2005"/>
      <sheetName val="desglose partidas"/>
      <sheetName val="calculo 91% nuevo f Nosotros"/>
      <sheetName val="calculo 91% nuevo f Hist02x"/>
      <sheetName val="Supuestos"/>
      <sheetName val=" informe gobernador agos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o LIM"/>
      <sheetName val="LIM Anual_2015"/>
      <sheetName val="Anual"/>
      <sheetName val="Mensual"/>
      <sheetName val="impuestos"/>
      <sheetName val="Actualización-Impuestos"/>
      <sheetName val="recargos imptos "/>
      <sheetName val="Acc Multas imptos"/>
      <sheetName val="gts ejec imp"/>
      <sheetName val="Contraprestación"/>
      <sheetName val="Impuestos tendencias lineal"/>
      <sheetName val="ISAI 2017"/>
      <sheetName val="Derechos"/>
      <sheetName val="Actualización-Derechos"/>
      <sheetName val="Contr de mejoras"/>
      <sheetName val="Productos"/>
      <sheetName val="LIM Anual_esc 3 (2)"/>
      <sheetName val="LIM Anual_esc 3"/>
      <sheetName val="LIM Anual_esc a la baja"/>
      <sheetName val="LIM Anual"/>
      <sheetName val="LIM 2006 absolut"/>
      <sheetName val="INGRESOS REALES 2005"/>
      <sheetName val="Cierre 2009"/>
      <sheetName val="Recaudacion 2009"/>
      <sheetName val="contribuc tendenc"/>
      <sheetName val="arrendamiento"/>
      <sheetName val="bases y formas"/>
      <sheetName val="otros prod (antes cont mejo)"/>
      <sheetName val="INtereses"/>
      <sheetName val="iniciativa federal"/>
      <sheetName val="Aprovechamientos"/>
      <sheetName val="Multas y honorarios"/>
      <sheetName val="Aprov diversos"/>
      <sheetName val="recargos derechos"/>
      <sheetName val="Acc Multas derechos"/>
      <sheetName val="Multas Regl"/>
      <sheetName val="gts ej Interv cajas esp"/>
      <sheetName val="gts ejec der"/>
      <sheetName val="gts ej GLOBAL"/>
      <sheetName val="Global gts ejec"/>
      <sheetName val="participacion"/>
      <sheetName val="programa federal"/>
      <sheetName val="dist extr (2)"/>
      <sheetName val="tendencia ISAI"/>
      <sheetName val="Accs de las contribuciones"/>
      <sheetName val="original"/>
      <sheetName val="Participaciones"/>
      <sheetName val="Globales"/>
      <sheetName val="Participa constancia"/>
      <sheetName val="Participaciones2"/>
      <sheetName val="part.s.inic.estatal"/>
      <sheetName val="Aportaciones"/>
      <sheetName val="ing ext prestamo"/>
      <sheetName val="Participaciones 2005"/>
      <sheetName val="Base datos Estado"/>
      <sheetName val="Financiamiento x tipo de proyec"/>
      <sheetName val="IE Donat Financiamiento"/>
      <sheetName val="2000"/>
      <sheetName val="2001"/>
      <sheetName val="2002"/>
      <sheetName val="2003"/>
      <sheetName val="ren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5">
          <cell r="E15">
            <v>185719816.94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968C1-5750-4933-8D1A-29F0808441DC}">
  <sheetPr>
    <pageSetUpPr fitToPage="1"/>
  </sheetPr>
  <dimension ref="A1:V51"/>
  <sheetViews>
    <sheetView tabSelected="1" zoomScale="90" zoomScaleNormal="90" workbookViewId="0">
      <selection activeCell="H53" sqref="H53"/>
    </sheetView>
  </sheetViews>
  <sheetFormatPr baseColWidth="10" defaultRowHeight="14.25" x14ac:dyDescent="0.2"/>
  <cols>
    <col min="1" max="1" width="2.85546875" style="1" customWidth="1"/>
    <col min="2" max="2" width="6" style="1" customWidth="1"/>
    <col min="3" max="3" width="2.7109375" style="1" customWidth="1"/>
    <col min="4" max="4" width="2.28515625" style="4" customWidth="1"/>
    <col min="5" max="6" width="3.7109375" style="4" customWidth="1"/>
    <col min="7" max="7" width="46.140625" style="4" customWidth="1"/>
    <col min="8" max="8" width="18.5703125" style="4" bestFit="1" customWidth="1"/>
    <col min="9" max="10" width="17.140625" style="4" bestFit="1" customWidth="1"/>
    <col min="11" max="11" width="16.42578125" style="4" bestFit="1" customWidth="1"/>
    <col min="12" max="12" width="16.28515625" style="4" bestFit="1" customWidth="1"/>
    <col min="13" max="13" width="17.140625" style="4" bestFit="1" customWidth="1"/>
    <col min="14" max="14" width="16.28515625" style="4" bestFit="1" customWidth="1"/>
    <col min="15" max="15" width="15.7109375" style="4" customWidth="1"/>
    <col min="16" max="16" width="16.28515625" style="4" bestFit="1" customWidth="1"/>
    <col min="17" max="17" width="16.42578125" style="4" bestFit="1" customWidth="1"/>
    <col min="18" max="20" width="16.28515625" style="4" bestFit="1" customWidth="1"/>
    <col min="21" max="21" width="15.42578125" style="2" bestFit="1" customWidth="1"/>
    <col min="22" max="22" width="22.42578125" style="3" customWidth="1"/>
    <col min="23" max="23" width="11.42578125" style="4"/>
    <col min="24" max="24" width="12.85546875" style="4" bestFit="1" customWidth="1"/>
    <col min="25" max="25" width="16.42578125" style="4" customWidth="1"/>
    <col min="26" max="16384" width="11.42578125" style="4"/>
  </cols>
  <sheetData>
    <row r="1" spans="1:22" ht="18" x14ac:dyDescent="0.2">
      <c r="A1" s="55"/>
      <c r="B1" s="55"/>
      <c r="D1" s="69" t="s">
        <v>38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2" ht="15.75" x14ac:dyDescent="0.2">
      <c r="A2" s="55"/>
      <c r="B2" s="55"/>
      <c r="D2" s="70" t="s">
        <v>59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2" ht="28.5" customHeight="1" x14ac:dyDescent="0.2">
      <c r="D3" s="62"/>
      <c r="E3" s="62"/>
      <c r="F3" s="62"/>
      <c r="G3" s="63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2" s="6" customFormat="1" ht="18" customHeight="1" x14ac:dyDescent="0.25">
      <c r="A4" s="48"/>
      <c r="B4" s="49"/>
      <c r="C4" s="49"/>
      <c r="D4" s="71"/>
      <c r="E4" s="71"/>
      <c r="F4" s="71"/>
      <c r="G4" s="72"/>
      <c r="H4" s="50" t="s">
        <v>0</v>
      </c>
      <c r="I4" s="51" t="s">
        <v>1</v>
      </c>
      <c r="J4" s="51" t="s">
        <v>2</v>
      </c>
      <c r="K4" s="51" t="s">
        <v>3</v>
      </c>
      <c r="L4" s="51" t="s">
        <v>4</v>
      </c>
      <c r="M4" s="51" t="s">
        <v>5</v>
      </c>
      <c r="N4" s="51" t="s">
        <v>6</v>
      </c>
      <c r="O4" s="51" t="s">
        <v>7</v>
      </c>
      <c r="P4" s="51" t="s">
        <v>8</v>
      </c>
      <c r="Q4" s="51" t="s">
        <v>9</v>
      </c>
      <c r="R4" s="51" t="s">
        <v>10</v>
      </c>
      <c r="S4" s="51" t="s">
        <v>11</v>
      </c>
      <c r="T4" s="51" t="s">
        <v>12</v>
      </c>
      <c r="U4" s="2"/>
      <c r="V4" s="5"/>
    </row>
    <row r="5" spans="1:22" s="6" customFormat="1" ht="18" customHeight="1" x14ac:dyDescent="0.25">
      <c r="A5" s="52"/>
      <c r="B5" s="53"/>
      <c r="C5" s="53"/>
      <c r="D5" s="73" t="s">
        <v>13</v>
      </c>
      <c r="E5" s="73"/>
      <c r="F5" s="73"/>
      <c r="G5" s="74"/>
      <c r="H5" s="54">
        <f>SUM(I5:T5)</f>
        <v>3585162826</v>
      </c>
      <c r="I5" s="54">
        <f>+I6+I15+I18+I25+I28+I35</f>
        <v>414251164</v>
      </c>
      <c r="J5" s="54">
        <f t="shared" ref="J5:T5" si="0">+J6+J15+J18+J25+J28+J35</f>
        <v>289510145</v>
      </c>
      <c r="K5" s="54">
        <f t="shared" si="0"/>
        <v>319684107</v>
      </c>
      <c r="L5" s="54">
        <f t="shared" si="0"/>
        <v>269460300</v>
      </c>
      <c r="M5" s="54">
        <f t="shared" si="0"/>
        <v>300686083</v>
      </c>
      <c r="N5" s="54">
        <f t="shared" si="0"/>
        <v>296032816</v>
      </c>
      <c r="O5" s="54">
        <f t="shared" si="0"/>
        <v>298116759</v>
      </c>
      <c r="P5" s="54">
        <f t="shared" si="0"/>
        <v>275292775</v>
      </c>
      <c r="Q5" s="54">
        <f t="shared" si="0"/>
        <v>282004932</v>
      </c>
      <c r="R5" s="54">
        <f t="shared" si="0"/>
        <v>273950128</v>
      </c>
      <c r="S5" s="54">
        <f t="shared" si="0"/>
        <v>261626605</v>
      </c>
      <c r="T5" s="54">
        <f t="shared" si="0"/>
        <v>304547012</v>
      </c>
      <c r="U5" s="2"/>
      <c r="V5" s="5"/>
    </row>
    <row r="6" spans="1:22" s="9" customFormat="1" ht="25.5" customHeight="1" x14ac:dyDescent="0.25">
      <c r="A6" s="56">
        <v>1</v>
      </c>
      <c r="B6" s="57"/>
      <c r="C6" s="57"/>
      <c r="D6" s="67" t="s">
        <v>14</v>
      </c>
      <c r="E6" s="68"/>
      <c r="F6" s="68"/>
      <c r="G6" s="68"/>
      <c r="H6" s="58">
        <f>SUM(I6:T6)</f>
        <v>1085668450</v>
      </c>
      <c r="I6" s="58">
        <f t="shared" ref="I6:T6" si="1">+I7+I8+I9+I10+I11+I12</f>
        <v>292828990</v>
      </c>
      <c r="J6" s="58">
        <f t="shared" si="1"/>
        <v>74412166</v>
      </c>
      <c r="K6" s="58">
        <f t="shared" si="1"/>
        <v>73973815</v>
      </c>
      <c r="L6" s="58">
        <f t="shared" si="1"/>
        <v>66659855</v>
      </c>
      <c r="M6" s="58">
        <f t="shared" si="1"/>
        <v>74929207</v>
      </c>
      <c r="N6" s="58">
        <f t="shared" si="1"/>
        <v>74445708</v>
      </c>
      <c r="O6" s="58">
        <f t="shared" si="1"/>
        <v>71787794</v>
      </c>
      <c r="P6" s="58">
        <f t="shared" si="1"/>
        <v>67035367</v>
      </c>
      <c r="Q6" s="58">
        <f t="shared" si="1"/>
        <v>65717291</v>
      </c>
      <c r="R6" s="58">
        <f t="shared" si="1"/>
        <v>71115925</v>
      </c>
      <c r="S6" s="58">
        <f t="shared" si="1"/>
        <v>77160369</v>
      </c>
      <c r="T6" s="58">
        <f t="shared" si="1"/>
        <v>75601963</v>
      </c>
      <c r="U6" s="7"/>
      <c r="V6" s="8"/>
    </row>
    <row r="7" spans="1:22" s="17" customFormat="1" ht="22.5" customHeight="1" x14ac:dyDescent="0.25">
      <c r="A7" s="10"/>
      <c r="B7" s="11">
        <v>1.1100000000000001</v>
      </c>
      <c r="C7" s="11"/>
      <c r="D7" s="12"/>
      <c r="E7" s="65" t="s">
        <v>40</v>
      </c>
      <c r="F7" s="65"/>
      <c r="G7" s="66"/>
      <c r="H7" s="13">
        <f>SUM(I7:T7)</f>
        <v>3752916</v>
      </c>
      <c r="I7" s="13">
        <v>185643</v>
      </c>
      <c r="J7" s="13">
        <v>252811</v>
      </c>
      <c r="K7" s="13">
        <v>397396</v>
      </c>
      <c r="L7" s="13">
        <v>333134</v>
      </c>
      <c r="M7" s="13">
        <v>356907</v>
      </c>
      <c r="N7" s="13">
        <v>319318</v>
      </c>
      <c r="O7" s="13">
        <v>236433</v>
      </c>
      <c r="P7" s="13">
        <v>161349</v>
      </c>
      <c r="Q7" s="13">
        <v>332513</v>
      </c>
      <c r="R7" s="13">
        <v>412982</v>
      </c>
      <c r="S7" s="13">
        <v>386775</v>
      </c>
      <c r="T7" s="14">
        <v>377655</v>
      </c>
      <c r="U7" s="15"/>
      <c r="V7" s="16"/>
    </row>
    <row r="8" spans="1:22" s="17" customFormat="1" ht="22.5" customHeight="1" x14ac:dyDescent="0.25">
      <c r="A8" s="10"/>
      <c r="B8" s="11">
        <v>1.1200000000000001</v>
      </c>
      <c r="C8" s="11"/>
      <c r="D8" s="12"/>
      <c r="E8" s="65" t="s">
        <v>41</v>
      </c>
      <c r="F8" s="65"/>
      <c r="G8" s="66"/>
      <c r="H8" s="13">
        <f t="shared" ref="H8:H12" si="2">SUM(I8:T8)</f>
        <v>537628386</v>
      </c>
      <c r="I8" s="27">
        <v>239767084</v>
      </c>
      <c r="J8" s="27">
        <v>38962214</v>
      </c>
      <c r="K8" s="27">
        <v>32577544</v>
      </c>
      <c r="L8" s="27">
        <v>26823994</v>
      </c>
      <c r="M8" s="27">
        <v>26805060</v>
      </c>
      <c r="N8" s="27">
        <v>23753599</v>
      </c>
      <c r="O8" s="27">
        <v>23193827</v>
      </c>
      <c r="P8" s="27">
        <v>23012863</v>
      </c>
      <c r="Q8" s="27">
        <v>22346450</v>
      </c>
      <c r="R8" s="27">
        <v>23523742</v>
      </c>
      <c r="S8" s="27">
        <v>29743824</v>
      </c>
      <c r="T8" s="28">
        <v>27118185</v>
      </c>
      <c r="U8" s="15"/>
      <c r="V8" s="16"/>
    </row>
    <row r="9" spans="1:22" s="17" customFormat="1" ht="34.5" customHeight="1" x14ac:dyDescent="0.25">
      <c r="A9" s="10"/>
      <c r="B9" s="11">
        <v>1.1299999999999999</v>
      </c>
      <c r="C9" s="11"/>
      <c r="D9" s="12"/>
      <c r="E9" s="65" t="s">
        <v>42</v>
      </c>
      <c r="F9" s="65"/>
      <c r="G9" s="66"/>
      <c r="H9" s="13">
        <f t="shared" si="2"/>
        <v>506660758</v>
      </c>
      <c r="I9" s="27">
        <v>46831971</v>
      </c>
      <c r="J9" s="27">
        <v>32304689</v>
      </c>
      <c r="K9" s="27">
        <v>38480884</v>
      </c>
      <c r="L9" s="27">
        <v>36758237</v>
      </c>
      <c r="M9" s="27">
        <v>44924299</v>
      </c>
      <c r="N9" s="27">
        <v>47773042</v>
      </c>
      <c r="O9" s="27">
        <v>45903464</v>
      </c>
      <c r="P9" s="27">
        <v>41171537</v>
      </c>
      <c r="Q9" s="27">
        <v>40451794</v>
      </c>
      <c r="R9" s="27">
        <v>44702394</v>
      </c>
      <c r="S9" s="27">
        <v>42454983</v>
      </c>
      <c r="T9" s="28">
        <v>44903464</v>
      </c>
      <c r="U9" s="15"/>
      <c r="V9" s="16"/>
    </row>
    <row r="10" spans="1:22" s="17" customFormat="1" ht="22.5" customHeight="1" x14ac:dyDescent="0.25">
      <c r="A10" s="10"/>
      <c r="B10" s="11">
        <v>1.17</v>
      </c>
      <c r="C10" s="11"/>
      <c r="D10" s="12"/>
      <c r="E10" s="65" t="s">
        <v>39</v>
      </c>
      <c r="F10" s="65"/>
      <c r="G10" s="66"/>
      <c r="H10" s="13">
        <f t="shared" si="2"/>
        <v>37626390</v>
      </c>
      <c r="I10" s="27">
        <v>6044292</v>
      </c>
      <c r="J10" s="27">
        <v>2892452</v>
      </c>
      <c r="K10" s="27">
        <v>2517991</v>
      </c>
      <c r="L10" s="27">
        <v>2744490</v>
      </c>
      <c r="M10" s="27">
        <v>2842941</v>
      </c>
      <c r="N10" s="27">
        <v>2599749</v>
      </c>
      <c r="O10" s="27">
        <v>2454070</v>
      </c>
      <c r="P10" s="27">
        <v>2689618</v>
      </c>
      <c r="Q10" s="27">
        <v>2586534</v>
      </c>
      <c r="R10" s="27">
        <v>2476807</v>
      </c>
      <c r="S10" s="27">
        <v>4574787</v>
      </c>
      <c r="T10" s="28">
        <v>3202659</v>
      </c>
      <c r="U10" s="15"/>
      <c r="V10" s="16"/>
    </row>
    <row r="11" spans="1:22" s="17" customFormat="1" ht="22.5" customHeight="1" x14ac:dyDescent="0.25">
      <c r="A11" s="10"/>
      <c r="B11" s="11">
        <v>1.18</v>
      </c>
      <c r="C11" s="11"/>
      <c r="D11" s="12"/>
      <c r="E11" s="65" t="s">
        <v>15</v>
      </c>
      <c r="F11" s="65"/>
      <c r="G11" s="66"/>
      <c r="H11" s="13">
        <f t="shared" si="2"/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8">
        <v>0</v>
      </c>
      <c r="U11" s="15"/>
      <c r="V11" s="16"/>
    </row>
    <row r="12" spans="1:22" s="17" customFormat="1" ht="50.25" customHeight="1" x14ac:dyDescent="0.25">
      <c r="A12" s="10"/>
      <c r="B12" s="11">
        <v>1.19</v>
      </c>
      <c r="C12" s="11"/>
      <c r="D12" s="12"/>
      <c r="E12" s="65" t="s">
        <v>55</v>
      </c>
      <c r="F12" s="65"/>
      <c r="G12" s="66"/>
      <c r="H12" s="13">
        <f t="shared" si="2"/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8">
        <v>0</v>
      </c>
      <c r="U12" s="15"/>
      <c r="V12" s="16"/>
    </row>
    <row r="13" spans="1:22" s="9" customFormat="1" ht="25.5" customHeight="1" x14ac:dyDescent="0.25">
      <c r="A13" s="56">
        <v>2</v>
      </c>
      <c r="B13" s="57"/>
      <c r="C13" s="57"/>
      <c r="D13" s="67" t="s">
        <v>43</v>
      </c>
      <c r="E13" s="68"/>
      <c r="F13" s="68"/>
      <c r="G13" s="68"/>
      <c r="H13" s="60" t="s">
        <v>16</v>
      </c>
      <c r="I13" s="60" t="s">
        <v>16</v>
      </c>
      <c r="J13" s="60" t="s">
        <v>16</v>
      </c>
      <c r="K13" s="60" t="s">
        <v>16</v>
      </c>
      <c r="L13" s="60" t="s">
        <v>16</v>
      </c>
      <c r="M13" s="60" t="s">
        <v>16</v>
      </c>
      <c r="N13" s="60" t="s">
        <v>16</v>
      </c>
      <c r="O13" s="60" t="s">
        <v>16</v>
      </c>
      <c r="P13" s="60" t="s">
        <v>16</v>
      </c>
      <c r="Q13" s="60" t="s">
        <v>16</v>
      </c>
      <c r="R13" s="60" t="s">
        <v>16</v>
      </c>
      <c r="S13" s="60" t="s">
        <v>16</v>
      </c>
      <c r="T13" s="61" t="s">
        <v>16</v>
      </c>
      <c r="U13" s="7"/>
      <c r="V13" s="8"/>
    </row>
    <row r="14" spans="1:22" s="17" customFormat="1" ht="22.5" customHeight="1" x14ac:dyDescent="0.25">
      <c r="A14" s="10"/>
      <c r="B14" s="11">
        <v>2.21</v>
      </c>
      <c r="C14" s="11"/>
      <c r="D14" s="12"/>
      <c r="E14" s="65" t="s">
        <v>44</v>
      </c>
      <c r="F14" s="65"/>
      <c r="G14" s="66"/>
      <c r="H14" s="31" t="s">
        <v>16</v>
      </c>
      <c r="I14" s="31" t="s">
        <v>16</v>
      </c>
      <c r="J14" s="31" t="s">
        <v>16</v>
      </c>
      <c r="K14" s="31" t="s">
        <v>16</v>
      </c>
      <c r="L14" s="31" t="s">
        <v>16</v>
      </c>
      <c r="M14" s="31" t="s">
        <v>16</v>
      </c>
      <c r="N14" s="31" t="s">
        <v>16</v>
      </c>
      <c r="O14" s="31" t="s">
        <v>16</v>
      </c>
      <c r="P14" s="31" t="s">
        <v>16</v>
      </c>
      <c r="Q14" s="31" t="s">
        <v>16</v>
      </c>
      <c r="R14" s="31" t="s">
        <v>16</v>
      </c>
      <c r="S14" s="31" t="s">
        <v>16</v>
      </c>
      <c r="T14" s="32" t="s">
        <v>16</v>
      </c>
      <c r="U14" s="15"/>
      <c r="V14" s="33"/>
    </row>
    <row r="15" spans="1:22" s="9" customFormat="1" ht="25.5" customHeight="1" x14ac:dyDescent="0.25">
      <c r="A15" s="56">
        <v>3</v>
      </c>
      <c r="B15" s="57"/>
      <c r="C15" s="57"/>
      <c r="D15" s="67" t="s">
        <v>45</v>
      </c>
      <c r="E15" s="68"/>
      <c r="F15" s="68"/>
      <c r="G15" s="68"/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9">
        <v>0</v>
      </c>
      <c r="U15" s="7"/>
      <c r="V15" s="8"/>
    </row>
    <row r="16" spans="1:22" s="17" customFormat="1" ht="22.5" customHeight="1" x14ac:dyDescent="0.25">
      <c r="A16" s="10"/>
      <c r="B16" s="11">
        <v>3.31</v>
      </c>
      <c r="C16" s="11"/>
      <c r="D16" s="12"/>
      <c r="E16" s="65" t="s">
        <v>46</v>
      </c>
      <c r="F16" s="65"/>
      <c r="G16" s="66"/>
      <c r="H16" s="13">
        <f t="shared" ref="H16:H17" si="3">SUM(I16:T16)</f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4">
        <v>0</v>
      </c>
      <c r="U16" s="15"/>
      <c r="V16" s="16"/>
    </row>
    <row r="17" spans="1:22" s="17" customFormat="1" ht="48.75" customHeight="1" x14ac:dyDescent="0.25">
      <c r="A17" s="10"/>
      <c r="B17" s="11">
        <v>3.39</v>
      </c>
      <c r="C17" s="11"/>
      <c r="D17" s="12"/>
      <c r="E17" s="65" t="s">
        <v>47</v>
      </c>
      <c r="F17" s="65"/>
      <c r="G17" s="66"/>
      <c r="H17" s="13">
        <f t="shared" si="3"/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8">
        <v>0</v>
      </c>
      <c r="U17" s="15"/>
      <c r="V17" s="16"/>
    </row>
    <row r="18" spans="1:22" s="9" customFormat="1" ht="25.5" customHeight="1" x14ac:dyDescent="0.25">
      <c r="A18" s="56">
        <v>4</v>
      </c>
      <c r="B18" s="57"/>
      <c r="C18" s="57"/>
      <c r="D18" s="67" t="s">
        <v>17</v>
      </c>
      <c r="E18" s="68"/>
      <c r="F18" s="68"/>
      <c r="G18" s="68"/>
      <c r="H18" s="58">
        <f>SUM(I18:T18)</f>
        <v>249327156</v>
      </c>
      <c r="I18" s="58">
        <f>+I19+I20+I21+I22+I23</f>
        <v>20977591</v>
      </c>
      <c r="J18" s="58">
        <f t="shared" ref="J18:T18" si="4">+J19+J20+J21+J22+J23</f>
        <v>19179479</v>
      </c>
      <c r="K18" s="58">
        <f t="shared" si="4"/>
        <v>19417168</v>
      </c>
      <c r="L18" s="58">
        <f t="shared" si="4"/>
        <v>19826297</v>
      </c>
      <c r="M18" s="58">
        <f t="shared" si="4"/>
        <v>21895463</v>
      </c>
      <c r="N18" s="58">
        <f t="shared" si="4"/>
        <v>19422664</v>
      </c>
      <c r="O18" s="58">
        <f t="shared" si="4"/>
        <v>21678581</v>
      </c>
      <c r="P18" s="58">
        <f t="shared" si="4"/>
        <v>19970834</v>
      </c>
      <c r="Q18" s="58">
        <f t="shared" si="4"/>
        <v>22331123</v>
      </c>
      <c r="R18" s="58">
        <f t="shared" si="4"/>
        <v>22288393</v>
      </c>
      <c r="S18" s="58">
        <f t="shared" si="4"/>
        <v>20945575</v>
      </c>
      <c r="T18" s="58">
        <f t="shared" si="4"/>
        <v>21393988</v>
      </c>
      <c r="U18" s="7"/>
      <c r="V18" s="8"/>
    </row>
    <row r="19" spans="1:22" s="17" customFormat="1" ht="38.25" customHeight="1" x14ac:dyDescent="0.25">
      <c r="A19" s="10"/>
      <c r="B19" s="11">
        <v>4.41</v>
      </c>
      <c r="C19" s="11"/>
      <c r="D19" s="12"/>
      <c r="E19" s="65" t="s">
        <v>48</v>
      </c>
      <c r="F19" s="65"/>
      <c r="G19" s="66"/>
      <c r="H19" s="13">
        <f t="shared" ref="H19:H22" si="5">SUM(I19:T19)</f>
        <v>28037005</v>
      </c>
      <c r="I19" s="13">
        <v>3010309</v>
      </c>
      <c r="J19" s="13">
        <v>1935130</v>
      </c>
      <c r="K19" s="13">
        <v>1901964</v>
      </c>
      <c r="L19" s="13">
        <v>2287641</v>
      </c>
      <c r="M19" s="13">
        <v>2150065</v>
      </c>
      <c r="N19" s="13">
        <v>1782140</v>
      </c>
      <c r="O19" s="13">
        <v>2422994</v>
      </c>
      <c r="P19" s="13">
        <v>1992636</v>
      </c>
      <c r="Q19" s="13">
        <v>2108355</v>
      </c>
      <c r="R19" s="13">
        <v>2255751</v>
      </c>
      <c r="S19" s="13">
        <v>2963554</v>
      </c>
      <c r="T19" s="14">
        <v>3226466</v>
      </c>
      <c r="U19" s="15"/>
      <c r="V19" s="16"/>
    </row>
    <row r="20" spans="1:22" s="17" customFormat="1" ht="22.5" customHeight="1" x14ac:dyDescent="0.25">
      <c r="A20" s="10"/>
      <c r="B20" s="11">
        <v>4.43</v>
      </c>
      <c r="C20" s="11"/>
      <c r="D20" s="12"/>
      <c r="E20" s="65" t="s">
        <v>49</v>
      </c>
      <c r="F20" s="65"/>
      <c r="G20" s="66"/>
      <c r="H20" s="13">
        <f t="shared" si="5"/>
        <v>118844643</v>
      </c>
      <c r="I20" s="27">
        <v>10335200</v>
      </c>
      <c r="J20" s="27">
        <v>10316634</v>
      </c>
      <c r="K20" s="27">
        <v>9605880</v>
      </c>
      <c r="L20" s="27">
        <v>9917153</v>
      </c>
      <c r="M20" s="27">
        <v>9844678</v>
      </c>
      <c r="N20" s="27">
        <v>10092447</v>
      </c>
      <c r="O20" s="27">
        <v>9942386</v>
      </c>
      <c r="P20" s="27">
        <v>9326855</v>
      </c>
      <c r="Q20" s="27">
        <v>9904253</v>
      </c>
      <c r="R20" s="27">
        <v>10082040</v>
      </c>
      <c r="S20" s="27">
        <v>9600783</v>
      </c>
      <c r="T20" s="28">
        <v>9876334</v>
      </c>
      <c r="U20" s="15"/>
      <c r="V20" s="16"/>
    </row>
    <row r="21" spans="1:22" s="17" customFormat="1" ht="22.5" customHeight="1" x14ac:dyDescent="0.25">
      <c r="A21" s="10"/>
      <c r="B21" s="11">
        <v>4.4400000000000004</v>
      </c>
      <c r="C21" s="11"/>
      <c r="D21" s="12"/>
      <c r="E21" s="65" t="s">
        <v>18</v>
      </c>
      <c r="F21" s="65"/>
      <c r="G21" s="66"/>
      <c r="H21" s="13">
        <f t="shared" si="5"/>
        <v>93652104</v>
      </c>
      <c r="I21" s="27">
        <v>6822949</v>
      </c>
      <c r="J21" s="27">
        <v>6684382</v>
      </c>
      <c r="K21" s="27">
        <v>7470415</v>
      </c>
      <c r="L21" s="27">
        <v>7306268</v>
      </c>
      <c r="M21" s="27">
        <v>8709896</v>
      </c>
      <c r="N21" s="27">
        <v>6532611</v>
      </c>
      <c r="O21" s="27">
        <v>8636427</v>
      </c>
      <c r="P21" s="27">
        <v>7773797</v>
      </c>
      <c r="Q21" s="27">
        <v>9531856</v>
      </c>
      <c r="R21" s="27">
        <v>9057353</v>
      </c>
      <c r="S21" s="27">
        <v>7466069</v>
      </c>
      <c r="T21" s="28">
        <v>7660081</v>
      </c>
      <c r="U21" s="15"/>
      <c r="V21" s="16"/>
    </row>
    <row r="22" spans="1:22" s="17" customFormat="1" ht="22.5" customHeight="1" x14ac:dyDescent="0.25">
      <c r="A22" s="10"/>
      <c r="B22" s="11">
        <v>4.45</v>
      </c>
      <c r="C22" s="11"/>
      <c r="D22" s="12"/>
      <c r="E22" s="65" t="s">
        <v>50</v>
      </c>
      <c r="F22" s="65"/>
      <c r="G22" s="66"/>
      <c r="H22" s="13">
        <f t="shared" si="5"/>
        <v>8793404</v>
      </c>
      <c r="I22" s="27">
        <v>809133</v>
      </c>
      <c r="J22" s="27">
        <v>243333</v>
      </c>
      <c r="K22" s="27">
        <v>438909</v>
      </c>
      <c r="L22" s="27">
        <v>315235</v>
      </c>
      <c r="M22" s="27">
        <v>1190824</v>
      </c>
      <c r="N22" s="27">
        <v>1015466</v>
      </c>
      <c r="O22" s="27">
        <v>676774</v>
      </c>
      <c r="P22" s="27">
        <v>877546</v>
      </c>
      <c r="Q22" s="27">
        <v>786659</v>
      </c>
      <c r="R22" s="27">
        <v>893249</v>
      </c>
      <c r="S22" s="27">
        <v>915169</v>
      </c>
      <c r="T22" s="28">
        <v>631107</v>
      </c>
      <c r="U22" s="15"/>
      <c r="V22" s="16"/>
    </row>
    <row r="23" spans="1:22" s="17" customFormat="1" ht="39.75" customHeight="1" x14ac:dyDescent="0.25">
      <c r="A23" s="10"/>
      <c r="B23" s="11">
        <v>4.49</v>
      </c>
      <c r="C23" s="11"/>
      <c r="D23" s="12"/>
      <c r="E23" s="65" t="s">
        <v>56</v>
      </c>
      <c r="F23" s="65"/>
      <c r="G23" s="66"/>
      <c r="H23" s="26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8">
        <v>0</v>
      </c>
      <c r="U23" s="15"/>
      <c r="V23" s="16"/>
    </row>
    <row r="24" spans="1:22" s="25" customFormat="1" ht="40.5" hidden="1" customHeight="1" x14ac:dyDescent="0.25">
      <c r="A24" s="18"/>
      <c r="B24" s="19"/>
      <c r="C24" s="19" t="s">
        <v>20</v>
      </c>
      <c r="D24" s="20"/>
      <c r="E24" s="21"/>
      <c r="F24" s="21"/>
      <c r="G24" s="22" t="s">
        <v>19</v>
      </c>
      <c r="H24" s="34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30">
        <v>0</v>
      </c>
      <c r="U24" s="23"/>
      <c r="V24" s="24"/>
    </row>
    <row r="25" spans="1:22" s="9" customFormat="1" ht="25.5" customHeight="1" x14ac:dyDescent="0.25">
      <c r="A25" s="56">
        <v>5</v>
      </c>
      <c r="B25" s="57"/>
      <c r="C25" s="57"/>
      <c r="D25" s="67" t="s">
        <v>21</v>
      </c>
      <c r="E25" s="68"/>
      <c r="F25" s="68"/>
      <c r="G25" s="68"/>
      <c r="H25" s="58">
        <f>SUM(I25:T25)</f>
        <v>46126482</v>
      </c>
      <c r="I25" s="58">
        <f>+I26+I27</f>
        <v>3316150</v>
      </c>
      <c r="J25" s="58">
        <f t="shared" ref="J25:T25" si="6">+J26+J27</f>
        <v>2952473</v>
      </c>
      <c r="K25" s="58">
        <f t="shared" si="6"/>
        <v>3493747</v>
      </c>
      <c r="L25" s="58">
        <f t="shared" si="6"/>
        <v>3775043</v>
      </c>
      <c r="M25" s="58">
        <f t="shared" si="6"/>
        <v>4120599</v>
      </c>
      <c r="N25" s="58">
        <f t="shared" si="6"/>
        <v>4221152</v>
      </c>
      <c r="O25" s="58">
        <f t="shared" si="6"/>
        <v>4400093</v>
      </c>
      <c r="P25" s="58">
        <f t="shared" si="6"/>
        <v>3501242</v>
      </c>
      <c r="Q25" s="58">
        <f t="shared" si="6"/>
        <v>4232454</v>
      </c>
      <c r="R25" s="58">
        <f t="shared" si="6"/>
        <v>4160332</v>
      </c>
      <c r="S25" s="58">
        <f t="shared" si="6"/>
        <v>4282238</v>
      </c>
      <c r="T25" s="58">
        <f t="shared" si="6"/>
        <v>3670959</v>
      </c>
      <c r="U25" s="7"/>
      <c r="V25" s="8"/>
    </row>
    <row r="26" spans="1:22" s="17" customFormat="1" ht="22.5" customHeight="1" x14ac:dyDescent="0.25">
      <c r="A26" s="10"/>
      <c r="B26" s="11">
        <v>5.51</v>
      </c>
      <c r="C26" s="11"/>
      <c r="D26" s="12"/>
      <c r="E26" s="65" t="s">
        <v>22</v>
      </c>
      <c r="F26" s="65"/>
      <c r="G26" s="66"/>
      <c r="H26" s="13">
        <f t="shared" ref="H26:H27" si="7">SUM(I26:T26)</f>
        <v>46126482</v>
      </c>
      <c r="I26" s="13">
        <v>3316150</v>
      </c>
      <c r="J26" s="13">
        <v>2952473</v>
      </c>
      <c r="K26" s="13">
        <v>3493747</v>
      </c>
      <c r="L26" s="13">
        <v>3775043</v>
      </c>
      <c r="M26" s="13">
        <v>4120599</v>
      </c>
      <c r="N26" s="13">
        <v>4221152</v>
      </c>
      <c r="O26" s="13">
        <v>4400093</v>
      </c>
      <c r="P26" s="13">
        <v>3501242</v>
      </c>
      <c r="Q26" s="13">
        <v>4232454</v>
      </c>
      <c r="R26" s="13">
        <v>4160332</v>
      </c>
      <c r="S26" s="13">
        <v>4282238</v>
      </c>
      <c r="T26" s="14">
        <v>3670959</v>
      </c>
      <c r="U26" s="15"/>
      <c r="V26" s="16"/>
    </row>
    <row r="27" spans="1:22" s="17" customFormat="1" ht="45.75" customHeight="1" x14ac:dyDescent="0.25">
      <c r="A27" s="10"/>
      <c r="B27" s="11">
        <v>5.59</v>
      </c>
      <c r="C27" s="11"/>
      <c r="D27" s="12"/>
      <c r="E27" s="65" t="s">
        <v>57</v>
      </c>
      <c r="F27" s="65"/>
      <c r="G27" s="66"/>
      <c r="H27" s="13">
        <f t="shared" si="7"/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8">
        <v>0</v>
      </c>
      <c r="U27" s="15"/>
      <c r="V27" s="16"/>
    </row>
    <row r="28" spans="1:22" s="9" customFormat="1" ht="25.5" customHeight="1" x14ac:dyDescent="0.25">
      <c r="A28" s="56">
        <v>6</v>
      </c>
      <c r="B28" s="57"/>
      <c r="C28" s="57"/>
      <c r="D28" s="67" t="s">
        <v>23</v>
      </c>
      <c r="E28" s="68"/>
      <c r="F28" s="68"/>
      <c r="G28" s="68"/>
      <c r="H28" s="58">
        <f>SUM(I28:T28)</f>
        <v>10926669</v>
      </c>
      <c r="I28" s="58">
        <f>+I29+I30+I31</f>
        <v>1098058</v>
      </c>
      <c r="J28" s="58">
        <f t="shared" ref="J28:T28" si="8">+J29+J30+J31</f>
        <v>895770</v>
      </c>
      <c r="K28" s="58">
        <f t="shared" si="8"/>
        <v>1116589</v>
      </c>
      <c r="L28" s="58">
        <f t="shared" si="8"/>
        <v>853777</v>
      </c>
      <c r="M28" s="58">
        <f t="shared" si="8"/>
        <v>800219</v>
      </c>
      <c r="N28" s="58">
        <f t="shared" si="8"/>
        <v>804814</v>
      </c>
      <c r="O28" s="58">
        <f t="shared" si="8"/>
        <v>905405</v>
      </c>
      <c r="P28" s="58">
        <f t="shared" si="8"/>
        <v>681182</v>
      </c>
      <c r="Q28" s="58">
        <f t="shared" si="8"/>
        <v>973876</v>
      </c>
      <c r="R28" s="58">
        <f t="shared" si="8"/>
        <v>785617</v>
      </c>
      <c r="S28" s="58">
        <f t="shared" si="8"/>
        <v>1039740</v>
      </c>
      <c r="T28" s="58">
        <f t="shared" si="8"/>
        <v>971622</v>
      </c>
      <c r="U28" s="7"/>
      <c r="V28" s="8"/>
    </row>
    <row r="29" spans="1:22" s="17" customFormat="1" ht="22.5" customHeight="1" x14ac:dyDescent="0.25">
      <c r="A29" s="10"/>
      <c r="B29" s="11">
        <v>6.61</v>
      </c>
      <c r="C29" s="11"/>
      <c r="D29" s="12"/>
      <c r="E29" s="65" t="s">
        <v>24</v>
      </c>
      <c r="F29" s="65"/>
      <c r="G29" s="66"/>
      <c r="H29" s="13">
        <f t="shared" ref="H29:H31" si="9">SUM(I29:T29)</f>
        <v>10926669</v>
      </c>
      <c r="I29" s="13">
        <v>1098058</v>
      </c>
      <c r="J29" s="13">
        <v>895770</v>
      </c>
      <c r="K29" s="13">
        <v>1116589</v>
      </c>
      <c r="L29" s="13">
        <v>853777</v>
      </c>
      <c r="M29" s="13">
        <v>800219</v>
      </c>
      <c r="N29" s="13">
        <v>804814</v>
      </c>
      <c r="O29" s="13">
        <v>905405</v>
      </c>
      <c r="P29" s="13">
        <v>681182</v>
      </c>
      <c r="Q29" s="13">
        <v>973876</v>
      </c>
      <c r="R29" s="13">
        <v>785617</v>
      </c>
      <c r="S29" s="13">
        <v>1039740</v>
      </c>
      <c r="T29" s="14">
        <v>971622</v>
      </c>
      <c r="U29" s="15"/>
      <c r="V29" s="16"/>
    </row>
    <row r="30" spans="1:22" s="17" customFormat="1" ht="22.5" customHeight="1" x14ac:dyDescent="0.25">
      <c r="A30" s="10"/>
      <c r="B30" s="11">
        <v>6.62</v>
      </c>
      <c r="C30" s="11"/>
      <c r="D30" s="12"/>
      <c r="E30" s="65" t="s">
        <v>25</v>
      </c>
      <c r="F30" s="65"/>
      <c r="G30" s="66"/>
      <c r="H30" s="13">
        <f t="shared" si="9"/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8">
        <v>0</v>
      </c>
      <c r="U30" s="15"/>
      <c r="V30" s="16"/>
    </row>
    <row r="31" spans="1:22" s="17" customFormat="1" ht="54" customHeight="1" x14ac:dyDescent="0.25">
      <c r="A31" s="10"/>
      <c r="B31" s="11">
        <v>6.69</v>
      </c>
      <c r="C31" s="11"/>
      <c r="D31" s="12"/>
      <c r="E31" s="65" t="s">
        <v>58</v>
      </c>
      <c r="F31" s="65"/>
      <c r="G31" s="66"/>
      <c r="H31" s="13">
        <f t="shared" si="9"/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8">
        <v>0</v>
      </c>
      <c r="U31" s="15"/>
      <c r="V31" s="16"/>
    </row>
    <row r="32" spans="1:22" s="9" customFormat="1" ht="25.5" customHeight="1" x14ac:dyDescent="0.25">
      <c r="A32" s="56">
        <v>7</v>
      </c>
      <c r="B32" s="57"/>
      <c r="C32" s="57"/>
      <c r="D32" s="67" t="s">
        <v>51</v>
      </c>
      <c r="E32" s="68"/>
      <c r="F32" s="68"/>
      <c r="G32" s="68"/>
      <c r="H32" s="58">
        <f>SUM(I32:T32)</f>
        <v>157079496</v>
      </c>
      <c r="I32" s="58">
        <f>+I33+I34</f>
        <v>15625372</v>
      </c>
      <c r="J32" s="58">
        <f t="shared" ref="J32:T32" si="10">+J33+J34</f>
        <v>25400656</v>
      </c>
      <c r="K32" s="58">
        <f t="shared" si="10"/>
        <v>12931561</v>
      </c>
      <c r="L32" s="58">
        <f t="shared" si="10"/>
        <v>11923365</v>
      </c>
      <c r="M32" s="58">
        <f t="shared" si="10"/>
        <v>12220335</v>
      </c>
      <c r="N32" s="58">
        <f t="shared" si="10"/>
        <v>12042998</v>
      </c>
      <c r="O32" s="58">
        <f t="shared" si="10"/>
        <v>11996610</v>
      </c>
      <c r="P32" s="58">
        <f t="shared" si="10"/>
        <v>11828337</v>
      </c>
      <c r="Q32" s="58">
        <f t="shared" si="10"/>
        <v>11524978</v>
      </c>
      <c r="R32" s="58">
        <f t="shared" si="10"/>
        <v>10526319</v>
      </c>
      <c r="S32" s="58">
        <f t="shared" si="10"/>
        <v>10739857</v>
      </c>
      <c r="T32" s="58">
        <f t="shared" si="10"/>
        <v>10319108</v>
      </c>
      <c r="U32" s="7"/>
      <c r="V32" s="8"/>
    </row>
    <row r="33" spans="1:22" s="17" customFormat="1" ht="42.75" customHeight="1" x14ac:dyDescent="0.25">
      <c r="A33" s="10"/>
      <c r="B33" s="11">
        <v>7.73</v>
      </c>
      <c r="C33" s="11"/>
      <c r="D33" s="12"/>
      <c r="E33" s="65" t="s">
        <v>52</v>
      </c>
      <c r="F33" s="65"/>
      <c r="G33" s="66"/>
      <c r="H33" s="13">
        <f t="shared" ref="H33:H34" si="11">SUM(I33:T33)</f>
        <v>82470772</v>
      </c>
      <c r="I33" s="13">
        <v>7586135</v>
      </c>
      <c r="J33" s="13">
        <v>7768419</v>
      </c>
      <c r="K33" s="13">
        <v>6465543</v>
      </c>
      <c r="L33" s="13">
        <v>6727348</v>
      </c>
      <c r="M33" s="13">
        <v>7036918</v>
      </c>
      <c r="N33" s="13">
        <v>6884981</v>
      </c>
      <c r="O33" s="13">
        <v>6950193</v>
      </c>
      <c r="P33" s="13">
        <v>6672618</v>
      </c>
      <c r="Q33" s="13">
        <v>6493659</v>
      </c>
      <c r="R33" s="13">
        <v>6725680</v>
      </c>
      <c r="S33" s="13">
        <v>6669618</v>
      </c>
      <c r="T33" s="14">
        <v>6489660</v>
      </c>
      <c r="U33" s="15"/>
      <c r="V33" s="16"/>
    </row>
    <row r="34" spans="1:22" s="17" customFormat="1" ht="22.5" customHeight="1" x14ac:dyDescent="0.25">
      <c r="A34" s="10"/>
      <c r="B34" s="11">
        <v>7.79</v>
      </c>
      <c r="C34" s="11"/>
      <c r="D34" s="12"/>
      <c r="E34" s="65" t="s">
        <v>26</v>
      </c>
      <c r="F34" s="65"/>
      <c r="G34" s="66"/>
      <c r="H34" s="13">
        <f t="shared" si="11"/>
        <v>74608724</v>
      </c>
      <c r="I34" s="27">
        <v>8039237</v>
      </c>
      <c r="J34" s="27">
        <v>17632237</v>
      </c>
      <c r="K34" s="27">
        <v>6466018</v>
      </c>
      <c r="L34" s="27">
        <v>5196017</v>
      </c>
      <c r="M34" s="27">
        <v>5183417</v>
      </c>
      <c r="N34" s="27">
        <v>5158017</v>
      </c>
      <c r="O34" s="27">
        <v>5046417</v>
      </c>
      <c r="P34" s="27">
        <v>5155719</v>
      </c>
      <c r="Q34" s="27">
        <v>5031319</v>
      </c>
      <c r="R34" s="27">
        <v>3800639</v>
      </c>
      <c r="S34" s="27">
        <v>4070239</v>
      </c>
      <c r="T34" s="28">
        <v>3829448</v>
      </c>
      <c r="U34" s="15"/>
      <c r="V34" s="16"/>
    </row>
    <row r="35" spans="1:22" s="9" customFormat="1" ht="48" customHeight="1" x14ac:dyDescent="0.25">
      <c r="A35" s="56">
        <v>8</v>
      </c>
      <c r="B35" s="57"/>
      <c r="C35" s="57"/>
      <c r="D35" s="67" t="s">
        <v>27</v>
      </c>
      <c r="E35" s="68"/>
      <c r="F35" s="68"/>
      <c r="G35" s="68"/>
      <c r="H35" s="58">
        <f>SUM(I35:T35)</f>
        <v>2193114069</v>
      </c>
      <c r="I35" s="58">
        <f>+I36+I37+I38+I39</f>
        <v>96030375</v>
      </c>
      <c r="J35" s="58">
        <f t="shared" ref="J35:T35" si="12">+J36+J37+J38+J39</f>
        <v>192070257</v>
      </c>
      <c r="K35" s="58">
        <f t="shared" si="12"/>
        <v>221682788</v>
      </c>
      <c r="L35" s="58">
        <f t="shared" si="12"/>
        <v>178345328</v>
      </c>
      <c r="M35" s="58">
        <f t="shared" si="12"/>
        <v>198940595</v>
      </c>
      <c r="N35" s="58">
        <f t="shared" si="12"/>
        <v>197138478</v>
      </c>
      <c r="O35" s="58">
        <f t="shared" si="12"/>
        <v>199344886</v>
      </c>
      <c r="P35" s="58">
        <f t="shared" si="12"/>
        <v>184104150</v>
      </c>
      <c r="Q35" s="58">
        <f t="shared" si="12"/>
        <v>188750188</v>
      </c>
      <c r="R35" s="58">
        <f t="shared" si="12"/>
        <v>175599861</v>
      </c>
      <c r="S35" s="58">
        <f t="shared" si="12"/>
        <v>158198683</v>
      </c>
      <c r="T35" s="58">
        <f t="shared" si="12"/>
        <v>202908480</v>
      </c>
      <c r="U35" s="7"/>
      <c r="V35" s="8"/>
    </row>
    <row r="36" spans="1:22" s="17" customFormat="1" ht="22.5" customHeight="1" x14ac:dyDescent="0.25">
      <c r="A36" s="10"/>
      <c r="B36" s="11">
        <v>8.81</v>
      </c>
      <c r="C36" s="11"/>
      <c r="D36" s="12"/>
      <c r="E36" s="65" t="s">
        <v>28</v>
      </c>
      <c r="F36" s="65"/>
      <c r="G36" s="66"/>
      <c r="H36" s="13">
        <f t="shared" ref="H36:H39" si="13">SUM(I36:T36)</f>
        <v>1289152259</v>
      </c>
      <c r="I36" s="13">
        <v>94968796</v>
      </c>
      <c r="J36" s="13">
        <v>112421916</v>
      </c>
      <c r="K36" s="13">
        <v>142194328</v>
      </c>
      <c r="L36" s="13">
        <v>98860718</v>
      </c>
      <c r="M36" s="13">
        <v>119504708</v>
      </c>
      <c r="N36" s="13">
        <v>117744557</v>
      </c>
      <c r="O36" s="13">
        <v>119840122</v>
      </c>
      <c r="P36" s="13">
        <v>104690411</v>
      </c>
      <c r="Q36" s="13">
        <v>109349732</v>
      </c>
      <c r="R36" s="13">
        <v>96225369</v>
      </c>
      <c r="S36" s="13">
        <v>78721434</v>
      </c>
      <c r="T36" s="13">
        <v>94630168</v>
      </c>
      <c r="U36" s="15"/>
      <c r="V36" s="35"/>
    </row>
    <row r="37" spans="1:22" s="17" customFormat="1" ht="22.5" customHeight="1" x14ac:dyDescent="0.25">
      <c r="A37" s="10"/>
      <c r="B37" s="11">
        <v>8.82</v>
      </c>
      <c r="C37" s="11"/>
      <c r="D37" s="12"/>
      <c r="E37" s="65" t="s">
        <v>29</v>
      </c>
      <c r="F37" s="65"/>
      <c r="G37" s="66"/>
      <c r="H37" s="13">
        <f t="shared" si="13"/>
        <v>892443488</v>
      </c>
      <c r="I37" s="27">
        <v>0</v>
      </c>
      <c r="J37" s="27">
        <v>78525418</v>
      </c>
      <c r="K37" s="27">
        <v>78525418</v>
      </c>
      <c r="L37" s="27">
        <v>78525418</v>
      </c>
      <c r="M37" s="27">
        <v>78525418</v>
      </c>
      <c r="N37" s="27">
        <v>78525418</v>
      </c>
      <c r="O37" s="27">
        <v>78525418</v>
      </c>
      <c r="P37" s="27">
        <v>78525418</v>
      </c>
      <c r="Q37" s="27">
        <v>78525418</v>
      </c>
      <c r="R37" s="27">
        <v>78525418</v>
      </c>
      <c r="S37" s="27">
        <v>78525419</v>
      </c>
      <c r="T37" s="28">
        <v>107189307</v>
      </c>
      <c r="U37" s="15"/>
      <c r="V37" s="35"/>
    </row>
    <row r="38" spans="1:22" s="17" customFormat="1" ht="22.5" customHeight="1" x14ac:dyDescent="0.25">
      <c r="A38" s="10"/>
      <c r="B38" s="11">
        <v>8.83</v>
      </c>
      <c r="C38" s="11"/>
      <c r="D38" s="12"/>
      <c r="E38" s="65" t="s">
        <v>30</v>
      </c>
      <c r="F38" s="65"/>
      <c r="G38" s="66"/>
      <c r="H38" s="13">
        <f t="shared" si="13"/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8">
        <v>0</v>
      </c>
      <c r="U38" s="15"/>
      <c r="V38" s="35"/>
    </row>
    <row r="39" spans="1:22" s="17" customFormat="1" ht="22.5" customHeight="1" x14ac:dyDescent="0.25">
      <c r="A39" s="10"/>
      <c r="B39" s="11">
        <v>8.84</v>
      </c>
      <c r="C39" s="11"/>
      <c r="D39" s="12"/>
      <c r="E39" s="65" t="s">
        <v>31</v>
      </c>
      <c r="F39" s="65"/>
      <c r="G39" s="66"/>
      <c r="H39" s="13">
        <f t="shared" si="13"/>
        <v>11518322</v>
      </c>
      <c r="I39" s="27">
        <v>1061579</v>
      </c>
      <c r="J39" s="27">
        <v>1122923</v>
      </c>
      <c r="K39" s="27">
        <v>963042</v>
      </c>
      <c r="L39" s="27">
        <v>959192</v>
      </c>
      <c r="M39" s="27">
        <v>910469</v>
      </c>
      <c r="N39" s="27">
        <v>868503</v>
      </c>
      <c r="O39" s="27">
        <v>979346</v>
      </c>
      <c r="P39" s="27">
        <v>888321</v>
      </c>
      <c r="Q39" s="27">
        <v>875038</v>
      </c>
      <c r="R39" s="27">
        <v>849074</v>
      </c>
      <c r="S39" s="27">
        <v>951830</v>
      </c>
      <c r="T39" s="27">
        <v>1089005</v>
      </c>
      <c r="U39" s="15"/>
      <c r="V39" s="35"/>
    </row>
    <row r="40" spans="1:22" s="9" customFormat="1" ht="33" customHeight="1" x14ac:dyDescent="0.25">
      <c r="A40" s="56">
        <v>9</v>
      </c>
      <c r="B40" s="57"/>
      <c r="C40" s="57"/>
      <c r="D40" s="67" t="s">
        <v>32</v>
      </c>
      <c r="E40" s="68"/>
      <c r="F40" s="68"/>
      <c r="G40" s="68"/>
      <c r="H40" s="58">
        <f>SUM(I40:T40)</f>
        <v>0</v>
      </c>
      <c r="I40" s="58">
        <f>+I41+I42+I43</f>
        <v>0</v>
      </c>
      <c r="J40" s="58">
        <f t="shared" ref="J40:T40" si="14">+J41+J42+J43</f>
        <v>0</v>
      </c>
      <c r="K40" s="58">
        <f t="shared" si="14"/>
        <v>0</v>
      </c>
      <c r="L40" s="58">
        <f t="shared" si="14"/>
        <v>0</v>
      </c>
      <c r="M40" s="58">
        <f t="shared" si="14"/>
        <v>0</v>
      </c>
      <c r="N40" s="58">
        <f t="shared" si="14"/>
        <v>0</v>
      </c>
      <c r="O40" s="58">
        <f t="shared" si="14"/>
        <v>0</v>
      </c>
      <c r="P40" s="58">
        <f t="shared" si="14"/>
        <v>0</v>
      </c>
      <c r="Q40" s="58">
        <f t="shared" si="14"/>
        <v>0</v>
      </c>
      <c r="R40" s="58">
        <f t="shared" si="14"/>
        <v>0</v>
      </c>
      <c r="S40" s="58">
        <f t="shared" si="14"/>
        <v>0</v>
      </c>
      <c r="T40" s="58">
        <f t="shared" si="14"/>
        <v>0</v>
      </c>
      <c r="U40" s="7"/>
      <c r="V40" s="8"/>
    </row>
    <row r="41" spans="1:22" s="17" customFormat="1" ht="22.5" customHeight="1" x14ac:dyDescent="0.25">
      <c r="A41" s="10"/>
      <c r="B41" s="11">
        <v>9.91</v>
      </c>
      <c r="C41" s="11"/>
      <c r="D41" s="12"/>
      <c r="E41" s="65" t="s">
        <v>33</v>
      </c>
      <c r="F41" s="65"/>
      <c r="G41" s="66"/>
      <c r="H41" s="13">
        <f t="shared" ref="H41:H43" si="15">SUM(I41:T41)</f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4">
        <v>0</v>
      </c>
      <c r="U41" s="15"/>
      <c r="V41" s="35"/>
    </row>
    <row r="42" spans="1:22" s="17" customFormat="1" ht="22.5" customHeight="1" x14ac:dyDescent="0.25">
      <c r="A42" s="10"/>
      <c r="B42" s="11">
        <v>9.93</v>
      </c>
      <c r="C42" s="11"/>
      <c r="D42" s="12"/>
      <c r="E42" s="65" t="s">
        <v>34</v>
      </c>
      <c r="F42" s="65"/>
      <c r="G42" s="66"/>
      <c r="H42" s="13">
        <f t="shared" si="15"/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8">
        <v>0</v>
      </c>
      <c r="U42" s="15"/>
      <c r="V42" s="35"/>
    </row>
    <row r="43" spans="1:22" s="17" customFormat="1" ht="22.5" customHeight="1" x14ac:dyDescent="0.25">
      <c r="A43" s="10"/>
      <c r="B43" s="11">
        <v>9.9499999999999993</v>
      </c>
      <c r="C43" s="11"/>
      <c r="D43" s="12"/>
      <c r="E43" s="65" t="s">
        <v>35</v>
      </c>
      <c r="F43" s="65"/>
      <c r="G43" s="66"/>
      <c r="H43" s="13">
        <f t="shared" si="15"/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8">
        <v>0</v>
      </c>
      <c r="U43" s="15"/>
      <c r="V43" s="35"/>
    </row>
    <row r="44" spans="1:22" s="9" customFormat="1" ht="25.5" customHeight="1" x14ac:dyDescent="0.25">
      <c r="A44" s="56">
        <v>0</v>
      </c>
      <c r="B44" s="57"/>
      <c r="C44" s="57"/>
      <c r="D44" s="67" t="s">
        <v>53</v>
      </c>
      <c r="E44" s="68"/>
      <c r="F44" s="68"/>
      <c r="G44" s="68"/>
      <c r="H44" s="58">
        <f>SUM(I44:T44)</f>
        <v>0</v>
      </c>
      <c r="I44" s="58">
        <f>+I45+I46</f>
        <v>0</v>
      </c>
      <c r="J44" s="58">
        <f t="shared" ref="J44:T44" si="16">+J45+J46</f>
        <v>0</v>
      </c>
      <c r="K44" s="58">
        <f t="shared" si="16"/>
        <v>0</v>
      </c>
      <c r="L44" s="58">
        <f t="shared" si="16"/>
        <v>0</v>
      </c>
      <c r="M44" s="58">
        <f t="shared" si="16"/>
        <v>0</v>
      </c>
      <c r="N44" s="58">
        <f t="shared" si="16"/>
        <v>0</v>
      </c>
      <c r="O44" s="58">
        <f t="shared" si="16"/>
        <v>0</v>
      </c>
      <c r="P44" s="58">
        <f t="shared" si="16"/>
        <v>0</v>
      </c>
      <c r="Q44" s="58">
        <f t="shared" si="16"/>
        <v>0</v>
      </c>
      <c r="R44" s="58">
        <f t="shared" si="16"/>
        <v>0</v>
      </c>
      <c r="S44" s="58">
        <f t="shared" si="16"/>
        <v>0</v>
      </c>
      <c r="T44" s="58">
        <f t="shared" si="16"/>
        <v>0</v>
      </c>
      <c r="U44" s="7"/>
      <c r="V44" s="8"/>
    </row>
    <row r="45" spans="1:22" s="17" customFormat="1" ht="22.5" customHeight="1" x14ac:dyDescent="0.25">
      <c r="A45" s="10"/>
      <c r="B45" s="11">
        <v>0.01</v>
      </c>
      <c r="C45" s="11"/>
      <c r="D45" s="12"/>
      <c r="E45" s="65" t="s">
        <v>54</v>
      </c>
      <c r="F45" s="65"/>
      <c r="G45" s="66"/>
      <c r="H45" s="13">
        <f t="shared" ref="H45:H46" si="17">SUM(I45:T45)</f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5"/>
      <c r="V45" s="35"/>
    </row>
    <row r="46" spans="1:22" s="17" customFormat="1" ht="22.5" customHeight="1" x14ac:dyDescent="0.25">
      <c r="A46" s="10"/>
      <c r="B46" s="11">
        <v>0.03</v>
      </c>
      <c r="C46" s="11"/>
      <c r="D46" s="12"/>
      <c r="E46" s="65" t="s">
        <v>36</v>
      </c>
      <c r="F46" s="65"/>
      <c r="G46" s="66"/>
      <c r="H46" s="13">
        <f t="shared" si="17"/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5"/>
      <c r="V46" s="35"/>
    </row>
    <row r="47" spans="1:22" s="25" customFormat="1" ht="11.25" hidden="1" x14ac:dyDescent="0.25">
      <c r="A47" s="37"/>
      <c r="B47" s="38"/>
      <c r="C47" s="38" t="s">
        <v>37</v>
      </c>
      <c r="D47" s="39"/>
      <c r="E47" s="40"/>
      <c r="F47" s="40"/>
      <c r="G47" s="41" t="s">
        <v>36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/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3">
        <v>0</v>
      </c>
      <c r="U47" s="23"/>
      <c r="V47" s="36"/>
    </row>
    <row r="48" spans="1:22" x14ac:dyDescent="0.2">
      <c r="V48" s="44"/>
    </row>
    <row r="49" spans="7:22" ht="15" x14ac:dyDescent="0.2">
      <c r="V49" s="45"/>
    </row>
    <row r="50" spans="7:22" x14ac:dyDescent="0.2">
      <c r="V50" s="44"/>
    </row>
    <row r="51" spans="7:22" x14ac:dyDescent="0.2">
      <c r="G51" s="47"/>
      <c r="H51" s="47"/>
      <c r="V51" s="46"/>
    </row>
  </sheetData>
  <mergeCells count="44">
    <mergeCell ref="D13:G13"/>
    <mergeCell ref="D1:T1"/>
    <mergeCell ref="D2:T2"/>
    <mergeCell ref="D4:G4"/>
    <mergeCell ref="D5:G5"/>
    <mergeCell ref="D6:G6"/>
    <mergeCell ref="E7:G7"/>
    <mergeCell ref="E8:G8"/>
    <mergeCell ref="E9:G9"/>
    <mergeCell ref="E10:G10"/>
    <mergeCell ref="E11:G11"/>
    <mergeCell ref="E12:G12"/>
    <mergeCell ref="E26:G26"/>
    <mergeCell ref="E14:G14"/>
    <mergeCell ref="D15:G15"/>
    <mergeCell ref="E16:G16"/>
    <mergeCell ref="E17:G17"/>
    <mergeCell ref="D18:G18"/>
    <mergeCell ref="E19:G19"/>
    <mergeCell ref="E20:G20"/>
    <mergeCell ref="E21:G21"/>
    <mergeCell ref="E22:G22"/>
    <mergeCell ref="E23:G23"/>
    <mergeCell ref="D25:G25"/>
    <mergeCell ref="E38:G38"/>
    <mergeCell ref="E27:G27"/>
    <mergeCell ref="D28:G28"/>
    <mergeCell ref="E29:G29"/>
    <mergeCell ref="E30:G30"/>
    <mergeCell ref="E31:G31"/>
    <mergeCell ref="D32:G32"/>
    <mergeCell ref="E33:G33"/>
    <mergeCell ref="E34:G34"/>
    <mergeCell ref="D35:G35"/>
    <mergeCell ref="E36:G36"/>
    <mergeCell ref="E37:G37"/>
    <mergeCell ref="E45:G45"/>
    <mergeCell ref="E46:G46"/>
    <mergeCell ref="E39:G39"/>
    <mergeCell ref="D40:G40"/>
    <mergeCell ref="E41:G41"/>
    <mergeCell ref="E42:G42"/>
    <mergeCell ref="E43:G43"/>
    <mergeCell ref="D44:G44"/>
  </mergeCells>
  <pageMargins left="0.70866141732283472" right="0.70866141732283472" top="0" bottom="0.74803149606299213" header="0.31496062992125984" footer="0.31496062992125984"/>
  <pageSetup scale="43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Mensual</vt:lpstr>
      <vt:lpstr>Mensual!Área_de_impresión</vt:lpstr>
      <vt:lpstr>Mensual!Títulos_a_imprimir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Sabido Viera María Elena</dc:creator>
  <cp:lastModifiedBy>Sabido Viera María Elena</cp:lastModifiedBy>
  <cp:lastPrinted>2019-01-25T20:52:50Z</cp:lastPrinted>
  <dcterms:created xsi:type="dcterms:W3CDTF">2019-01-25T18:22:52Z</dcterms:created>
  <dcterms:modified xsi:type="dcterms:W3CDTF">2020-01-20T22:09:51Z</dcterms:modified>
</cp:coreProperties>
</file>