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ES FINANCIEROS MENSUALES\1.- INFORME CUENTA PUBLICA (cuadernillo)\AÑO 2019\Estados Financieros Abril 2019\"/>
    </mc:Choice>
  </mc:AlternateContent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37" i="1" l="1"/>
  <c r="Q39" i="1"/>
  <c r="S39" i="1" s="1"/>
  <c r="K27" i="1"/>
  <c r="M27" i="1"/>
  <c r="Q13" i="1"/>
  <c r="M11" i="1"/>
  <c r="K11" i="1"/>
  <c r="M9" i="1" l="1"/>
  <c r="S13" i="1"/>
  <c r="K9" i="1"/>
  <c r="H9" i="1"/>
  <c r="Q23" i="1" l="1"/>
  <c r="Q21" i="1" l="1"/>
  <c r="Q17" i="1" l="1"/>
  <c r="Q15" i="1"/>
  <c r="Q11" i="1" l="1"/>
  <c r="S11" i="1" s="1"/>
  <c r="S23" i="1"/>
  <c r="S45" i="1"/>
  <c r="S43" i="1"/>
  <c r="S41" i="1"/>
  <c r="S37" i="1"/>
  <c r="Q35" i="1"/>
  <c r="S35" i="1" s="1"/>
  <c r="Q33" i="1"/>
  <c r="S33" i="1" s="1"/>
  <c r="Q31" i="1"/>
  <c r="S31" i="1" s="1"/>
  <c r="Q29" i="1"/>
  <c r="S17" i="1"/>
  <c r="S15" i="1"/>
  <c r="Q27" i="1" l="1"/>
  <c r="Q9" i="1" s="1"/>
  <c r="S21" i="1"/>
  <c r="S29" i="1"/>
  <c r="S27" i="1" s="1"/>
  <c r="S9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<sst xmlns="http://schemas.openxmlformats.org/spreadsheetml/2006/main" count="35" uniqueCount="35">
  <si>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</si>
  <si>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</si>
  <si>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</si>
  <si>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</si>
  <si>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</si>
  <si>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</si>
  <si>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</si>
  <si>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</si>
  <si>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</si>
  <si>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</si>
  <si>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</si>
  <si>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</si>
  <si>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</si>
  <si>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</si>
  <si>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</si>
  <si>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</si>
  <si>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</si>
  <si>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</si>
  <si>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</si>
  <si>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</si>
  <si>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</si>
  <si>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</si>
  <si>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</si>
  <si>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</si>
  <si>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</si>
  <si>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</si>
  <si>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</si>
  <si>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</si>
  <si>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</si>
  <si>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</si>
  <si>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</si>
  <si>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</si>
  <si>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</si>
  <si>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</si>
  <si>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>ESTADO ANALÍTICO DEL ACTIVO 
DEL 1 DE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</si>
</sst>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V54"/>
  <sheetViews>
    <sheetView showGridLines="0" tabSelected="1" topLeftCell="A37" zoomScaleNormal="100" workbookViewId="0">
      <selection activeCell="W37" sqref="W1:AA1048576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59.8554687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48" width="6.85546875" customWidth="1"/>
  </cols>
  <sheetData>
    <row r="1" spans="3:22" ht="15.75" customHeight="1">
      <c r="C1" s="23"/>
      <c r="D1" s="24"/>
      <c r="E1" s="24"/>
      <c r="F1" s="24"/>
      <c r="G1" s="57" t="s">
        <v>33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3:22" ht="15" customHeight="1">
      <c r="C2" s="25"/>
      <c r="D2" s="26"/>
      <c r="E2" s="26"/>
      <c r="F2" s="26"/>
      <c r="G2" s="59" t="s">
        <v>34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3:22" ht="27" customHeight="1">
      <c r="C3" s="27"/>
      <c r="D3" s="28"/>
      <c r="E3" s="28"/>
      <c r="F3" s="2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3:22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6" t="s">
        <v>2</v>
      </c>
      <c r="L4" s="13"/>
      <c r="M4" s="70" t="s">
        <v>3</v>
      </c>
      <c r="N4" s="66"/>
      <c r="O4" s="66"/>
      <c r="P4" s="71"/>
      <c r="Q4" s="70" t="s">
        <v>4</v>
      </c>
      <c r="R4" s="71"/>
      <c r="S4" s="12"/>
      <c r="T4" s="66" t="s">
        <v>5</v>
      </c>
      <c r="U4" s="66"/>
      <c r="V4" s="13"/>
    </row>
    <row r="5" spans="3:22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2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67" t="s">
        <v>8</v>
      </c>
      <c r="N6" s="69"/>
      <c r="O6" s="69"/>
      <c r="P6" s="68"/>
      <c r="Q6" s="67" t="s">
        <v>9</v>
      </c>
      <c r="R6" s="68"/>
      <c r="S6" s="15"/>
      <c r="T6" s="69" t="s">
        <v>10</v>
      </c>
      <c r="U6" s="69"/>
      <c r="V6" s="17"/>
    </row>
    <row r="7" spans="3:22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</row>
    <row r="8" spans="3:22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</row>
    <row r="9" spans="3:22" ht="13.5" customHeight="1">
      <c r="C9" s="3"/>
      <c r="D9" s="4"/>
      <c r="E9" s="53" t="s">
        <v>11</v>
      </c>
      <c r="F9" s="53"/>
      <c r="G9" s="53"/>
      <c r="H9" s="54">
        <f>H11+H27</f>
        <v>10653989037.42</v>
      </c>
      <c r="I9" s="55"/>
      <c r="J9" s="3"/>
      <c r="K9" s="56">
        <f>K11+K27</f>
        <v>7447459731.6400003</v>
      </c>
      <c r="L9" s="55"/>
      <c r="M9" s="54">
        <f>M11+M27</f>
        <v>6157827994.8199997</v>
      </c>
      <c r="N9" s="56"/>
      <c r="O9" s="56"/>
      <c r="P9" s="55"/>
      <c r="Q9" s="54">
        <f>Q11+Q27</f>
        <v>11943620774.24</v>
      </c>
      <c r="R9" s="55"/>
      <c r="S9" s="54">
        <f>S11+S27</f>
        <v>1289631736.8199997</v>
      </c>
      <c r="T9" s="56"/>
      <c r="U9" s="56"/>
      <c r="V9" s="5"/>
    </row>
    <row r="10" spans="3:22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</row>
    <row r="11" spans="3:22">
      <c r="C11" s="3"/>
      <c r="D11" s="4"/>
      <c r="E11" s="53" t="s">
        <v>12</v>
      </c>
      <c r="F11" s="53"/>
      <c r="G11" s="53"/>
      <c r="H11" s="54">
        <v>320719186.36000001</v>
      </c>
      <c r="I11" s="55"/>
      <c r="J11" s="3"/>
      <c r="K11" s="56">
        <f>SUM(K13:L25)</f>
        <v>5936587721.9200001</v>
      </c>
      <c r="L11" s="55"/>
      <c r="M11" s="54">
        <f>M13+M15+M17+M19+M21+M23+M25</f>
        <v>5548715711</v>
      </c>
      <c r="N11" s="56"/>
      <c r="O11" s="56"/>
      <c r="P11" s="55"/>
      <c r="Q11" s="54">
        <f>Q13+Q15+Q17+Q21-Q23</f>
        <v>708591197.28000033</v>
      </c>
      <c r="R11" s="55"/>
      <c r="S11" s="54">
        <f>SUM(Q11-H11)</f>
        <v>387872010.92000031</v>
      </c>
      <c r="T11" s="56"/>
      <c r="U11" s="56"/>
      <c r="V11" s="5"/>
    </row>
    <row r="12" spans="3:22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</row>
    <row r="13" spans="3:22">
      <c r="C13" s="3"/>
      <c r="D13" s="4"/>
      <c r="E13" s="43" t="s">
        <v>13</v>
      </c>
      <c r="F13" s="43"/>
      <c r="G13" s="43"/>
      <c r="H13" s="44">
        <v>274976379.88999999</v>
      </c>
      <c r="I13" s="45"/>
      <c r="J13" s="3"/>
      <c r="K13" s="46">
        <v>4235855149.46</v>
      </c>
      <c r="L13" s="47"/>
      <c r="M13" s="48">
        <v>3832658048.4400001</v>
      </c>
      <c r="N13" s="46"/>
      <c r="O13" s="46"/>
      <c r="P13" s="47"/>
      <c r="Q13" s="48">
        <f>H13+K13-M13</f>
        <v>678173480.91000032</v>
      </c>
      <c r="R13" s="47"/>
      <c r="S13" s="44">
        <f>Q13-H13</f>
        <v>403197101.02000034</v>
      </c>
      <c r="T13" s="49"/>
      <c r="U13" s="49"/>
      <c r="V13" s="5"/>
    </row>
    <row r="14" spans="3:22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</row>
    <row r="15" spans="3:22">
      <c r="C15" s="3"/>
      <c r="D15" s="4"/>
      <c r="E15" s="43" t="s">
        <v>14</v>
      </c>
      <c r="F15" s="43"/>
      <c r="G15" s="43"/>
      <c r="H15" s="44">
        <v>22736719.989999998</v>
      </c>
      <c r="I15" s="45"/>
      <c r="J15" s="3"/>
      <c r="K15" s="46">
        <v>1692824474.95</v>
      </c>
      <c r="L15" s="47"/>
      <c r="M15" s="48">
        <v>1699594345.1600001</v>
      </c>
      <c r="N15" s="46"/>
      <c r="O15" s="46"/>
      <c r="P15" s="47"/>
      <c r="Q15" s="48">
        <f>H15+K15-M15</f>
        <v>15966849.779999971</v>
      </c>
      <c r="R15" s="47"/>
      <c r="S15" s="44">
        <f>Q15-H15</f>
        <v>-6769870.210000027</v>
      </c>
      <c r="T15" s="49"/>
      <c r="U15" s="49"/>
      <c r="V15" s="5"/>
    </row>
    <row r="16" spans="3:22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</row>
    <row r="17" spans="3:22" ht="14.25" customHeight="1">
      <c r="C17" s="3"/>
      <c r="D17" s="4"/>
      <c r="E17" s="43" t="s">
        <v>15</v>
      </c>
      <c r="F17" s="43"/>
      <c r="G17" s="43"/>
      <c r="H17" s="44">
        <v>22151381.699999999</v>
      </c>
      <c r="I17" s="45"/>
      <c r="J17" s="3"/>
      <c r="K17" s="46">
        <v>6650086.7400000002</v>
      </c>
      <c r="L17" s="47"/>
      <c r="M17" s="48">
        <v>15436985.609999999</v>
      </c>
      <c r="N17" s="46"/>
      <c r="O17" s="46"/>
      <c r="P17" s="47"/>
      <c r="Q17" s="48">
        <f>H17+K17-M17</f>
        <v>13364482.829999998</v>
      </c>
      <c r="R17" s="47"/>
      <c r="S17" s="44">
        <f>Q17-H17</f>
        <v>-8786898.870000001</v>
      </c>
      <c r="T17" s="49"/>
      <c r="U17" s="49"/>
      <c r="V17" s="5"/>
    </row>
    <row r="18" spans="3:22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</row>
    <row r="19" spans="3:22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</row>
    <row r="20" spans="3:22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</row>
    <row r="21" spans="3:22" ht="14.25" customHeight="1">
      <c r="C21" s="3"/>
      <c r="D21" s="4"/>
      <c r="E21" s="43" t="s">
        <v>17</v>
      </c>
      <c r="F21" s="43"/>
      <c r="G21" s="43"/>
      <c r="H21" s="44">
        <v>1873797.5</v>
      </c>
      <c r="I21" s="45"/>
      <c r="J21" s="3"/>
      <c r="K21" s="46">
        <v>1258010.77</v>
      </c>
      <c r="L21" s="47"/>
      <c r="M21" s="48">
        <v>1026331.79</v>
      </c>
      <c r="N21" s="46"/>
      <c r="O21" s="46"/>
      <c r="P21" s="47"/>
      <c r="Q21" s="48">
        <f>H21+K21-M21</f>
        <v>2105476.48</v>
      </c>
      <c r="R21" s="47"/>
      <c r="S21" s="44">
        <f>Q21-H21</f>
        <v>231678.97999999998</v>
      </c>
      <c r="T21" s="49"/>
      <c r="U21" s="49"/>
      <c r="V21" s="5"/>
    </row>
    <row r="22" spans="3:22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</row>
    <row r="23" spans="3:22" ht="14.25" customHeight="1">
      <c r="C23" s="3"/>
      <c r="D23" s="4"/>
      <c r="E23" s="43" t="s">
        <v>18</v>
      </c>
      <c r="F23" s="43"/>
      <c r="G23" s="43"/>
      <c r="H23" s="44">
        <v>1019092.72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f>H23-K23+M23</f>
        <v>1019092.72</v>
      </c>
      <c r="R23" s="47"/>
      <c r="S23" s="44">
        <f>Q23-H23</f>
        <v>0</v>
      </c>
      <c r="T23" s="49"/>
      <c r="U23" s="49"/>
      <c r="V23" s="5"/>
    </row>
    <row r="24" spans="3:22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</row>
    <row r="25" spans="3:22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</row>
    <row r="26" spans="3:22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</row>
    <row r="27" spans="3:22">
      <c r="C27" s="3"/>
      <c r="D27" s="4"/>
      <c r="E27" s="53" t="s">
        <v>20</v>
      </c>
      <c r="F27" s="53"/>
      <c r="G27" s="53"/>
      <c r="H27" s="54">
        <v>10333269851.059999</v>
      </c>
      <c r="I27" s="55"/>
      <c r="J27" s="3"/>
      <c r="K27" s="56">
        <f>SUM(K29:L45)</f>
        <v>1510872009.72</v>
      </c>
      <c r="L27" s="55"/>
      <c r="M27" s="54">
        <f>SUM(M29:P45)</f>
        <v>609112283.81999993</v>
      </c>
      <c r="N27" s="56"/>
      <c r="O27" s="56"/>
      <c r="P27" s="55"/>
      <c r="Q27" s="54">
        <f>SUM(Q29:R45)</f>
        <v>11235029576.959999</v>
      </c>
      <c r="R27" s="55"/>
      <c r="S27" s="54">
        <f>SUM(S29:U45)</f>
        <v>901759725.89999938</v>
      </c>
      <c r="T27" s="56"/>
      <c r="U27" s="56"/>
      <c r="V27" s="5"/>
    </row>
    <row r="28" spans="3:22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</row>
    <row r="29" spans="3:22" ht="14.25" customHeight="1">
      <c r="C29" s="3"/>
      <c r="D29" s="4"/>
      <c r="E29" s="43" t="s">
        <v>21</v>
      </c>
      <c r="F29" s="43"/>
      <c r="G29" s="43"/>
      <c r="H29" s="44">
        <v>933487482.53999996</v>
      </c>
      <c r="I29" s="45"/>
      <c r="J29" s="3"/>
      <c r="K29" s="46">
        <v>58468083.850000001</v>
      </c>
      <c r="L29" s="47"/>
      <c r="M29" s="48">
        <v>19359935.440000001</v>
      </c>
      <c r="N29" s="46"/>
      <c r="O29" s="46"/>
      <c r="P29" s="47"/>
      <c r="Q29" s="44">
        <f>H29+K29-M29</f>
        <v>972595630.94999993</v>
      </c>
      <c r="R29" s="45"/>
      <c r="S29" s="44">
        <f>Q29-H29</f>
        <v>39108148.409999967</v>
      </c>
      <c r="T29" s="49"/>
      <c r="U29" s="49"/>
      <c r="V29" s="5"/>
    </row>
    <row r="30" spans="3:22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</row>
    <row r="31" spans="3:22" ht="14.25" customHeight="1">
      <c r="C31" s="3"/>
      <c r="D31" s="4"/>
      <c r="E31" s="43" t="s">
        <v>22</v>
      </c>
      <c r="F31" s="43"/>
      <c r="G31" s="43"/>
      <c r="H31" s="44">
        <v>95065006.219999999</v>
      </c>
      <c r="I31" s="45"/>
      <c r="J31" s="3"/>
      <c r="K31" s="46">
        <v>5719351.4299999997</v>
      </c>
      <c r="L31" s="47"/>
      <c r="M31" s="48">
        <v>7113791.5599999996</v>
      </c>
      <c r="N31" s="46"/>
      <c r="O31" s="46"/>
      <c r="P31" s="47"/>
      <c r="Q31" s="44">
        <f>H31+K31-M31</f>
        <v>93670566.090000004</v>
      </c>
      <c r="R31" s="45"/>
      <c r="S31" s="44">
        <f>Q31-H31</f>
        <v>-1394440.1299999952</v>
      </c>
      <c r="T31" s="49"/>
      <c r="U31" s="49"/>
      <c r="V31" s="5"/>
    </row>
    <row r="32" spans="3:22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</row>
    <row r="33" spans="3:22" ht="14.25" customHeight="1">
      <c r="C33" s="3"/>
      <c r="D33" s="4"/>
      <c r="E33" s="43" t="s">
        <v>23</v>
      </c>
      <c r="F33" s="43"/>
      <c r="G33" s="43"/>
      <c r="H33" s="44">
        <v>9131669036.1700001</v>
      </c>
      <c r="I33" s="45"/>
      <c r="J33" s="3"/>
      <c r="K33" s="46">
        <v>1376619587.8900001</v>
      </c>
      <c r="L33" s="47"/>
      <c r="M33" s="48">
        <v>503220459.25</v>
      </c>
      <c r="N33" s="46"/>
      <c r="O33" s="46"/>
      <c r="P33" s="47"/>
      <c r="Q33" s="44">
        <f>H33+K33-M33</f>
        <v>10005068164.809999</v>
      </c>
      <c r="R33" s="45"/>
      <c r="S33" s="44">
        <f>Q33-H33</f>
        <v>873399128.63999939</v>
      </c>
      <c r="T33" s="49"/>
      <c r="U33" s="49"/>
      <c r="V33" s="5"/>
    </row>
    <row r="34" spans="3:22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</row>
    <row r="35" spans="3:22" ht="14.25" customHeight="1">
      <c r="C35" s="3"/>
      <c r="D35" s="4"/>
      <c r="E35" s="43" t="s">
        <v>24</v>
      </c>
      <c r="F35" s="43"/>
      <c r="G35" s="43"/>
      <c r="H35" s="44">
        <v>655549318.09000003</v>
      </c>
      <c r="I35" s="45"/>
      <c r="J35" s="3"/>
      <c r="K35" s="46">
        <v>68056349.859999999</v>
      </c>
      <c r="L35" s="47"/>
      <c r="M35" s="48">
        <v>60507105.520000003</v>
      </c>
      <c r="N35" s="46"/>
      <c r="O35" s="46"/>
      <c r="P35" s="47"/>
      <c r="Q35" s="44">
        <f>H35+K35-M35</f>
        <v>663098562.43000007</v>
      </c>
      <c r="R35" s="45"/>
      <c r="S35" s="44">
        <f>Q35-H35</f>
        <v>7549244.3400000334</v>
      </c>
      <c r="T35" s="49"/>
      <c r="U35" s="49"/>
      <c r="V35" s="5"/>
    </row>
    <row r="36" spans="3:22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</row>
    <row r="37" spans="3:22" ht="14.25" customHeight="1">
      <c r="C37" s="3"/>
      <c r="D37" s="4"/>
      <c r="E37" s="43" t="s">
        <v>25</v>
      </c>
      <c r="F37" s="43"/>
      <c r="G37" s="43"/>
      <c r="H37" s="44">
        <v>10268438.34</v>
      </c>
      <c r="I37" s="45"/>
      <c r="J37" s="3"/>
      <c r="K37" s="46">
        <v>1664510.67</v>
      </c>
      <c r="L37" s="47"/>
      <c r="M37" s="48">
        <v>701104</v>
      </c>
      <c r="N37" s="46"/>
      <c r="O37" s="46"/>
      <c r="P37" s="47"/>
      <c r="Q37" s="44">
        <f>H37+K37-M37</f>
        <v>11231845.01</v>
      </c>
      <c r="R37" s="45"/>
      <c r="S37" s="44">
        <f>Q37-H37</f>
        <v>963406.66999999993</v>
      </c>
      <c r="T37" s="49"/>
      <c r="U37" s="49"/>
      <c r="V37" s="5"/>
    </row>
    <row r="38" spans="3:22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</row>
    <row r="39" spans="3:22" ht="14.25" customHeight="1">
      <c r="C39" s="3"/>
      <c r="D39" s="4"/>
      <c r="E39" s="43" t="s">
        <v>26</v>
      </c>
      <c r="F39" s="43"/>
      <c r="G39" s="43"/>
      <c r="H39" s="50">
        <v>-492769430.30000001</v>
      </c>
      <c r="I39" s="51"/>
      <c r="J39" s="3"/>
      <c r="K39" s="46">
        <v>344126.02</v>
      </c>
      <c r="L39" s="47"/>
      <c r="M39" s="48">
        <v>18209888.050000001</v>
      </c>
      <c r="N39" s="46"/>
      <c r="O39" s="46"/>
      <c r="P39" s="47"/>
      <c r="Q39" s="50">
        <f>H39+K39-M39</f>
        <v>-510635192.33000004</v>
      </c>
      <c r="R39" s="51"/>
      <c r="S39" s="50">
        <f>Q39-H39</f>
        <v>-17865762.030000031</v>
      </c>
      <c r="T39" s="52"/>
      <c r="U39" s="52"/>
      <c r="V39" s="5"/>
    </row>
    <row r="40" spans="3:22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</row>
    <row r="41" spans="3:22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</row>
    <row r="42" spans="3:22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</row>
    <row r="43" spans="3:22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</row>
    <row r="44" spans="3:22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</row>
    <row r="45" spans="3:22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</row>
    <row r="46" spans="3:22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</row>
    <row r="47" spans="3:22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</row>
    <row r="48" spans="3:22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2019-05-06T18:53:59Z</cp:lastPrinted>
  <dcterms:created xsi:type="dcterms:W3CDTF">2016-09-07T15:45:13Z</dcterms:created>
  <dcterms:modified xsi:type="dcterms:W3CDTF">2019-05-06T18:54:04Z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