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firstSheet="3" activeTab="6"/>
  </bookViews>
  <sheets>
    <sheet name="Edo Actividades" sheetId="1" r:id="rId1"/>
    <sheet name="Estado de situación financiera" sheetId="2" r:id="rId2"/>
    <sheet name="Edo Variacion Hacienda" sheetId="3" r:id="rId3"/>
    <sheet name="Edo. cambios en la sit" sheetId="4" r:id="rId4"/>
    <sheet name="Edo Flujo de Efectivo" sheetId="5" r:id="rId5"/>
    <sheet name="Edo Analitico Activo" sheetId="6" r:id="rId6"/>
    <sheet name="Edo Analitico Deuda y ot" sheetId="7" r:id="rId7"/>
  </sheets>
  <definedNames>
    <definedName name="_xlnm.Print_Area" localSheetId="0">'Edo Actividades'!$B$1:$I$89</definedName>
    <definedName name="_xlnm.Print_Area" localSheetId="5">'Edo Analitico Activo'!$B$1:$V$53</definedName>
    <definedName name="_xlnm.Print_Area" localSheetId="6">'Edo Analitico Deuda y ot'!$A$1:$N$41</definedName>
    <definedName name="_xlnm.Print_Area" localSheetId="4">'Edo Flujo de Efectivo'!$B$1:$E$65</definedName>
    <definedName name="_xlnm.Print_Area" localSheetId="2">'Edo Variacion Hacienda'!$A$1:$F$51</definedName>
    <definedName name="_xlnm.Print_Area" localSheetId="3">'Edo. cambios en la sit'!$A$1:$G$68</definedName>
    <definedName name="_xlnm.Print_Titles" localSheetId="4">'Edo Flujo de Efectivo'!$1:$2</definedName>
  </definedNames>
  <calcPr fullCalcOnLoad="1"/>
</workbook>
</file>

<file path=xl/sharedStrings.xml><?xml version="1.0" encoding="utf-8"?>
<sst xmlns="http://schemas.openxmlformats.org/spreadsheetml/2006/main" count="387" uniqueCount="241">
  <si>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</si>
  <si>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</si>
  <si>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</si>
  <si>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</si>
  <si>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</si>
  <si>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</si>
  <si>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</si>
  <si>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</si>
  <si>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</si>
  <si>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</si>
  <si>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</si>
  <si>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</si>
  <si>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</si>
  <si>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</si>
  <si>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</si>
  <si>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</si>
  <si>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</si>
  <si>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</si>
  <si>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</si>
  <si>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</si>
  <si>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</si>
  <si>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</si>
  <si>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</si>
  <si>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</si>
  <si>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</si>
  <si>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</si>
  <si>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</si>
  <si>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</si>
  <si>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</si>
  <si>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</si>
  <si>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</si>
  <si>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</si>
  <si>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</si>
  <si>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</si>
  <si>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</si>
  <si>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</si>
  <si>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</si>
  <si>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</si>
  <si>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</si>
  <si>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</si>
  <si>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</si>
  <si>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</si>
  <si>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</si>
  <si>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</si>
  <si>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</si>
  <si>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</si>
  <si>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</si>
  <si>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</si>
  <si>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</si>
  <si>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</si>
  <si>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</si>
  <si>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</si>
  <si>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</si>
  <si>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</si>
  <si>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</si>
  <si>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</si>
  <si>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</si>
  <si>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</si>
  <si>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</si>
  <si>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</si>
  <si>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</si>
  <si>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DIC/2018</t>
  </si>
  <si>
    <t>LIC. RENÁN ALBERTO BARRERA CONCHA</t>
  </si>
  <si>
    <t>MUNICIPIO DE MÉRIDA YUCATÁN
ESTADO DE ACTIVIDADES
DEL 1 DE ENERO  AL 30 DE SEPTIEMBRE DE 2019</t>
  </si>
  <si>
    <t>MUNICIPIO DE MÉRIDA YUCATÁN
ESTADO DE SITUACIÓN FINANCIERA
AL 30 DE SEPTIEMBRE DE 2019</t>
  </si>
  <si>
    <t>ACTIVO</t>
  </si>
  <si>
    <t>PASIVO</t>
  </si>
  <si>
    <t>Pasivo Circulante</t>
  </si>
  <si>
    <t>Activo Circulante</t>
  </si>
  <si>
    <t>Cuentas por Pagar a Corto Plazo</t>
  </si>
  <si>
    <t>Efectivo y Equivalentes</t>
  </si>
  <si>
    <t>Derechos a Recibir Efectivo o Equivalentes</t>
  </si>
  <si>
    <t>Porción a Corto Plazo de la Deuda Pública a Largo Plazo</t>
  </si>
  <si>
    <t>Derechos a Recibir Bienes o Servicios</t>
  </si>
  <si>
    <t>Titulos y Valores a Corto Plazo</t>
  </si>
  <si>
    <t>Inventarios</t>
  </si>
  <si>
    <t>Pasivo Diferidos a Corto Plazo</t>
  </si>
  <si>
    <t>Almacenes</t>
  </si>
  <si>
    <t>Fondos y Bienes de Terceros en Garantía y/o Administración a Corto Plazo</t>
  </si>
  <si>
    <t>Estimacion por Pérdida o Deterioro de Activos Circulantes</t>
  </si>
  <si>
    <t>Provisiones a Corto Plazo</t>
  </si>
  <si>
    <t>Otros Activos Circulantes</t>
  </si>
  <si>
    <t>Otros Pasivos a Corto Plazo</t>
  </si>
  <si>
    <t>Total de Activo Circulante</t>
  </si>
  <si>
    <t>Total de Pasivo Circulante</t>
  </si>
  <si>
    <t>Activo No Circulante</t>
  </si>
  <si>
    <t>Pasivo No Circulante</t>
  </si>
  <si>
    <t>Inversiones Financiera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</si>
  <si>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</si>
  <si>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</si>
  <si>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</si>
  <si>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</si>
  <si>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</si>
  <si>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</si>
  <si>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</si>
  <si>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</si>
  <si>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</si>
  <si>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Depreciacion, Deterioro Y Amortizacion Acumulada de Bienes</t>
  </si>
  <si>
    <t>Provisiones a Largo Plazo</t>
  </si>
  <si>
    <t>Activos Diferidos</t>
  </si>
  <si>
    <t>Total de Pasivo No Circulante</t>
  </si>
  <si>
    <t>Estimación por Pérdida o Deterioro de Activos no Circulantes</t>
  </si>
  <si>
    <t>TOTAL DE PASIVO</t>
  </si>
  <si>
    <t>HACIENDA PÚBLICA/PATRIMONIO</t>
  </si>
  <si>
    <t>Otros Activos no Circulantes</t>
  </si>
  <si>
    <t>Hacienda Pública/Patrimonio Contribuido</t>
  </si>
  <si>
    <t>Total de Activo No Circulante</t>
  </si>
  <si>
    <t>TOTAL DE ACTIVO</t>
  </si>
  <si>
    <t>Donaciones Capital</t>
  </si>
  <si>
    <t>Actualización de la Hacienda Pública / Patrimonio</t>
  </si>
  <si>
    <t>Total de Hacienda Pública/Patrimonio Contribuido</t>
  </si>
  <si>
    <t>Hacienda Pública/Patrimonio Generado</t>
  </si>
  <si>
    <t>Resultados del Ejercicio (Ahorro / Desahorro)</t>
  </si>
  <si>
    <t>.</t>
  </si>
  <si>
    <t>Resultados de Ejercicios Anteriores</t>
  </si>
  <si>
    <t>Revalúos</t>
  </si>
  <si>
    <t>Reservas</t>
  </si>
  <si>
    <t>Rectificaciones de Resultados de Ejercicios Anteriores</t>
  </si>
  <si>
    <t>Total de Hacienda Pública/Patrimonio Generado</t>
  </si>
  <si>
    <t>Exceso o Insuficiencia en la Actualización de la Hacienda Publica/Patrimonio</t>
  </si>
  <si>
    <t>Resultados por Posición Monetaria</t>
  </si>
  <si>
    <t>Resultados por Tenencia de Activos no Monetarios</t>
  </si>
  <si>
    <t>Total de Exceso o Insuficiencia en la Actualización de la Hacienda Pública/Patrimonio</t>
  </si>
  <si>
    <t>TOTAL DE HACIENDA PÚBLICA/PATRIMONIO</t>
  </si>
  <si>
    <t>TOTAL DEL PASIVO Y HACIENDA PÚBLICA / PATRIMONIO</t>
  </si>
  <si>
    <t>Bajo protesta de decir verdad declaramos que los Estados Financieros y sus notas son razonablemente correctos y responsabilidad del emisor</t>
  </si>
  <si>
    <t>LIC. RENAN ALBERTO BARRERA CONCHA</t>
  </si>
  <si>
    <t>MUNICIPIO DE MÉRIDA YUCATÁN</t>
  </si>
  <si>
    <t>ESTADO DE VARIACIÓN EN LA HACIENDA PÚBLICA</t>
  </si>
  <si>
    <t>DEL 1 DE ENERO AL 30 DE SEPTIEMBRE DE 2019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</si>
  <si>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</si>
  <si>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</si>
  <si>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</si>
  <si>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</si>
  <si>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</si>
  <si>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</si>
  <si>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2018</t>
  </si>
  <si>
    <t>Donaciones de Capital</t>
  </si>
  <si>
    <t>Actualización de la Hacienda Pública/Patrimonio</t>
  </si>
  <si>
    <t>Hacienda Pública / Patrimonio Generado Neto 2018</t>
  </si>
  <si>
    <t>Resultados del Ejercicio (Ahorro/Desahorro)</t>
  </si>
  <si>
    <t>Exceso o Insuficiencia en la Actualización de la Hacienda Pública/Patrimonio Neto  2018</t>
  </si>
  <si>
    <t>Resultado por Posición Monetaria</t>
  </si>
  <si>
    <t>Resultado por Tenencia de Activos no Monetarios</t>
  </si>
  <si>
    <t>Hacienda Pública / Patrimonio Neto Final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</si>
  <si>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</si>
  <si>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</si>
  <si>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</si>
  <si>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</si>
  <si>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</si>
  <si>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</si>
  <si>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</si>
  <si>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
ESTADO DE CAMBIOS EN LA SITUACIÓN FINANCIERA
DEL 1 DE ENERO AL 30 DE SEPTIEMBRE DE 2019</t>
  </si>
  <si>
    <t>Origen</t>
  </si>
  <si>
    <t>Aplicación</t>
  </si>
  <si>
    <t>Documentos por Pagar a Corto Plazo</t>
  </si>
  <si>
    <t>Exceso o Insuficiencia en la Actualización de la Hacienda Publica</t>
  </si>
  <si>
    <t xml:space="preserve">MUNICIPIO DE MÉRIDA YUCATÁN
ESTADO DE FLUJO DE EFECTIVO 
 DEL 1 DE ENERO AL 30 DE SEPTIEMBRE DE 2019
</t>
  </si>
  <si>
    <t>DIC./2018</t>
  </si>
  <si>
    <t>Flujos de Efectivo de las Actividades de Operación</t>
  </si>
  <si>
    <t>Cuotas  y Aportaciones de Seguridad Social</t>
  </si>
  <si>
    <t>Contribuciones De Mejoras</t>
  </si>
  <si>
    <t>Productos</t>
  </si>
  <si>
    <t>Aprovechamientos</t>
  </si>
  <si>
    <t>Ingresos por Venta de Bienes y Prestación de Servicios</t>
  </si>
  <si>
    <t>Transferencias, Asignaciones, Subsidios y Subvenciones, y Pensiones y Jubilaciones</t>
  </si>
  <si>
    <t>Otros Orígenes de Operación</t>
  </si>
  <si>
    <t>Materiales Y Suministros</t>
  </si>
  <si>
    <t>Transferencias al resto del Sector Público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</si>
  <si>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</si>
  <si>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</si>
  <si>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</si>
  <si>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</si>
  <si>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</si>
  <si>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</si>
  <si>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</si>
  <si>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</si>
  <si>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</si>
  <si>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</si>
  <si>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</si>
  <si>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</si>
  <si>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</si>
  <si>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</si>
  <si>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</si>
  <si>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</si>
  <si>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</si>
  <si>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</si>
  <si>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Bajo protesta de decir la verdad declaramos que los Estados Financieros y sus Notas son razonablemente correctos y responsabilidad del emisor.</t>
  </si>
  <si>
    <t xml:space="preserve">ESTADO ANALÍTICO DEL ACTIVO                                                                                                                                                                                                                                                            DEL 1 DE ENERO AL 30 DE A SEPTIEMBRE DE 2019                                                                                                                                                                                                                                                    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</si>
  <si>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</si>
  <si>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</si>
  <si>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</si>
  <si>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</si>
  <si>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</si>
  <si>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</si>
  <si>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</si>
  <si>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</si>
  <si>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</si>
  <si>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</si>
  <si>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</si>
  <si>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</si>
  <si>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</si>
  <si>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</si>
  <si>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</si>
  <si>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</si>
  <si>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</si>
  <si>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</si>
  <si>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</si>
  <si>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</si>
  <si>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</si>
  <si>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</si>
  <si>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</si>
  <si>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</si>
  <si>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</si>
  <si>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</si>
  <si>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</si>
  <si>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</si>
  <si>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LIC. LAURA CRISTINA MUÑOZ MOLINA
DIRECTORA DE FINANZAS Y TESORERA MUNICIPAL</t>
  </si>
  <si>
    <t>MUNICIPIO DE MÉRIDA YUCATÁN
ESTADO ANALITICO DE LA DEUDA Y OTROS PASIVOS
DEL 1 DE ENERO AL 30 DE SEPTIEMBRE DE 2019</t>
  </si>
  <si>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</si>
  <si>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</si>
  <si>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</si>
  <si>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</si>
  <si>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</si>
  <si>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</si>
  <si>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</si>
  <si>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</si>
  <si>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Instituciones de Crédito</t>
  </si>
  <si>
    <t>Pesos</t>
  </si>
  <si>
    <t>Bancaria</t>
  </si>
  <si>
    <t>Títulos y Valores</t>
  </si>
  <si>
    <t>Arrendamiento Financieros</t>
  </si>
  <si>
    <t>Deuda Externa</t>
  </si>
  <si>
    <t>Organismos Financieros Internacionales</t>
  </si>
  <si>
    <t>Deuda Bilateral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</si>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</sst>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"/>
    <numFmt numFmtId="170" formatCode="#,##0.00;#,##0.00"/>
    <numFmt numFmtId="171" formatCode="#,##0.0"/>
    <numFmt numFmtId="172" formatCode="[$-10409]&quot;$&quot;#,##0.00"/>
    <numFmt numFmtId="173" formatCode="&quot;$&quot;#,##0.00"/>
    <numFmt numFmtId="174" formatCode="_-[$$-80A]* #,##0.00_-;\-[$$-80A]* #,##0.00_-;_-[$$-80A]* &quot;-&quot;??_-;_-@_-"/>
    <numFmt numFmtId="175" formatCode="[$$-80A]#,##0.00;[$$-80A]#,##0.00"/>
    <numFmt numFmtId="176" formatCode="[$$-80A]#,##0.00;[$$-80A]\-#,##0.00"/>
  </numFmts>
  <fonts count="69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7"/>
      <color indexed="8"/>
      <name val="Exo 2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EXO 2"/>
      <family val="0"/>
    </font>
    <font>
      <sz val="7"/>
      <color indexed="8"/>
      <name val="Calibri"/>
      <family val="2"/>
    </font>
    <font>
      <b/>
      <sz val="9"/>
      <color indexed="8"/>
      <name val="Exo 2"/>
      <family val="0"/>
    </font>
    <font>
      <sz val="11"/>
      <name val="Calibri"/>
      <family val="2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11"/>
      <name val="Calibri"/>
      <family val="2"/>
    </font>
    <font>
      <b/>
      <sz val="11"/>
      <color indexed="8"/>
      <name val="Exo 2"/>
      <family val="0"/>
    </font>
    <font>
      <sz val="8"/>
      <color indexed="8"/>
      <name val="Exo 2"/>
      <family val="0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EXO 2"/>
      <family val="0"/>
    </font>
    <font>
      <sz val="7"/>
      <color theme="1"/>
      <name val="Calibri"/>
      <family val="2"/>
    </font>
    <font>
      <b/>
      <sz val="9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sz val="7"/>
      <color rgb="FF000000"/>
      <name val="Exo 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dotted"/>
    </border>
    <border>
      <left style="medium"/>
      <right style="medium"/>
      <top style="medium"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/>
      <top style="dotted"/>
      <bottom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 style="medium"/>
      <top style="dotted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8" fillId="0" borderId="0">
      <alignment vertical="top"/>
      <protection/>
    </xf>
    <xf numFmtId="0" fontId="41" fillId="0" borderId="0">
      <alignment/>
      <protection/>
    </xf>
    <xf numFmtId="0" fontId="8" fillId="0" borderId="0">
      <alignment vertical="top"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26" xfId="0" applyFont="1" applyFill="1" applyBorder="1" applyAlignment="1">
      <alignment horizontal="center" vertical="top" wrapText="1" readingOrder="1"/>
    </xf>
    <xf numFmtId="0" fontId="1" fillId="33" borderId="27" xfId="0" applyFont="1" applyFill="1" applyBorder="1" applyAlignment="1">
      <alignment horizontal="center" vertical="top" wrapText="1" readingOrder="1"/>
    </xf>
    <xf numFmtId="0" fontId="1" fillId="33" borderId="28" xfId="0" applyFont="1" applyFill="1" applyBorder="1" applyAlignment="1">
      <alignment horizontal="center" vertical="top" wrapText="1" readingOrder="1"/>
    </xf>
    <xf numFmtId="0" fontId="1" fillId="33" borderId="29" xfId="0" applyFont="1" applyFill="1" applyBorder="1" applyAlignment="1">
      <alignment horizontal="center" vertical="top" wrapText="1" readingOrder="1"/>
    </xf>
    <xf numFmtId="0" fontId="0" fillId="0" borderId="17" xfId="0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 quotePrefix="1">
      <alignment horizontal="right" vertical="top" wrapText="1"/>
    </xf>
    <xf numFmtId="0" fontId="6" fillId="0" borderId="13" xfId="0" applyFont="1" applyBorder="1" applyAlignment="1" quotePrefix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34" borderId="0" xfId="0" applyNumberFormat="1" applyFont="1" applyFill="1" applyBorder="1" applyAlignment="1">
      <alignment horizontal="right" vertical="top" wrapText="1"/>
    </xf>
    <xf numFmtId="169" fontId="0" fillId="0" borderId="0" xfId="0" applyNumberFormat="1" applyBorder="1" applyAlignment="1">
      <alignment vertical="top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170" fontId="27" fillId="0" borderId="0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4" fontId="3" fillId="34" borderId="0" xfId="0" applyNumberFormat="1" applyFont="1" applyFill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169" fontId="0" fillId="0" borderId="0" xfId="0" applyNumberFormat="1" applyAlignment="1">
      <alignment vertical="top"/>
    </xf>
    <xf numFmtId="169" fontId="0" fillId="0" borderId="13" xfId="0" applyNumberFormat="1" applyBorder="1" applyAlignment="1">
      <alignment vertical="top"/>
    </xf>
    <xf numFmtId="169" fontId="3" fillId="0" borderId="0" xfId="0" applyNumberFormat="1" applyFont="1" applyBorder="1" applyAlignment="1">
      <alignment vertical="top"/>
    </xf>
    <xf numFmtId="169" fontId="3" fillId="0" borderId="13" xfId="0" applyNumberFormat="1" applyFont="1" applyBorder="1" applyAlignment="1">
      <alignment vertical="top"/>
    </xf>
    <xf numFmtId="4" fontId="7" fillId="0" borderId="0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59" fillId="35" borderId="30" xfId="57" applyFont="1" applyFill="1" applyBorder="1" applyAlignment="1">
      <alignment horizontal="center" vertical="center"/>
      <protection/>
    </xf>
    <xf numFmtId="0" fontId="59" fillId="35" borderId="31" xfId="57" applyFont="1" applyFill="1" applyBorder="1" applyAlignment="1">
      <alignment horizontal="center" vertical="center"/>
      <protection/>
    </xf>
    <xf numFmtId="0" fontId="59" fillId="35" borderId="32" xfId="57" applyFont="1" applyFill="1" applyBorder="1" applyAlignment="1">
      <alignment horizontal="center" vertical="center"/>
      <protection/>
    </xf>
    <xf numFmtId="0" fontId="41" fillId="0" borderId="0" xfId="57">
      <alignment/>
      <protection/>
    </xf>
    <xf numFmtId="0" fontId="59" fillId="35" borderId="33" xfId="57" applyFont="1" applyFill="1" applyBorder="1" applyAlignment="1">
      <alignment horizontal="center" vertical="center"/>
      <protection/>
    </xf>
    <xf numFmtId="0" fontId="59" fillId="35" borderId="0" xfId="57" applyFont="1" applyFill="1" applyBorder="1" applyAlignment="1">
      <alignment horizontal="center" vertical="center"/>
      <protection/>
    </xf>
    <xf numFmtId="0" fontId="59" fillId="35" borderId="34" xfId="57" applyFont="1" applyFill="1" applyBorder="1" applyAlignment="1">
      <alignment horizontal="center" vertical="center"/>
      <protection/>
    </xf>
    <xf numFmtId="0" fontId="59" fillId="35" borderId="35" xfId="57" applyFont="1" applyFill="1" applyBorder="1" applyAlignment="1">
      <alignment horizontal="center" vertical="center"/>
      <protection/>
    </xf>
    <xf numFmtId="0" fontId="59" fillId="35" borderId="36" xfId="57" applyFont="1" applyFill="1" applyBorder="1" applyAlignment="1">
      <alignment horizontal="center" vertical="center"/>
      <protection/>
    </xf>
    <xf numFmtId="0" fontId="59" fillId="35" borderId="37" xfId="57" applyFont="1" applyFill="1" applyBorder="1" applyAlignment="1">
      <alignment horizontal="center" vertical="center"/>
      <protection/>
    </xf>
    <xf numFmtId="0" fontId="59" fillId="35" borderId="38" xfId="57" applyFont="1" applyFill="1" applyBorder="1" applyAlignment="1">
      <alignment horizontal="center" vertical="center"/>
      <protection/>
    </xf>
    <xf numFmtId="0" fontId="59" fillId="35" borderId="37" xfId="57" applyFont="1" applyFill="1" applyBorder="1" applyAlignment="1">
      <alignment horizontal="center" vertical="center" wrapText="1"/>
      <protection/>
    </xf>
    <xf numFmtId="0" fontId="59" fillId="35" borderId="37" xfId="57" applyFont="1" applyFill="1" applyBorder="1" applyAlignment="1">
      <alignment horizontal="center" vertical="center"/>
      <protection/>
    </xf>
    <xf numFmtId="0" fontId="60" fillId="0" borderId="39" xfId="57" applyFont="1" applyFill="1" applyBorder="1" applyAlignment="1">
      <alignment horizontal="justify" vertical="center"/>
      <protection/>
    </xf>
    <xf numFmtId="0" fontId="60" fillId="0" borderId="40" xfId="57" applyFont="1" applyFill="1" applyBorder="1" applyAlignment="1">
      <alignment horizontal="center" vertical="center" wrapText="1"/>
      <protection/>
    </xf>
    <xf numFmtId="0" fontId="60" fillId="0" borderId="40" xfId="57" applyFont="1" applyFill="1" applyBorder="1" applyAlignment="1">
      <alignment horizontal="center" vertical="center"/>
      <protection/>
    </xf>
    <xf numFmtId="0" fontId="60" fillId="0" borderId="41" xfId="57" applyFont="1" applyFill="1" applyBorder="1" applyAlignment="1">
      <alignment horizontal="center" vertical="center"/>
      <protection/>
    </xf>
    <xf numFmtId="0" fontId="41" fillId="0" borderId="0" xfId="57" applyFill="1">
      <alignment/>
      <protection/>
    </xf>
    <xf numFmtId="0" fontId="59" fillId="0" borderId="42" xfId="57" applyFont="1" applyFill="1" applyBorder="1" applyAlignment="1">
      <alignment horizontal="justify" vertical="center"/>
      <protection/>
    </xf>
    <xf numFmtId="43" fontId="59" fillId="0" borderId="43" xfId="57" applyNumberFormat="1" applyFont="1" applyFill="1" applyBorder="1" applyAlignment="1">
      <alignment horizontal="center" vertical="center" wrapText="1"/>
      <protection/>
    </xf>
    <xf numFmtId="0" fontId="59" fillId="0" borderId="43" xfId="57" applyFont="1" applyFill="1" applyBorder="1" applyAlignment="1">
      <alignment horizontal="center" vertical="center" wrapText="1"/>
      <protection/>
    </xf>
    <xf numFmtId="0" fontId="59" fillId="0" borderId="43" xfId="57" applyFont="1" applyFill="1" applyBorder="1" applyAlignment="1">
      <alignment horizontal="center" vertical="center"/>
      <protection/>
    </xf>
    <xf numFmtId="43" fontId="59" fillId="0" borderId="44" xfId="48" applyFont="1" applyFill="1" applyBorder="1" applyAlignment="1">
      <alignment horizontal="center" vertical="center"/>
    </xf>
    <xf numFmtId="0" fontId="61" fillId="0" borderId="0" xfId="57" applyFont="1" applyFill="1">
      <alignment/>
      <protection/>
    </xf>
    <xf numFmtId="0" fontId="62" fillId="0" borderId="39" xfId="57" applyFont="1" applyFill="1" applyBorder="1" applyAlignment="1">
      <alignment horizontal="justify" vertical="center"/>
      <protection/>
    </xf>
    <xf numFmtId="43" fontId="62" fillId="0" borderId="45" xfId="48" applyFont="1" applyFill="1" applyBorder="1" applyAlignment="1">
      <alignment horizontal="center" vertical="center" wrapText="1"/>
    </xf>
    <xf numFmtId="0" fontId="62" fillId="0" borderId="45" xfId="57" applyFont="1" applyFill="1" applyBorder="1" applyAlignment="1">
      <alignment horizontal="center" vertical="center" wrapText="1"/>
      <protection/>
    </xf>
    <xf numFmtId="0" fontId="62" fillId="0" borderId="45" xfId="57" applyFont="1" applyFill="1" applyBorder="1" applyAlignment="1">
      <alignment horizontal="center" vertical="center"/>
      <protection/>
    </xf>
    <xf numFmtId="43" fontId="62" fillId="0" borderId="41" xfId="48" applyFont="1" applyFill="1" applyBorder="1" applyAlignment="1">
      <alignment horizontal="center" vertical="center"/>
    </xf>
    <xf numFmtId="0" fontId="59" fillId="0" borderId="45" xfId="57" applyFont="1" applyFill="1" applyBorder="1" applyAlignment="1">
      <alignment horizontal="center" vertical="center" wrapText="1"/>
      <protection/>
    </xf>
    <xf numFmtId="0" fontId="59" fillId="0" borderId="41" xfId="57" applyFont="1" applyFill="1" applyBorder="1" applyAlignment="1">
      <alignment horizontal="center" vertical="center"/>
      <protection/>
    </xf>
    <xf numFmtId="0" fontId="59" fillId="0" borderId="39" xfId="57" applyFont="1" applyFill="1" applyBorder="1" applyAlignment="1">
      <alignment horizontal="justify" vertical="center"/>
      <protection/>
    </xf>
    <xf numFmtId="0" fontId="59" fillId="0" borderId="45" xfId="57" applyFont="1" applyFill="1" applyBorder="1" applyAlignment="1">
      <alignment horizontal="justify" vertical="center" wrapText="1"/>
      <protection/>
    </xf>
    <xf numFmtId="0" fontId="59" fillId="0" borderId="45" xfId="57" applyFont="1" applyFill="1" applyBorder="1" applyAlignment="1">
      <alignment horizontal="justify" vertical="center"/>
      <protection/>
    </xf>
    <xf numFmtId="0" fontId="59" fillId="0" borderId="41" xfId="57" applyFont="1" applyFill="1" applyBorder="1" applyAlignment="1">
      <alignment horizontal="justify" vertical="center"/>
      <protection/>
    </xf>
    <xf numFmtId="43" fontId="59" fillId="0" borderId="43" xfId="48" applyFont="1" applyFill="1" applyBorder="1" applyAlignment="1">
      <alignment horizontal="center" vertical="center" wrapText="1"/>
    </xf>
    <xf numFmtId="4" fontId="62" fillId="0" borderId="45" xfId="57" applyNumberFormat="1" applyFont="1" applyFill="1" applyBorder="1" applyAlignment="1">
      <alignment horizontal="center" vertical="center" wrapText="1"/>
      <protection/>
    </xf>
    <xf numFmtId="43" fontId="59" fillId="0" borderId="41" xfId="48" applyFont="1" applyFill="1" applyBorder="1" applyAlignment="1">
      <alignment horizontal="center" vertical="center"/>
    </xf>
    <xf numFmtId="43" fontId="59" fillId="0" borderId="43" xfId="48" applyFont="1" applyFill="1" applyBorder="1" applyAlignment="1">
      <alignment horizontal="center" vertical="center"/>
    </xf>
    <xf numFmtId="0" fontId="59" fillId="0" borderId="45" xfId="57" applyFont="1" applyFill="1" applyBorder="1" applyAlignment="1">
      <alignment horizontal="center" vertical="center"/>
      <protection/>
    </xf>
    <xf numFmtId="0" fontId="59" fillId="0" borderId="42" xfId="57" applyFont="1" applyFill="1" applyBorder="1" applyAlignment="1">
      <alignment horizontal="left" vertical="center"/>
      <protection/>
    </xf>
    <xf numFmtId="43" fontId="59" fillId="0" borderId="44" xfId="57" applyNumberFormat="1" applyFont="1" applyFill="1" applyBorder="1" applyAlignment="1">
      <alignment horizontal="center" vertical="center"/>
      <protection/>
    </xf>
    <xf numFmtId="0" fontId="62" fillId="0" borderId="33" xfId="57" applyFont="1" applyFill="1" applyBorder="1" applyAlignment="1">
      <alignment horizontal="justify" vertical="center"/>
      <protection/>
    </xf>
    <xf numFmtId="0" fontId="62" fillId="0" borderId="46" xfId="57" applyFont="1" applyFill="1" applyBorder="1" applyAlignment="1">
      <alignment horizontal="center" vertical="center" wrapText="1"/>
      <protection/>
    </xf>
    <xf numFmtId="0" fontId="62" fillId="0" borderId="46" xfId="57" applyFont="1" applyFill="1" applyBorder="1" applyAlignment="1">
      <alignment horizontal="center" vertical="center"/>
      <protection/>
    </xf>
    <xf numFmtId="43" fontId="62" fillId="0" borderId="34" xfId="48" applyFont="1" applyFill="1" applyBorder="1" applyAlignment="1">
      <alignment horizontal="center" vertical="center"/>
    </xf>
    <xf numFmtId="0" fontId="62" fillId="0" borderId="42" xfId="57" applyFont="1" applyFill="1" applyBorder="1" applyAlignment="1">
      <alignment horizontal="justify" vertical="center"/>
      <protection/>
    </xf>
    <xf numFmtId="0" fontId="62" fillId="0" borderId="43" xfId="57" applyFont="1" applyFill="1" applyBorder="1" applyAlignment="1">
      <alignment horizontal="center" vertical="center" wrapText="1"/>
      <protection/>
    </xf>
    <xf numFmtId="0" fontId="62" fillId="0" borderId="43" xfId="57" applyFont="1" applyFill="1" applyBorder="1" applyAlignment="1">
      <alignment horizontal="center" vertical="center"/>
      <protection/>
    </xf>
    <xf numFmtId="0" fontId="59" fillId="0" borderId="44" xfId="57" applyFont="1" applyFill="1" applyBorder="1" applyAlignment="1">
      <alignment horizontal="center" vertical="center"/>
      <protection/>
    </xf>
    <xf numFmtId="0" fontId="59" fillId="0" borderId="43" xfId="57" applyFont="1" applyFill="1" applyBorder="1" applyAlignment="1">
      <alignment horizontal="justify" vertical="center" wrapText="1"/>
      <protection/>
    </xf>
    <xf numFmtId="0" fontId="59" fillId="0" borderId="43" xfId="57" applyFont="1" applyFill="1" applyBorder="1" applyAlignment="1">
      <alignment horizontal="justify" vertical="center"/>
      <protection/>
    </xf>
    <xf numFmtId="0" fontId="59" fillId="0" borderId="44" xfId="57" applyFont="1" applyFill="1" applyBorder="1" applyAlignment="1">
      <alignment horizontal="justify" vertical="center"/>
      <protection/>
    </xf>
    <xf numFmtId="43" fontId="62" fillId="0" borderId="43" xfId="48" applyFont="1" applyFill="1" applyBorder="1" applyAlignment="1">
      <alignment horizontal="center" vertical="center" wrapText="1"/>
    </xf>
    <xf numFmtId="43" fontId="62" fillId="0" borderId="44" xfId="48" applyFont="1" applyFill="1" applyBorder="1" applyAlignment="1">
      <alignment horizontal="center" vertical="center"/>
    </xf>
    <xf numFmtId="4" fontId="62" fillId="0" borderId="45" xfId="57" applyNumberFormat="1" applyFont="1" applyFill="1" applyBorder="1" applyAlignment="1">
      <alignment horizontal="right" vertical="center" wrapText="1"/>
      <protection/>
    </xf>
    <xf numFmtId="43" fontId="62" fillId="0" borderId="44" xfId="57" applyNumberFormat="1" applyFont="1" applyFill="1" applyBorder="1" applyAlignment="1">
      <alignment horizontal="center" vertical="center"/>
      <protection/>
    </xf>
    <xf numFmtId="0" fontId="62" fillId="0" borderId="47" xfId="57" applyFont="1" applyFill="1" applyBorder="1" applyAlignment="1">
      <alignment horizontal="justify" vertical="center"/>
      <protection/>
    </xf>
    <xf numFmtId="0" fontId="62" fillId="0" borderId="48" xfId="57" applyFont="1" applyFill="1" applyBorder="1" applyAlignment="1">
      <alignment horizontal="center" vertical="center" wrapText="1"/>
      <protection/>
    </xf>
    <xf numFmtId="0" fontId="62" fillId="0" borderId="48" xfId="57" applyFont="1" applyFill="1" applyBorder="1" applyAlignment="1">
      <alignment horizontal="center" vertical="center"/>
      <protection/>
    </xf>
    <xf numFmtId="0" fontId="59" fillId="0" borderId="49" xfId="57" applyFont="1" applyFill="1" applyBorder="1" applyAlignment="1">
      <alignment horizontal="center" vertical="center"/>
      <protection/>
    </xf>
    <xf numFmtId="0" fontId="59" fillId="0" borderId="47" xfId="57" applyFont="1" applyFill="1" applyBorder="1" applyAlignment="1">
      <alignment horizontal="justify" vertical="center"/>
      <protection/>
    </xf>
    <xf numFmtId="0" fontId="59" fillId="0" borderId="48" xfId="57" applyFont="1" applyFill="1" applyBorder="1" applyAlignment="1">
      <alignment horizontal="center" vertical="center" wrapText="1"/>
      <protection/>
    </xf>
    <xf numFmtId="43" fontId="59" fillId="0" borderId="48" xfId="48" applyFont="1" applyFill="1" applyBorder="1" applyAlignment="1">
      <alignment horizontal="center" vertical="center" wrapText="1"/>
    </xf>
    <xf numFmtId="43" fontId="62" fillId="0" borderId="43" xfId="48" applyFont="1" applyFill="1" applyBorder="1" applyAlignment="1">
      <alignment horizontal="center" vertical="center"/>
    </xf>
    <xf numFmtId="43" fontId="61" fillId="0" borderId="34" xfId="57" applyNumberFormat="1" applyFont="1" applyFill="1" applyBorder="1">
      <alignment/>
      <protection/>
    </xf>
    <xf numFmtId="0" fontId="59" fillId="0" borderId="50" xfId="57" applyFont="1" applyFill="1" applyBorder="1" applyAlignment="1">
      <alignment horizontal="left" vertical="center"/>
      <protection/>
    </xf>
    <xf numFmtId="43" fontId="59" fillId="0" borderId="50" xfId="57" applyNumberFormat="1" applyFont="1" applyFill="1" applyBorder="1" applyAlignment="1">
      <alignment horizontal="center" vertical="center" wrapText="1"/>
      <protection/>
    </xf>
    <xf numFmtId="43" fontId="59" fillId="0" borderId="50" xfId="57" applyNumberFormat="1" applyFont="1" applyFill="1" applyBorder="1" applyAlignment="1">
      <alignment horizontal="center" vertical="center"/>
      <protection/>
    </xf>
    <xf numFmtId="0" fontId="27" fillId="0" borderId="0" xfId="57" applyFont="1" applyBorder="1" applyAlignment="1">
      <alignment horizontal="left" vertical="top" wrapText="1" readingOrder="1"/>
      <protection/>
    </xf>
    <xf numFmtId="0" fontId="27" fillId="0" borderId="0" xfId="57" applyFont="1" applyBorder="1" applyAlignment="1">
      <alignment vertical="top" wrapText="1" readingOrder="1"/>
      <protection/>
    </xf>
    <xf numFmtId="0" fontId="41" fillId="0" borderId="0" xfId="57" applyBorder="1" applyAlignment="1">
      <alignment vertical="top"/>
      <protection/>
    </xf>
    <xf numFmtId="0" fontId="41" fillId="0" borderId="0" xfId="57" applyAlignment="1">
      <alignment vertical="top"/>
      <protection/>
    </xf>
    <xf numFmtId="0" fontId="27" fillId="0" borderId="0" xfId="57" applyFont="1" applyBorder="1" applyAlignment="1">
      <alignment horizontal="left" vertical="top" wrapText="1" readingOrder="1"/>
      <protection/>
    </xf>
    <xf numFmtId="43" fontId="27" fillId="0" borderId="0" xfId="48" applyFont="1" applyBorder="1" applyAlignment="1">
      <alignment horizontal="left" vertical="top" wrapText="1" readingOrder="1"/>
    </xf>
    <xf numFmtId="43" fontId="27" fillId="0" borderId="0" xfId="57" applyNumberFormat="1" applyFont="1" applyBorder="1" applyAlignment="1">
      <alignment horizontal="left" vertical="top" wrapText="1" readingOrder="1"/>
      <protection/>
    </xf>
    <xf numFmtId="0" fontId="41" fillId="0" borderId="11" xfId="57" applyBorder="1" applyAlignment="1">
      <alignment vertical="top"/>
      <protection/>
    </xf>
    <xf numFmtId="0" fontId="30" fillId="0" borderId="11" xfId="57" applyFont="1" applyBorder="1" applyAlignment="1">
      <alignment vertical="top" wrapText="1" readingOrder="1"/>
      <protection/>
    </xf>
    <xf numFmtId="0" fontId="30" fillId="0" borderId="0" xfId="57" applyFont="1" applyBorder="1" applyAlignment="1">
      <alignment vertical="top" wrapText="1" readingOrder="1"/>
      <protection/>
    </xf>
    <xf numFmtId="0" fontId="30" fillId="0" borderId="0" xfId="57" applyFont="1" applyBorder="1" applyAlignment="1">
      <alignment horizontal="center" vertical="top" wrapText="1" readingOrder="1"/>
      <protection/>
    </xf>
    <xf numFmtId="0" fontId="63" fillId="0" borderId="0" xfId="57" applyFont="1" applyBorder="1" applyAlignment="1">
      <alignment horizontal="center" vertical="top" wrapText="1"/>
      <protection/>
    </xf>
    <xf numFmtId="0" fontId="41" fillId="0" borderId="0" xfId="57" applyBorder="1">
      <alignment/>
      <protection/>
    </xf>
    <xf numFmtId="0" fontId="63" fillId="0" borderId="0" xfId="57" applyFont="1" applyBorder="1">
      <alignment/>
      <protection/>
    </xf>
    <xf numFmtId="43" fontId="64" fillId="0" borderId="0" xfId="48" applyFont="1" applyAlignment="1">
      <alignment/>
    </xf>
    <xf numFmtId="43" fontId="64" fillId="0" borderId="0" xfId="57" applyNumberFormat="1" applyFont="1">
      <alignment/>
      <protection/>
    </xf>
    <xf numFmtId="0" fontId="1" fillId="33" borderId="51" xfId="0" applyFont="1" applyFill="1" applyBorder="1" applyAlignment="1">
      <alignment horizontal="center" vertical="top" wrapText="1" readingOrder="1"/>
    </xf>
    <xf numFmtId="0" fontId="1" fillId="33" borderId="52" xfId="0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right" vertical="top" wrapText="1" readingOrder="1"/>
    </xf>
    <xf numFmtId="0" fontId="6" fillId="0" borderId="0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lef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70" fontId="3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vertical="top" wrapText="1"/>
    </xf>
    <xf numFmtId="0" fontId="65" fillId="36" borderId="18" xfId="55" applyNumberFormat="1" applyFont="1" applyFill="1" applyBorder="1" applyAlignment="1">
      <alignment horizontal="center" vertical="top" wrapText="1" readingOrder="1"/>
      <protection/>
    </xf>
    <xf numFmtId="0" fontId="65" fillId="36" borderId="19" xfId="55" applyNumberFormat="1" applyFont="1" applyFill="1" applyBorder="1" applyAlignment="1">
      <alignment horizontal="center" vertical="top" wrapText="1" readingOrder="1"/>
      <protection/>
    </xf>
    <xf numFmtId="0" fontId="65" fillId="36" borderId="20" xfId="55" applyNumberFormat="1" applyFont="1" applyFill="1" applyBorder="1" applyAlignment="1">
      <alignment horizontal="center" vertical="top" wrapText="1" readingOrder="1"/>
      <protection/>
    </xf>
    <xf numFmtId="0" fontId="34" fillId="0" borderId="0" xfId="55" applyFont="1" applyFill="1" applyBorder="1">
      <alignment/>
      <protection/>
    </xf>
    <xf numFmtId="0" fontId="66" fillId="36" borderId="53" xfId="55" applyNumberFormat="1" applyFont="1" applyFill="1" applyBorder="1" applyAlignment="1">
      <alignment horizontal="center" vertical="top" wrapText="1" readingOrder="1"/>
      <protection/>
    </xf>
    <xf numFmtId="0" fontId="66" fillId="36" borderId="54" xfId="55" applyNumberFormat="1" applyFont="1" applyFill="1" applyBorder="1" applyAlignment="1">
      <alignment horizontal="right" vertical="top" wrapText="1" readingOrder="1"/>
      <protection/>
    </xf>
    <xf numFmtId="0" fontId="34" fillId="36" borderId="54" xfId="55" applyFont="1" applyFill="1" applyBorder="1">
      <alignment/>
      <protection/>
    </xf>
    <xf numFmtId="0" fontId="66" fillId="36" borderId="55" xfId="55" applyNumberFormat="1" applyFont="1" applyFill="1" applyBorder="1" applyAlignment="1">
      <alignment horizontal="right" vertical="top" wrapText="1" readingOrder="1"/>
      <protection/>
    </xf>
    <xf numFmtId="0" fontId="66" fillId="0" borderId="56" xfId="55" applyNumberFormat="1" applyFont="1" applyFill="1" applyBorder="1" applyAlignment="1">
      <alignment horizontal="center" vertical="top" wrapText="1" readingOrder="1"/>
      <protection/>
    </xf>
    <xf numFmtId="0" fontId="66" fillId="0" borderId="57" xfId="55" applyNumberFormat="1" applyFont="1" applyFill="1" applyBorder="1" applyAlignment="1">
      <alignment horizontal="right" vertical="top" wrapText="1" readingOrder="1"/>
      <protection/>
    </xf>
    <xf numFmtId="0" fontId="66" fillId="0" borderId="58" xfId="55" applyNumberFormat="1" applyFont="1" applyFill="1" applyBorder="1" applyAlignment="1">
      <alignment horizontal="right" vertical="top" wrapText="1" readingOrder="1"/>
      <protection/>
    </xf>
    <xf numFmtId="0" fontId="67" fillId="0" borderId="59" xfId="55" applyNumberFormat="1" applyFont="1" applyFill="1" applyBorder="1" applyAlignment="1">
      <alignment vertical="top" wrapText="1" readingOrder="1"/>
      <protection/>
    </xf>
    <xf numFmtId="172" fontId="68" fillId="0" borderId="60" xfId="55" applyNumberFormat="1" applyFont="1" applyFill="1" applyBorder="1" applyAlignment="1">
      <alignment horizontal="right" vertical="top" wrapText="1" readingOrder="1"/>
      <protection/>
    </xf>
    <xf numFmtId="172" fontId="68" fillId="0" borderId="61" xfId="55" applyNumberFormat="1" applyFont="1" applyFill="1" applyBorder="1" applyAlignment="1">
      <alignment horizontal="right" vertical="top" wrapText="1" readingOrder="1"/>
      <protection/>
    </xf>
    <xf numFmtId="172" fontId="67" fillId="0" borderId="60" xfId="55" applyNumberFormat="1" applyFont="1" applyFill="1" applyBorder="1" applyAlignment="1">
      <alignment horizontal="right" vertical="top" wrapText="1" readingOrder="1"/>
      <protection/>
    </xf>
    <xf numFmtId="172" fontId="67" fillId="0" borderId="61" xfId="55" applyNumberFormat="1" applyFont="1" applyFill="1" applyBorder="1" applyAlignment="1">
      <alignment horizontal="right" vertical="top" wrapText="1" readingOrder="1"/>
      <protection/>
    </xf>
    <xf numFmtId="0" fontId="68" fillId="0" borderId="59" xfId="55" applyNumberFormat="1" applyFont="1" applyFill="1" applyBorder="1" applyAlignment="1">
      <alignment vertical="top" wrapText="1" readingOrder="1"/>
      <protection/>
    </xf>
    <xf numFmtId="173" fontId="34" fillId="0" borderId="0" xfId="55" applyNumberFormat="1" applyFont="1" applyFill="1" applyBorder="1">
      <alignment/>
      <protection/>
    </xf>
    <xf numFmtId="169" fontId="8" fillId="0" borderId="0" xfId="56" applyNumberFormat="1">
      <alignment vertical="top"/>
      <protection/>
    </xf>
    <xf numFmtId="0" fontId="68" fillId="0" borderId="62" xfId="55" applyNumberFormat="1" applyFont="1" applyFill="1" applyBorder="1" applyAlignment="1">
      <alignment vertical="top" wrapText="1" readingOrder="1"/>
      <protection/>
    </xf>
    <xf numFmtId="172" fontId="68" fillId="0" borderId="63" xfId="55" applyNumberFormat="1" applyFont="1" applyFill="1" applyBorder="1" applyAlignment="1">
      <alignment horizontal="right" vertical="top" wrapText="1" readingOrder="1"/>
      <protection/>
    </xf>
    <xf numFmtId="0" fontId="34" fillId="0" borderId="11" xfId="55" applyFont="1" applyFill="1" applyBorder="1">
      <alignment/>
      <protection/>
    </xf>
    <xf numFmtId="172" fontId="68" fillId="0" borderId="64" xfId="55" applyNumberFormat="1" applyFont="1" applyFill="1" applyBorder="1" applyAlignment="1">
      <alignment horizontal="right" vertical="top" wrapText="1" readingOrder="1"/>
      <protection/>
    </xf>
    <xf numFmtId="0" fontId="68" fillId="0" borderId="65" xfId="55" applyNumberFormat="1" applyFont="1" applyFill="1" applyBorder="1" applyAlignment="1">
      <alignment vertical="top" wrapText="1" readingOrder="1"/>
      <protection/>
    </xf>
    <xf numFmtId="172" fontId="68" fillId="0" borderId="66" xfId="55" applyNumberFormat="1" applyFont="1" applyFill="1" applyBorder="1" applyAlignment="1">
      <alignment horizontal="right" vertical="top" wrapText="1" readingOrder="1"/>
      <protection/>
    </xf>
    <xf numFmtId="0" fontId="34" fillId="0" borderId="19" xfId="55" applyFont="1" applyFill="1" applyBorder="1">
      <alignment/>
      <protection/>
    </xf>
    <xf numFmtId="172" fontId="68" fillId="0" borderId="67" xfId="55" applyNumberFormat="1" applyFont="1" applyFill="1" applyBorder="1" applyAlignment="1">
      <alignment horizontal="right" vertical="top" wrapText="1" readingOrder="1"/>
      <protection/>
    </xf>
    <xf numFmtId="0" fontId="68" fillId="0" borderId="68" xfId="55" applyNumberFormat="1" applyFont="1" applyFill="1" applyBorder="1" applyAlignment="1">
      <alignment vertical="top" wrapText="1" readingOrder="1"/>
      <protection/>
    </xf>
    <xf numFmtId="172" fontId="68" fillId="0" borderId="69" xfId="55" applyNumberFormat="1" applyFont="1" applyFill="1" applyBorder="1" applyAlignment="1">
      <alignment horizontal="right" vertical="top" wrapText="1" readingOrder="1"/>
      <protection/>
    </xf>
    <xf numFmtId="172" fontId="68" fillId="0" borderId="70" xfId="55" applyNumberFormat="1" applyFont="1" applyFill="1" applyBorder="1" applyAlignment="1">
      <alignment horizontal="right" vertical="top" wrapText="1" readingOrder="1"/>
      <protection/>
    </xf>
    <xf numFmtId="0" fontId="68" fillId="0" borderId="10" xfId="55" applyNumberFormat="1" applyFont="1" applyFill="1" applyBorder="1" applyAlignment="1">
      <alignment vertical="top" wrapText="1" readingOrder="1"/>
      <protection/>
    </xf>
    <xf numFmtId="172" fontId="68" fillId="0" borderId="13" xfId="55" applyNumberFormat="1" applyFont="1" applyFill="1" applyBorder="1" applyAlignment="1">
      <alignment horizontal="right" vertical="top" wrapText="1" readingOrder="1"/>
      <protection/>
    </xf>
    <xf numFmtId="0" fontId="66" fillId="34" borderId="56" xfId="55" applyNumberFormat="1" applyFont="1" applyFill="1" applyBorder="1" applyAlignment="1">
      <alignment horizontal="center" vertical="top" wrapText="1" readingOrder="1"/>
      <protection/>
    </xf>
    <xf numFmtId="0" fontId="66" fillId="34" borderId="57" xfId="55" applyNumberFormat="1" applyFont="1" applyFill="1" applyBorder="1" applyAlignment="1">
      <alignment horizontal="right" vertical="top" wrapText="1" readingOrder="1"/>
      <protection/>
    </xf>
    <xf numFmtId="0" fontId="34" fillId="34" borderId="0" xfId="55" applyFont="1" applyFill="1" applyBorder="1">
      <alignment/>
      <protection/>
    </xf>
    <xf numFmtId="0" fontId="66" fillId="34" borderId="58" xfId="55" applyNumberFormat="1" applyFont="1" applyFill="1" applyBorder="1" applyAlignment="1">
      <alignment horizontal="right" vertical="top" wrapText="1" readingOrder="1"/>
      <protection/>
    </xf>
    <xf numFmtId="0" fontId="37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left" vertical="top" wrapText="1" readingOrder="1"/>
      <protection/>
    </xf>
    <xf numFmtId="43" fontId="3" fillId="0" borderId="0" xfId="49" applyFont="1" applyFill="1" applyAlignment="1">
      <alignment vertical="top" wrapText="1" readingOrder="1"/>
    </xf>
    <xf numFmtId="43" fontId="3" fillId="0" borderId="0" xfId="55" applyNumberFormat="1" applyFont="1" applyFill="1" applyAlignment="1">
      <alignment vertical="top" wrapText="1" readingOrder="1"/>
      <protection/>
    </xf>
    <xf numFmtId="0" fontId="3" fillId="0" borderId="0" xfId="55" applyFont="1" applyFill="1" applyAlignment="1">
      <alignment vertical="top" wrapText="1" readingOrder="1"/>
      <protection/>
    </xf>
    <xf numFmtId="0" fontId="50" fillId="0" borderId="0" xfId="55" applyFill="1" applyAlignment="1">
      <alignment vertical="top"/>
      <protection/>
    </xf>
    <xf numFmtId="0" fontId="3" fillId="0" borderId="0" xfId="55" applyFont="1" applyFill="1" applyBorder="1" applyAlignment="1">
      <alignment horizontal="left" vertical="top" wrapText="1" readingOrder="1"/>
      <protection/>
    </xf>
    <xf numFmtId="43" fontId="3" fillId="0" borderId="0" xfId="49" applyFont="1" applyFill="1" applyBorder="1" applyAlignment="1">
      <alignment horizontal="center" vertical="top" wrapText="1" readingOrder="1"/>
    </xf>
    <xf numFmtId="0" fontId="68" fillId="0" borderId="0" xfId="55" applyNumberFormat="1" applyFont="1" applyFill="1" applyBorder="1" applyAlignment="1">
      <alignment vertical="top" wrapText="1" readingOrder="1"/>
      <protection/>
    </xf>
    <xf numFmtId="43" fontId="68" fillId="0" borderId="0" xfId="55" applyNumberFormat="1" applyFont="1" applyFill="1" applyBorder="1" applyAlignment="1">
      <alignment vertical="top" wrapText="1" readingOrder="1"/>
      <protection/>
    </xf>
    <xf numFmtId="174" fontId="3" fillId="0" borderId="0" xfId="55" applyNumberFormat="1" applyFont="1" applyFill="1" applyBorder="1" applyAlignment="1">
      <alignment horizontal="left" vertical="top" wrapText="1" readingOrder="1"/>
      <protection/>
    </xf>
    <xf numFmtId="0" fontId="7" fillId="0" borderId="0" xfId="55" applyFont="1" applyFill="1" applyBorder="1" applyAlignment="1">
      <alignment horizontal="center" vertical="top" wrapText="1"/>
      <protection/>
    </xf>
    <xf numFmtId="0" fontId="7" fillId="0" borderId="0" xfId="55" applyFont="1" applyFill="1" applyBorder="1" applyAlignment="1">
      <alignment horizontal="center" vertical="top" wrapText="1"/>
      <protection/>
    </xf>
    <xf numFmtId="43" fontId="50" fillId="0" borderId="0" xfId="55" applyNumberFormat="1" applyFill="1" applyBorder="1" applyAlignment="1">
      <alignment vertical="top"/>
      <protection/>
    </xf>
    <xf numFmtId="0" fontId="50" fillId="0" borderId="0" xfId="55" applyFill="1" applyBorder="1" applyAlignment="1">
      <alignment vertical="top"/>
      <protection/>
    </xf>
    <xf numFmtId="0" fontId="7" fillId="0" borderId="0" xfId="55" applyFont="1" applyFill="1" applyBorder="1" applyAlignment="1">
      <alignment horizontal="center" vertical="top" wrapText="1" readingOrder="1"/>
      <protection/>
    </xf>
    <xf numFmtId="0" fontId="7" fillId="0" borderId="0" xfId="55" applyFont="1" applyFill="1" applyBorder="1" applyAlignment="1">
      <alignment horizontal="center" vertical="top" wrapText="1" readingOrder="1"/>
      <protection/>
    </xf>
    <xf numFmtId="0" fontId="7" fillId="0" borderId="0" xfId="55" applyFont="1" applyFill="1" applyAlignment="1">
      <alignment vertical="top" wrapText="1" readingOrder="1"/>
      <protection/>
    </xf>
    <xf numFmtId="0" fontId="0" fillId="37" borderId="18" xfId="0" applyFill="1" applyBorder="1" applyAlignment="1">
      <alignment horizontal="center" vertical="top"/>
    </xf>
    <xf numFmtId="0" fontId="0" fillId="37" borderId="19" xfId="0" applyFill="1" applyBorder="1" applyAlignment="1">
      <alignment horizontal="center" vertical="top"/>
    </xf>
    <xf numFmtId="0" fontId="38" fillId="37" borderId="19" xfId="0" applyFont="1" applyFill="1" applyBorder="1" applyAlignment="1">
      <alignment horizontal="center" vertical="top" wrapText="1"/>
    </xf>
    <xf numFmtId="0" fontId="38" fillId="37" borderId="2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38" fillId="37" borderId="0" xfId="0" applyFont="1" applyFill="1" applyBorder="1" applyAlignment="1">
      <alignment horizontal="center" vertical="center" wrapText="1"/>
    </xf>
    <xf numFmtId="0" fontId="38" fillId="37" borderId="13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top"/>
    </xf>
    <xf numFmtId="0" fontId="38" fillId="37" borderId="11" xfId="0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center" vertical="top" wrapText="1" readingOrder="1"/>
    </xf>
    <xf numFmtId="0" fontId="33" fillId="37" borderId="0" xfId="0" applyFont="1" applyFill="1" applyBorder="1" applyAlignment="1">
      <alignment horizontal="center" vertical="top" wrapText="1" readingOrder="1"/>
    </xf>
    <xf numFmtId="0" fontId="33" fillId="37" borderId="13" xfId="0" applyFont="1" applyFill="1" applyBorder="1" applyAlignment="1">
      <alignment horizontal="center" vertical="top" wrapText="1" readingOrder="1"/>
    </xf>
    <xf numFmtId="0" fontId="0" fillId="37" borderId="0" xfId="0" applyFill="1" applyBorder="1" applyAlignment="1">
      <alignment vertical="top"/>
    </xf>
    <xf numFmtId="0" fontId="0" fillId="37" borderId="18" xfId="0" applyFill="1" applyBorder="1" applyAlignment="1">
      <alignment vertical="top"/>
    </xf>
    <xf numFmtId="0" fontId="33" fillId="37" borderId="19" xfId="0" applyFont="1" applyFill="1" applyBorder="1" applyAlignment="1">
      <alignment horizontal="center" vertical="top" wrapText="1" readingOrder="1"/>
    </xf>
    <xf numFmtId="0" fontId="0" fillId="37" borderId="20" xfId="0" applyFill="1" applyBorder="1" applyAlignment="1">
      <alignment vertical="top"/>
    </xf>
    <xf numFmtId="0" fontId="33" fillId="37" borderId="18" xfId="0" applyFont="1" applyFill="1" applyBorder="1" applyAlignment="1">
      <alignment horizontal="center" vertical="top" wrapText="1" readingOrder="1"/>
    </xf>
    <xf numFmtId="0" fontId="33" fillId="37" borderId="20" xfId="0" applyFont="1" applyFill="1" applyBorder="1" applyAlignment="1">
      <alignment horizontal="center" vertical="top" wrapText="1" readingOrder="1"/>
    </xf>
    <xf numFmtId="0" fontId="0" fillId="37" borderId="10" xfId="0" applyFill="1" applyBorder="1" applyAlignment="1">
      <alignment vertical="top"/>
    </xf>
    <xf numFmtId="0" fontId="0" fillId="37" borderId="13" xfId="0" applyFill="1" applyBorder="1" applyAlignment="1">
      <alignment vertical="top"/>
    </xf>
    <xf numFmtId="0" fontId="0" fillId="37" borderId="12" xfId="0" applyFill="1" applyBorder="1" applyAlignment="1">
      <alignment vertical="top"/>
    </xf>
    <xf numFmtId="0" fontId="0" fillId="37" borderId="11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33" fillId="37" borderId="11" xfId="0" applyFont="1" applyFill="1" applyBorder="1" applyAlignment="1">
      <alignment horizontal="center" vertical="top" wrapText="1" readingOrder="1"/>
    </xf>
    <xf numFmtId="0" fontId="33" fillId="37" borderId="12" xfId="0" applyFont="1" applyFill="1" applyBorder="1" applyAlignment="1">
      <alignment horizontal="center" vertical="top" wrapText="1" readingOrder="1"/>
    </xf>
    <xf numFmtId="0" fontId="33" fillId="37" borderId="11" xfId="0" applyFont="1" applyFill="1" applyBorder="1" applyAlignment="1">
      <alignment horizontal="center" vertical="top" wrapText="1" readingOrder="1"/>
    </xf>
    <xf numFmtId="0" fontId="33" fillId="37" borderId="14" xfId="0" applyFont="1" applyFill="1" applyBorder="1" applyAlignment="1">
      <alignment horizontal="center" vertical="top" wrapText="1" readingOrder="1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36" fillId="0" borderId="0" xfId="0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right" vertical="top"/>
    </xf>
    <xf numFmtId="4" fontId="36" fillId="0" borderId="13" xfId="0" applyNumberFormat="1" applyFont="1" applyBorder="1" applyAlignment="1">
      <alignment horizontal="right" vertical="top"/>
    </xf>
    <xf numFmtId="4" fontId="36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7" fillId="0" borderId="0" xfId="0" applyFont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right" vertical="top"/>
    </xf>
    <xf numFmtId="4" fontId="27" fillId="0" borderId="13" xfId="0" applyNumberFormat="1" applyFont="1" applyBorder="1" applyAlignment="1">
      <alignment horizontal="right" vertical="top"/>
    </xf>
    <xf numFmtId="4" fontId="27" fillId="0" borderId="0" xfId="0" applyNumberFormat="1" applyFont="1" applyFill="1" applyBorder="1" applyAlignment="1">
      <alignment horizontal="right" vertical="top"/>
    </xf>
    <xf numFmtId="4" fontId="27" fillId="0" borderId="13" xfId="0" applyNumberFormat="1" applyFont="1" applyFill="1" applyBorder="1" applyAlignment="1">
      <alignment horizontal="right" vertical="top"/>
    </xf>
    <xf numFmtId="4" fontId="27" fillId="0" borderId="10" xfId="0" applyNumberFormat="1" applyFont="1" applyFill="1" applyBorder="1" applyAlignment="1">
      <alignment horizontal="right" vertical="top"/>
    </xf>
    <xf numFmtId="4" fontId="27" fillId="0" borderId="0" xfId="0" applyNumberFormat="1" applyFont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70" fontId="27" fillId="0" borderId="10" xfId="0" applyNumberFormat="1" applyFont="1" applyBorder="1" applyAlignment="1">
      <alignment horizontal="right" vertical="top"/>
    </xf>
    <xf numFmtId="170" fontId="27" fillId="0" borderId="13" xfId="0" applyNumberFormat="1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right" vertical="top"/>
    </xf>
    <xf numFmtId="4" fontId="27" fillId="0" borderId="13" xfId="0" applyNumberFormat="1" applyFont="1" applyBorder="1" applyAlignment="1">
      <alignment horizontal="right" vertical="top"/>
    </xf>
    <xf numFmtId="4" fontId="27" fillId="0" borderId="0" xfId="0" applyNumberFormat="1" applyFont="1" applyFill="1" applyBorder="1" applyAlignment="1">
      <alignment horizontal="right" vertical="top"/>
    </xf>
    <xf numFmtId="4" fontId="27" fillId="0" borderId="13" xfId="0" applyNumberFormat="1" applyFont="1" applyFill="1" applyBorder="1" applyAlignment="1">
      <alignment horizontal="right" vertical="top"/>
    </xf>
    <xf numFmtId="4" fontId="27" fillId="0" borderId="10" xfId="0" applyNumberFormat="1" applyFont="1" applyFill="1" applyBorder="1" applyAlignment="1">
      <alignment horizontal="right" vertical="top"/>
    </xf>
    <xf numFmtId="4" fontId="27" fillId="0" borderId="0" xfId="0" applyNumberFormat="1" applyFont="1" applyBorder="1" applyAlignment="1">
      <alignment horizontal="right" vertical="top"/>
    </xf>
    <xf numFmtId="0" fontId="39" fillId="0" borderId="0" xfId="0" applyFont="1" applyAlignment="1">
      <alignment horizontal="left" vertical="top" wrapText="1" readingOrder="1"/>
    </xf>
    <xf numFmtId="0" fontId="39" fillId="0" borderId="16" xfId="0" applyFont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71" xfId="0" applyFont="1" applyFill="1" applyBorder="1" applyAlignment="1">
      <alignment horizontal="center" vertical="top" wrapText="1" readingOrder="1"/>
    </xf>
    <xf numFmtId="0" fontId="2" fillId="33" borderId="72" xfId="0" applyFont="1" applyFill="1" applyBorder="1" applyAlignment="1">
      <alignment horizontal="center" vertical="top" wrapText="1" readingOrder="1"/>
    </xf>
    <xf numFmtId="0" fontId="2" fillId="33" borderId="73" xfId="0" applyFont="1" applyFill="1" applyBorder="1" applyAlignment="1">
      <alignment horizontal="center" vertical="top" wrapText="1" readingOrder="1"/>
    </xf>
    <xf numFmtId="0" fontId="0" fillId="36" borderId="17" xfId="0" applyFill="1" applyBorder="1" applyAlignment="1">
      <alignment vertical="top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74" xfId="0" applyFont="1" applyFill="1" applyBorder="1" applyAlignment="1">
      <alignment horizontal="center" vertical="top" wrapText="1" readingOrder="1"/>
    </xf>
    <xf numFmtId="0" fontId="2" fillId="33" borderId="75" xfId="0" applyFont="1" applyFill="1" applyBorder="1" applyAlignment="1">
      <alignment horizontal="center" vertical="top" wrapText="1" readingOrder="1"/>
    </xf>
    <xf numFmtId="0" fontId="2" fillId="33" borderId="76" xfId="0" applyFont="1" applyFill="1" applyBorder="1" applyAlignment="1">
      <alignment horizontal="center" vertical="top" wrapText="1" readingOrder="1"/>
    </xf>
    <xf numFmtId="0" fontId="2" fillId="33" borderId="77" xfId="0" applyFont="1" applyFill="1" applyBorder="1" applyAlignment="1">
      <alignment horizontal="center" vertical="top" wrapText="1" readingOrder="1"/>
    </xf>
    <xf numFmtId="0" fontId="2" fillId="33" borderId="78" xfId="0" applyFont="1" applyFill="1" applyBorder="1" applyAlignment="1">
      <alignment horizontal="center" vertical="top" wrapText="1" readingOrder="1"/>
    </xf>
    <xf numFmtId="0" fontId="0" fillId="36" borderId="77" xfId="0" applyFill="1" applyBorder="1" applyAlignment="1">
      <alignment vertical="top"/>
    </xf>
    <xf numFmtId="0" fontId="0" fillId="36" borderId="23" xfId="0" applyFill="1" applyBorder="1" applyAlignment="1">
      <alignment vertical="top"/>
    </xf>
    <xf numFmtId="0" fontId="40" fillId="0" borderId="15" xfId="0" applyFont="1" applyBorder="1" applyAlignment="1">
      <alignment horizontal="left" wrapText="1"/>
    </xf>
    <xf numFmtId="0" fontId="40" fillId="0" borderId="16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79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80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175" fontId="2" fillId="0" borderId="80" xfId="0" applyNumberFormat="1" applyFont="1" applyBorder="1" applyAlignment="1">
      <alignment horizontal="right" vertical="top" wrapText="1"/>
    </xf>
    <xf numFmtId="175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75" fontId="3" fillId="0" borderId="80" xfId="0" applyNumberFormat="1" applyFont="1" applyBorder="1" applyAlignment="1">
      <alignment horizontal="right" vertical="top" wrapText="1"/>
    </xf>
    <xf numFmtId="175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 readingOrder="1"/>
    </xf>
    <xf numFmtId="175" fontId="3" fillId="0" borderId="0" xfId="0" applyNumberFormat="1" applyFont="1" applyBorder="1" applyAlignment="1">
      <alignment horizontal="right" vertical="top" wrapText="1"/>
    </xf>
    <xf numFmtId="175" fontId="3" fillId="0" borderId="13" xfId="0" applyNumberFormat="1" applyFont="1" applyBorder="1" applyAlignment="1">
      <alignment horizontal="righ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175" fontId="3" fillId="0" borderId="10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vertical="top"/>
    </xf>
    <xf numFmtId="175" fontId="2" fillId="0" borderId="0" xfId="0" applyNumberFormat="1" applyFont="1" applyBorder="1" applyAlignment="1">
      <alignment horizontal="right" vertical="top" wrapText="1"/>
    </xf>
    <xf numFmtId="175" fontId="2" fillId="0" borderId="13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76" fontId="2" fillId="0" borderId="1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vertical="top"/>
    </xf>
    <xf numFmtId="176" fontId="2" fillId="0" borderId="10" xfId="0" applyNumberFormat="1" applyFont="1" applyBorder="1" applyAlignment="1">
      <alignment horizontal="right" vertical="top" wrapText="1"/>
    </xf>
    <xf numFmtId="169" fontId="0" fillId="0" borderId="0" xfId="0" applyNumberForma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81" xfId="0" applyBorder="1" applyAlignment="1">
      <alignment vertical="top"/>
    </xf>
    <xf numFmtId="0" fontId="3" fillId="0" borderId="19" xfId="0" applyFont="1" applyBorder="1" applyAlignment="1">
      <alignment horizontal="left" wrapText="1" readingOrder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46</xdr:row>
      <xdr:rowOff>161925</xdr:rowOff>
    </xdr:from>
    <xdr:to>
      <xdr:col>1</xdr:col>
      <xdr:colOff>390525</xdr:colOff>
      <xdr:row>47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419100" y="9601200"/>
          <a:ext cx="2743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showOutlineSymbols="0" zoomScalePageLayoutView="0" workbookViewId="0" topLeftCell="A1">
      <selection activeCell="H17" sqref="H17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8" t="s">
        <v>63</v>
      </c>
      <c r="C2" s="39"/>
      <c r="D2" s="39"/>
      <c r="E2" s="39"/>
      <c r="F2" s="39"/>
      <c r="G2" s="39"/>
      <c r="H2" s="39"/>
      <c r="I2" s="40"/>
    </row>
    <row r="3" spans="2:9" ht="12.75" customHeight="1">
      <c r="B3" s="41"/>
      <c r="C3" s="42"/>
      <c r="D3" s="42"/>
      <c r="E3" s="42"/>
      <c r="F3" s="42"/>
      <c r="G3" s="42"/>
      <c r="H3" s="42"/>
      <c r="I3" s="43"/>
    </row>
    <row r="4" spans="2:9" ht="16.5" customHeight="1">
      <c r="B4" s="44"/>
      <c r="C4" s="45"/>
      <c r="D4" s="45"/>
      <c r="E4" s="45"/>
      <c r="F4" s="45"/>
      <c r="G4" s="45"/>
      <c r="H4" s="45"/>
      <c r="I4" s="46"/>
    </row>
    <row r="5" spans="2:9" ht="14.25" customHeight="1">
      <c r="B5" s="25"/>
      <c r="C5" s="26"/>
      <c r="D5" s="26"/>
      <c r="E5" s="26"/>
      <c r="F5" s="26"/>
      <c r="G5" s="27">
        <v>2019</v>
      </c>
      <c r="H5" s="26"/>
      <c r="I5" s="28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50</v>
      </c>
      <c r="D8" s="2"/>
      <c r="E8" s="2"/>
      <c r="F8" s="2"/>
      <c r="G8" s="7">
        <v>1058608110.24</v>
      </c>
      <c r="H8" s="2"/>
      <c r="I8" s="22">
        <f>SUM(I9:I16)</f>
        <v>1282590958.35</v>
      </c>
    </row>
    <row r="9" spans="2:9" ht="13.5" customHeight="1">
      <c r="B9" s="5"/>
      <c r="C9" s="8" t="s">
        <v>1</v>
      </c>
      <c r="D9" s="2"/>
      <c r="E9" s="2"/>
      <c r="F9" s="2"/>
      <c r="G9" s="9">
        <v>859337958.56</v>
      </c>
      <c r="H9" s="2"/>
      <c r="I9" s="23">
        <v>1020590932.41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3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3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179873161.21</v>
      </c>
      <c r="H12" s="2"/>
      <c r="I12" s="23">
        <v>234268682.68</v>
      </c>
    </row>
    <row r="13" spans="2:9" ht="13.5" customHeight="1">
      <c r="B13" s="5"/>
      <c r="C13" s="8" t="s">
        <v>54</v>
      </c>
      <c r="D13" s="2"/>
      <c r="E13" s="2"/>
      <c r="F13" s="2"/>
      <c r="G13" s="29">
        <v>10996085.56</v>
      </c>
      <c r="H13" s="2"/>
      <c r="I13" s="30">
        <v>14512361.5</v>
      </c>
    </row>
    <row r="14" spans="2:9" ht="13.5" customHeight="1">
      <c r="B14" s="5"/>
      <c r="C14" s="8" t="s">
        <v>55</v>
      </c>
      <c r="D14" s="2"/>
      <c r="E14" s="2"/>
      <c r="F14" s="2"/>
      <c r="G14" s="9">
        <v>8400904.91</v>
      </c>
      <c r="H14" s="2"/>
      <c r="I14" s="23">
        <v>13218981.76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3">
        <v>0</v>
      </c>
    </row>
    <row r="16" spans="2:9" ht="10.5" customHeight="1">
      <c r="B16" s="5"/>
      <c r="C16" s="8"/>
      <c r="D16" s="2"/>
      <c r="E16" s="2"/>
      <c r="F16" s="2"/>
      <c r="G16" s="9" t="s">
        <v>60</v>
      </c>
      <c r="H16" s="2"/>
      <c r="I16" s="23" t="s">
        <v>60</v>
      </c>
    </row>
    <row r="17" spans="2:9" ht="15" customHeight="1">
      <c r="B17" s="1"/>
      <c r="C17" s="52" t="s">
        <v>56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2"/>
      <c r="D18" s="2"/>
      <c r="E18" s="2"/>
      <c r="F18" s="2"/>
      <c r="G18" s="7">
        <f>SUM(G20:G22)</f>
        <v>1607521469.46</v>
      </c>
      <c r="H18" s="2"/>
      <c r="I18" s="22">
        <f>SUM(I20:I22)</f>
        <v>1991505814.82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2"/>
    </row>
    <row r="20" spans="2:9" ht="17.25" customHeight="1">
      <c r="B20" s="5"/>
      <c r="C20" s="8" t="s">
        <v>57</v>
      </c>
      <c r="D20" s="2"/>
      <c r="E20" s="2"/>
      <c r="F20" s="2"/>
      <c r="G20" s="9">
        <v>1607521469.46</v>
      </c>
      <c r="H20" s="2"/>
      <c r="I20" s="23">
        <v>1991505814.82</v>
      </c>
    </row>
    <row r="21" spans="2:9" ht="12" customHeight="1">
      <c r="B21" s="5"/>
      <c r="C21" s="8"/>
      <c r="D21" s="2"/>
      <c r="E21" s="2"/>
      <c r="F21" s="2"/>
      <c r="G21" s="9"/>
      <c r="H21" s="2"/>
      <c r="I21" s="23"/>
    </row>
    <row r="22" spans="2:9" ht="17.25" customHeight="1">
      <c r="B22" s="5"/>
      <c r="C22" s="32" t="s">
        <v>58</v>
      </c>
      <c r="D22" s="2"/>
      <c r="E22" s="2"/>
      <c r="F22" s="2"/>
      <c r="G22" s="33">
        <v>0</v>
      </c>
      <c r="H22" s="2"/>
      <c r="I22" s="34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80197672.67999999</v>
      </c>
      <c r="H24" s="2"/>
      <c r="I24" s="22">
        <f>SUM(I25:I29)</f>
        <v>95591628.78</v>
      </c>
    </row>
    <row r="25" spans="2:9" ht="13.5" customHeight="1">
      <c r="B25" s="5"/>
      <c r="C25" s="8" t="s">
        <v>9</v>
      </c>
      <c r="D25" s="2"/>
      <c r="E25" s="2"/>
      <c r="F25" s="2"/>
      <c r="G25" s="9">
        <v>79506795.19</v>
      </c>
      <c r="H25" s="2"/>
      <c r="I25" s="23">
        <v>94538813.55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23">
        <v>0</v>
      </c>
    </row>
    <row r="27" spans="2:9" ht="18.75" customHeight="1">
      <c r="B27" s="5"/>
      <c r="C27" s="8" t="s">
        <v>48</v>
      </c>
      <c r="D27" s="2"/>
      <c r="E27" s="2"/>
      <c r="F27" s="2"/>
      <c r="G27" s="9">
        <v>0</v>
      </c>
      <c r="H27" s="2"/>
      <c r="I27" s="23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3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690877.49</v>
      </c>
      <c r="H29" s="2"/>
      <c r="I29" s="23">
        <v>1052815.23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2746327252.3799996</v>
      </c>
      <c r="H31" s="2"/>
      <c r="I31" s="24">
        <f>I8+I18+I24</f>
        <v>3369688401.9500003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4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47</v>
      </c>
      <c r="D35" s="2"/>
      <c r="E35" s="2"/>
      <c r="F35" s="2"/>
      <c r="G35" s="7">
        <f>SUM(G36:G38)</f>
        <v>1667997072.94</v>
      </c>
      <c r="H35" s="2"/>
      <c r="I35" s="22">
        <f>SUM(I36:I38)</f>
        <v>2251106984.44</v>
      </c>
    </row>
    <row r="36" spans="2:9" ht="13.5" customHeight="1">
      <c r="B36" s="5"/>
      <c r="C36" s="8" t="s">
        <v>15</v>
      </c>
      <c r="D36" s="2"/>
      <c r="E36" s="2"/>
      <c r="F36" s="2"/>
      <c r="G36" s="9">
        <v>809201498.34</v>
      </c>
      <c r="H36" s="2"/>
      <c r="I36" s="23">
        <v>1089591710.03</v>
      </c>
    </row>
    <row r="37" spans="2:9" ht="13.5" customHeight="1">
      <c r="B37" s="5"/>
      <c r="C37" s="8" t="s">
        <v>16</v>
      </c>
      <c r="D37" s="2"/>
      <c r="E37" s="2"/>
      <c r="F37" s="2"/>
      <c r="G37" s="9">
        <v>164050362.36</v>
      </c>
      <c r="H37" s="2"/>
      <c r="I37" s="23">
        <v>282339672.24</v>
      </c>
    </row>
    <row r="38" spans="2:9" ht="13.5" customHeight="1">
      <c r="B38" s="5"/>
      <c r="C38" s="8" t="s">
        <v>17</v>
      </c>
      <c r="D38" s="2"/>
      <c r="E38" s="2"/>
      <c r="F38" s="2"/>
      <c r="G38" s="9">
        <v>694745212.24</v>
      </c>
      <c r="H38" s="2"/>
      <c r="I38" s="23">
        <v>879175602.17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457111563.94</v>
      </c>
      <c r="H40" s="2"/>
      <c r="I40" s="22">
        <f>SUM(I41:I49)</f>
        <v>583009185.6300001</v>
      </c>
    </row>
    <row r="41" spans="2:9" ht="13.5" customHeight="1">
      <c r="B41" s="5"/>
      <c r="C41" s="8" t="s">
        <v>18</v>
      </c>
      <c r="D41" s="2"/>
      <c r="E41" s="2"/>
      <c r="F41" s="2"/>
      <c r="G41" s="9">
        <v>54504546.77</v>
      </c>
      <c r="H41" s="2"/>
      <c r="I41" s="23">
        <v>28207611.32</v>
      </c>
    </row>
    <row r="42" spans="2:9" ht="13.5" customHeight="1">
      <c r="B42" s="5"/>
      <c r="C42" s="8" t="s">
        <v>19</v>
      </c>
      <c r="D42" s="2"/>
      <c r="E42" s="2"/>
      <c r="F42" s="2"/>
      <c r="G42" s="9">
        <v>2220000</v>
      </c>
      <c r="H42" s="2"/>
      <c r="I42" s="23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85617708.14</v>
      </c>
      <c r="H43" s="2"/>
      <c r="I43" s="23">
        <v>112180799.03</v>
      </c>
    </row>
    <row r="44" spans="2:9" ht="13.5" customHeight="1">
      <c r="B44" s="5"/>
      <c r="C44" s="8" t="s">
        <v>21</v>
      </c>
      <c r="D44" s="2"/>
      <c r="E44" s="2"/>
      <c r="F44" s="2"/>
      <c r="G44" s="9">
        <v>186282446.4</v>
      </c>
      <c r="H44" s="2"/>
      <c r="I44" s="23">
        <v>286786100.22</v>
      </c>
    </row>
    <row r="45" spans="2:9" ht="13.5" customHeight="1">
      <c r="B45" s="5"/>
      <c r="C45" s="8" t="s">
        <v>22</v>
      </c>
      <c r="D45" s="2"/>
      <c r="E45" s="2"/>
      <c r="F45" s="2"/>
      <c r="G45" s="9">
        <v>122743362.63</v>
      </c>
      <c r="H45" s="2"/>
      <c r="I45" s="23">
        <v>148720675.06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3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3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5743500</v>
      </c>
      <c r="H48" s="2"/>
      <c r="I48" s="23">
        <v>7114000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3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2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3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3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3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0</v>
      </c>
      <c r="H56" s="2"/>
      <c r="I56" s="22">
        <f>SUM(I57:I61)</f>
        <v>5320590.38</v>
      </c>
    </row>
    <row r="57" spans="2:9" ht="13.5" customHeight="1">
      <c r="B57" s="5"/>
      <c r="C57" s="8" t="s">
        <v>31</v>
      </c>
      <c r="D57" s="2"/>
      <c r="E57" s="2"/>
      <c r="F57" s="2"/>
      <c r="G57" s="9"/>
      <c r="H57" s="2"/>
      <c r="I57" s="23">
        <v>5217358.92</v>
      </c>
    </row>
    <row r="58" spans="2:9" ht="13.5" customHeight="1">
      <c r="B58" s="5"/>
      <c r="C58" s="8" t="s">
        <v>32</v>
      </c>
      <c r="D58" s="2"/>
      <c r="E58" s="2"/>
      <c r="F58" s="2"/>
      <c r="G58" s="9"/>
      <c r="H58" s="2"/>
      <c r="I58" s="23">
        <v>1169.45</v>
      </c>
    </row>
    <row r="59" spans="2:9" ht="13.5" customHeight="1">
      <c r="B59" s="5"/>
      <c r="C59" s="8" t="s">
        <v>33</v>
      </c>
      <c r="D59" s="2"/>
      <c r="E59" s="2"/>
      <c r="F59" s="2"/>
      <c r="G59" s="9">
        <v>0</v>
      </c>
      <c r="H59" s="2"/>
      <c r="I59" s="23">
        <v>102062.01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3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1">
        <v>0</v>
      </c>
    </row>
    <row r="62" spans="2:9" ht="12.75" customHeight="1">
      <c r="B62" s="38" t="str">
        <f>B2</f>
        <v>MUNICIPIO DE MÉRIDA YUCATÁN
ESTADO DE ACTIVIDADES
DEL 1 DE ENERO  AL 30 DE SEPTIEMBRE DE 2019</v>
      </c>
      <c r="C62" s="39"/>
      <c r="D62" s="39"/>
      <c r="E62" s="39"/>
      <c r="F62" s="39"/>
      <c r="G62" s="39"/>
      <c r="H62" s="39"/>
      <c r="I62" s="40"/>
    </row>
    <row r="63" spans="2:9" ht="12.75" customHeight="1">
      <c r="B63" s="41"/>
      <c r="C63" s="42"/>
      <c r="D63" s="42"/>
      <c r="E63" s="42"/>
      <c r="F63" s="42"/>
      <c r="G63" s="42"/>
      <c r="H63" s="42"/>
      <c r="I63" s="43"/>
    </row>
    <row r="64" spans="2:9" ht="16.5" customHeight="1">
      <c r="B64" s="44"/>
      <c r="C64" s="45"/>
      <c r="D64" s="45"/>
      <c r="E64" s="45"/>
      <c r="F64" s="45"/>
      <c r="G64" s="45"/>
      <c r="H64" s="45"/>
      <c r="I64" s="46"/>
    </row>
    <row r="65" spans="2:9" ht="14.25" customHeight="1">
      <c r="B65" s="1"/>
      <c r="C65" s="2"/>
      <c r="D65" s="2"/>
      <c r="E65" s="2"/>
      <c r="F65" s="2"/>
      <c r="G65" s="3">
        <v>2019</v>
      </c>
      <c r="H65" s="2"/>
      <c r="I65" s="28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56060690.03</v>
      </c>
      <c r="H67" s="2"/>
      <c r="I67" s="22">
        <f>SUM(I68:I73)</f>
        <v>70853154.78999999</v>
      </c>
    </row>
    <row r="68" spans="2:9" ht="17.25" customHeight="1">
      <c r="B68" s="5"/>
      <c r="C68" s="8" t="s">
        <v>49</v>
      </c>
      <c r="D68" s="2"/>
      <c r="E68" s="2"/>
      <c r="F68" s="2"/>
      <c r="G68" s="9">
        <v>41359791.73</v>
      </c>
      <c r="H68" s="2"/>
      <c r="I68" s="23">
        <v>62110247.4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3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3">
        <v>0</v>
      </c>
    </row>
    <row r="71" spans="2:9" ht="18" customHeight="1">
      <c r="B71" s="5"/>
      <c r="C71" s="8" t="s">
        <v>59</v>
      </c>
      <c r="D71" s="2"/>
      <c r="E71" s="2"/>
      <c r="F71" s="2"/>
      <c r="G71" s="9">
        <v>0</v>
      </c>
      <c r="H71" s="2"/>
      <c r="I71" s="23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3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14700898.3</v>
      </c>
      <c r="H73" s="2"/>
      <c r="I73" s="23">
        <v>8742907.39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60995400.06</v>
      </c>
      <c r="H75" s="2"/>
      <c r="I75" s="22">
        <f>SUM(I76)</f>
        <v>208125826.13</v>
      </c>
    </row>
    <row r="76" spans="2:9" ht="13.5" customHeight="1">
      <c r="B76" s="5"/>
      <c r="C76" s="8" t="s">
        <v>42</v>
      </c>
      <c r="D76" s="2"/>
      <c r="E76" s="2"/>
      <c r="F76" s="2"/>
      <c r="G76" s="9">
        <v>60995400.06</v>
      </c>
      <c r="H76" s="2"/>
      <c r="I76" s="23">
        <v>208125826.13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2242164726.9700003</v>
      </c>
      <c r="H78" s="2"/>
      <c r="I78" s="24">
        <f>I35+I40+I51+I56+I67+I75</f>
        <v>3118415741.3700004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504162525.4099994</v>
      </c>
      <c r="H80" s="2"/>
      <c r="I80" s="24">
        <f>I31-I78</f>
        <v>251272660.57999992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7" t="s">
        <v>45</v>
      </c>
      <c r="C84" s="47"/>
      <c r="D84" s="47"/>
      <c r="E84" s="47"/>
      <c r="F84" s="47"/>
      <c r="G84" s="47"/>
      <c r="H84" s="47"/>
      <c r="I84" s="47"/>
    </row>
    <row r="85" spans="7:9" ht="60" customHeight="1">
      <c r="G85" s="50"/>
      <c r="H85" s="50"/>
      <c r="I85" s="50"/>
    </row>
    <row r="86" spans="2:9" ht="12.75" customHeight="1">
      <c r="B86" s="48" t="s">
        <v>62</v>
      </c>
      <c r="C86" s="48"/>
      <c r="G86" s="51" t="s">
        <v>52</v>
      </c>
      <c r="H86" s="51"/>
      <c r="I86" s="51"/>
    </row>
    <row r="87" spans="2:9" ht="18" customHeight="1">
      <c r="B87" s="49" t="s">
        <v>53</v>
      </c>
      <c r="C87" s="49"/>
      <c r="G87" s="49" t="s">
        <v>51</v>
      </c>
      <c r="H87" s="49"/>
      <c r="I87" s="49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140"/>
  <sheetViews>
    <sheetView showGridLines="0" showOutlineSymbols="0" zoomScalePageLayoutView="0" workbookViewId="0" topLeftCell="A79">
      <selection activeCell="I174" sqref="I174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53" t="s">
        <v>64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2:13" ht="12.75" customHeigh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2:13" ht="16.5" customHeight="1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59"/>
    </row>
    <row r="6" spans="2:13" ht="14.25" customHeight="1">
      <c r="B6" s="1"/>
      <c r="C6" s="2"/>
      <c r="D6" s="60">
        <v>2019</v>
      </c>
      <c r="E6" s="60"/>
      <c r="F6" s="2"/>
      <c r="G6" s="61" t="s">
        <v>61</v>
      </c>
      <c r="H6" s="2"/>
      <c r="I6" s="2"/>
      <c r="J6" s="60">
        <v>2019</v>
      </c>
      <c r="K6" s="60"/>
      <c r="L6" s="2"/>
      <c r="M6" s="62" t="s">
        <v>61</v>
      </c>
    </row>
    <row r="7" spans="2:13" ht="14.25" customHeight="1">
      <c r="B7" s="1"/>
      <c r="C7" s="63" t="s">
        <v>65</v>
      </c>
      <c r="D7" s="63"/>
      <c r="E7" s="2"/>
      <c r="F7" s="2"/>
      <c r="G7" s="2"/>
      <c r="H7" s="2"/>
      <c r="I7" s="63" t="s">
        <v>66</v>
      </c>
      <c r="J7" s="63"/>
      <c r="K7" s="2"/>
      <c r="L7" s="2"/>
      <c r="M7" s="19"/>
    </row>
    <row r="8" spans="2:13" ht="6" customHeight="1">
      <c r="B8" s="1"/>
      <c r="C8" s="2"/>
      <c r="D8" s="2"/>
      <c r="E8" s="2"/>
      <c r="F8" s="2"/>
      <c r="G8" s="2"/>
      <c r="H8" s="2"/>
      <c r="I8" s="64" t="s">
        <v>67</v>
      </c>
      <c r="J8" s="64"/>
      <c r="K8" s="2"/>
      <c r="L8" s="2"/>
      <c r="M8" s="19"/>
    </row>
    <row r="9" spans="2:13" ht="7.5" customHeight="1">
      <c r="B9" s="1"/>
      <c r="C9" s="64" t="s">
        <v>68</v>
      </c>
      <c r="D9" s="64"/>
      <c r="E9" s="2"/>
      <c r="F9" s="2"/>
      <c r="G9" s="2"/>
      <c r="H9" s="2"/>
      <c r="I9" s="64"/>
      <c r="J9" s="64"/>
      <c r="K9" s="2"/>
      <c r="L9" s="2"/>
      <c r="M9" s="19"/>
    </row>
    <row r="10" spans="2:13" ht="6.75" customHeight="1">
      <c r="B10" s="1"/>
      <c r="C10" s="64"/>
      <c r="D10" s="64"/>
      <c r="E10" s="2"/>
      <c r="F10" s="2"/>
      <c r="G10" s="2"/>
      <c r="H10" s="2"/>
      <c r="I10" s="2"/>
      <c r="J10" s="2"/>
      <c r="K10" s="2"/>
      <c r="L10" s="2"/>
      <c r="M10" s="19"/>
    </row>
    <row r="11" spans="2:13" ht="9" customHeight="1">
      <c r="B11" s="1"/>
      <c r="C11" s="2"/>
      <c r="D11" s="2"/>
      <c r="E11" s="2"/>
      <c r="F11" s="2"/>
      <c r="G11" s="65"/>
      <c r="H11" s="2"/>
      <c r="I11" s="66" t="s">
        <v>69</v>
      </c>
      <c r="J11" s="66"/>
      <c r="K11" s="67">
        <v>136807140.13</v>
      </c>
      <c r="L11" s="2"/>
      <c r="M11" s="68">
        <v>55473016.52</v>
      </c>
    </row>
    <row r="12" spans="2:13" ht="10.5" customHeight="1">
      <c r="B12" s="1"/>
      <c r="C12" s="66" t="s">
        <v>70</v>
      </c>
      <c r="D12" s="66"/>
      <c r="E12" s="67">
        <v>741539805.61</v>
      </c>
      <c r="F12" s="2"/>
      <c r="G12" s="67">
        <v>274976379.89</v>
      </c>
      <c r="H12" s="2"/>
      <c r="I12" s="66"/>
      <c r="J12" s="66"/>
      <c r="K12" s="67"/>
      <c r="L12" s="2"/>
      <c r="M12" s="68"/>
    </row>
    <row r="13" spans="2:13" ht="6.75" customHeight="1">
      <c r="B13" s="1"/>
      <c r="C13" s="66"/>
      <c r="D13" s="66"/>
      <c r="E13" s="67"/>
      <c r="F13" s="2"/>
      <c r="G13" s="67"/>
      <c r="H13" s="2"/>
      <c r="I13" s="2"/>
      <c r="J13" s="2"/>
      <c r="K13" s="2"/>
      <c r="L13" s="2"/>
      <c r="M13" s="19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2:13" ht="5.25" customHeight="1">
      <c r="B15" s="1"/>
      <c r="C15" s="66" t="s">
        <v>71</v>
      </c>
      <c r="D15" s="66"/>
      <c r="E15" s="69">
        <v>23860136.54</v>
      </c>
      <c r="F15" s="2"/>
      <c r="G15" s="69">
        <v>22736719.99</v>
      </c>
      <c r="H15" s="2"/>
      <c r="I15" s="66" t="s">
        <v>60</v>
      </c>
      <c r="J15" s="66"/>
      <c r="K15" s="67">
        <v>0</v>
      </c>
      <c r="L15" s="2"/>
      <c r="M15" s="68">
        <v>0</v>
      </c>
    </row>
    <row r="16" spans="2:13" ht="9" customHeight="1">
      <c r="B16" s="1"/>
      <c r="C16" s="66"/>
      <c r="D16" s="66"/>
      <c r="E16" s="69"/>
      <c r="F16" s="2"/>
      <c r="G16" s="69"/>
      <c r="H16" s="2"/>
      <c r="I16" s="66"/>
      <c r="J16" s="66"/>
      <c r="K16" s="67"/>
      <c r="L16" s="2"/>
      <c r="M16" s="68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19"/>
    </row>
    <row r="18" spans="2:13" ht="4.5" customHeight="1">
      <c r="B18" s="1"/>
      <c r="C18" s="2"/>
      <c r="D18" s="2"/>
      <c r="E18" s="2"/>
      <c r="F18" s="2"/>
      <c r="G18" s="2"/>
      <c r="H18" s="2"/>
      <c r="I18" s="66" t="s">
        <v>72</v>
      </c>
      <c r="J18" s="66"/>
      <c r="K18" s="67">
        <v>0</v>
      </c>
      <c r="L18" s="2"/>
      <c r="M18" s="68">
        <v>0</v>
      </c>
    </row>
    <row r="19" spans="2:13" ht="5.25" customHeight="1">
      <c r="B19" s="1"/>
      <c r="C19" s="66" t="s">
        <v>73</v>
      </c>
      <c r="D19" s="66"/>
      <c r="E19" s="67">
        <v>27490255.5</v>
      </c>
      <c r="F19" s="2"/>
      <c r="G19" s="67">
        <v>22151381.7</v>
      </c>
      <c r="H19" s="2"/>
      <c r="I19" s="66"/>
      <c r="J19" s="66"/>
      <c r="K19" s="67"/>
      <c r="L19" s="2"/>
      <c r="M19" s="68"/>
    </row>
    <row r="20" spans="2:13" ht="9" customHeight="1">
      <c r="B20" s="1"/>
      <c r="C20" s="66"/>
      <c r="D20" s="66"/>
      <c r="E20" s="67"/>
      <c r="F20" s="2"/>
      <c r="G20" s="67"/>
      <c r="H20" s="2"/>
      <c r="I20" s="66"/>
      <c r="J20" s="66"/>
      <c r="K20" s="2"/>
      <c r="L20" s="2"/>
      <c r="M20" s="19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19"/>
    </row>
    <row r="22" spans="2:13" ht="3.75" customHeight="1">
      <c r="B22" s="1"/>
      <c r="C22" s="2"/>
      <c r="D22" s="2"/>
      <c r="E22" s="2"/>
      <c r="F22" s="2"/>
      <c r="G22" s="2"/>
      <c r="H22" s="2"/>
      <c r="I22" s="66" t="s">
        <v>74</v>
      </c>
      <c r="J22" s="66"/>
      <c r="K22" s="67">
        <v>0</v>
      </c>
      <c r="L22" s="2"/>
      <c r="M22" s="68">
        <v>0</v>
      </c>
    </row>
    <row r="23" spans="2:13" ht="6" customHeight="1">
      <c r="B23" s="1"/>
      <c r="C23" s="66" t="s">
        <v>75</v>
      </c>
      <c r="D23" s="66"/>
      <c r="E23" s="67">
        <v>0</v>
      </c>
      <c r="F23" s="2"/>
      <c r="G23" s="67">
        <v>0</v>
      </c>
      <c r="H23" s="2"/>
      <c r="I23" s="66"/>
      <c r="J23" s="66"/>
      <c r="K23" s="67"/>
      <c r="L23" s="2"/>
      <c r="M23" s="68"/>
    </row>
    <row r="24" spans="2:13" ht="8.25" customHeight="1">
      <c r="B24" s="1"/>
      <c r="C24" s="66"/>
      <c r="D24" s="66"/>
      <c r="E24" s="67"/>
      <c r="F24" s="2"/>
      <c r="G24" s="67"/>
      <c r="H24" s="2"/>
      <c r="I24" s="66"/>
      <c r="J24" s="66"/>
      <c r="K24" s="2"/>
      <c r="L24" s="2"/>
      <c r="M24" s="19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19"/>
    </row>
    <row r="26" spans="2:13" ht="3" customHeight="1">
      <c r="B26" s="1"/>
      <c r="C26" s="2"/>
      <c r="D26" s="2"/>
      <c r="E26" s="2"/>
      <c r="F26" s="2"/>
      <c r="G26" s="2"/>
      <c r="H26" s="2"/>
      <c r="I26" s="66" t="s">
        <v>76</v>
      </c>
      <c r="J26" s="66"/>
      <c r="K26" s="67">
        <v>0</v>
      </c>
      <c r="L26" s="2"/>
      <c r="M26" s="68">
        <v>0</v>
      </c>
    </row>
    <row r="27" spans="2:13" ht="6.75" customHeight="1">
      <c r="B27" s="1"/>
      <c r="C27" s="66" t="s">
        <v>77</v>
      </c>
      <c r="D27" s="66"/>
      <c r="E27" s="67">
        <v>1703434.6</v>
      </c>
      <c r="F27" s="2"/>
      <c r="G27" s="67">
        <v>1873797.5</v>
      </c>
      <c r="H27" s="2"/>
      <c r="I27" s="66"/>
      <c r="J27" s="66"/>
      <c r="K27" s="67"/>
      <c r="L27" s="2"/>
      <c r="M27" s="68"/>
    </row>
    <row r="28" spans="2:13" ht="7.5" customHeight="1">
      <c r="B28" s="1"/>
      <c r="C28" s="66"/>
      <c r="D28" s="66"/>
      <c r="E28" s="67"/>
      <c r="F28" s="2"/>
      <c r="G28" s="67"/>
      <c r="H28" s="2"/>
      <c r="I28" s="66"/>
      <c r="J28" s="66"/>
      <c r="K28" s="2"/>
      <c r="L28" s="2"/>
      <c r="M28" s="19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19"/>
    </row>
    <row r="30" spans="2:13" ht="2.25" customHeight="1">
      <c r="B30" s="1"/>
      <c r="C30" s="2"/>
      <c r="D30" s="2"/>
      <c r="E30" s="2"/>
      <c r="F30" s="2"/>
      <c r="G30" s="2"/>
      <c r="H30" s="2"/>
      <c r="I30" s="66" t="s">
        <v>78</v>
      </c>
      <c r="J30" s="66"/>
      <c r="K30" s="67">
        <v>5453821</v>
      </c>
      <c r="L30" s="2"/>
      <c r="M30" s="68">
        <v>5346488.53</v>
      </c>
    </row>
    <row r="31" spans="2:13" ht="7.5" customHeight="1">
      <c r="B31" s="1"/>
      <c r="C31" s="66" t="s">
        <v>79</v>
      </c>
      <c r="D31" s="66"/>
      <c r="E31" s="69">
        <v>1017079.42</v>
      </c>
      <c r="F31" s="2"/>
      <c r="G31" s="69">
        <v>1019092.72</v>
      </c>
      <c r="H31" s="2"/>
      <c r="I31" s="66"/>
      <c r="J31" s="66"/>
      <c r="K31" s="67"/>
      <c r="L31" s="2"/>
      <c r="M31" s="68"/>
    </row>
    <row r="32" spans="2:13" ht="6.75" customHeight="1">
      <c r="B32" s="1"/>
      <c r="C32" s="66"/>
      <c r="D32" s="66"/>
      <c r="E32" s="69"/>
      <c r="F32" s="2"/>
      <c r="G32" s="69"/>
      <c r="H32" s="2"/>
      <c r="I32" s="66"/>
      <c r="J32" s="66"/>
      <c r="K32" s="2"/>
      <c r="L32" s="2"/>
      <c r="M32" s="19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19"/>
    </row>
    <row r="34" spans="2:13" ht="1.5" customHeight="1">
      <c r="B34" s="1"/>
      <c r="C34" s="2"/>
      <c r="D34" s="2"/>
      <c r="E34" s="2"/>
      <c r="F34" s="2"/>
      <c r="G34" s="2"/>
      <c r="H34" s="2"/>
      <c r="I34" s="66" t="s">
        <v>80</v>
      </c>
      <c r="J34" s="66"/>
      <c r="K34" s="67">
        <v>0</v>
      </c>
      <c r="L34" s="2"/>
      <c r="M34" s="68">
        <v>0</v>
      </c>
    </row>
    <row r="35" spans="2:13" ht="4.5" customHeight="1">
      <c r="B35" s="1"/>
      <c r="C35" s="66" t="s">
        <v>81</v>
      </c>
      <c r="D35" s="66"/>
      <c r="E35" s="67">
        <v>0</v>
      </c>
      <c r="F35" s="2"/>
      <c r="G35" s="67">
        <v>0</v>
      </c>
      <c r="H35" s="2"/>
      <c r="I35" s="66"/>
      <c r="J35" s="66"/>
      <c r="K35" s="67"/>
      <c r="L35" s="2"/>
      <c r="M35" s="68"/>
    </row>
    <row r="36" spans="2:13" ht="9.75" customHeight="1">
      <c r="B36" s="1"/>
      <c r="C36" s="66"/>
      <c r="D36" s="66"/>
      <c r="E36" s="67"/>
      <c r="F36" s="2"/>
      <c r="G36" s="67"/>
      <c r="H36" s="2"/>
      <c r="I36" s="66"/>
      <c r="J36" s="66"/>
      <c r="K36" s="67"/>
      <c r="L36" s="2"/>
      <c r="M36" s="68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19"/>
    </row>
    <row r="38" spans="2:13" ht="7.5" customHeight="1">
      <c r="B38" s="1"/>
      <c r="C38" s="2"/>
      <c r="D38" s="2"/>
      <c r="E38" s="70"/>
      <c r="F38" s="2"/>
      <c r="G38" s="70"/>
      <c r="H38" s="2"/>
      <c r="I38" s="66" t="s">
        <v>82</v>
      </c>
      <c r="J38" s="66"/>
      <c r="K38" s="67">
        <v>332448417.36</v>
      </c>
      <c r="L38" s="2"/>
      <c r="M38" s="68">
        <v>332448417.36</v>
      </c>
    </row>
    <row r="39" spans="2:13" ht="3" customHeight="1">
      <c r="B39" s="1"/>
      <c r="C39" s="64" t="s">
        <v>83</v>
      </c>
      <c r="D39" s="64"/>
      <c r="E39" s="71">
        <f>E12+E15+E19+E23+E27-E31+E35</f>
        <v>793576552.83</v>
      </c>
      <c r="F39" s="2"/>
      <c r="G39" s="71">
        <f>G12+G15+G19+G23+G27-G31+G35</f>
        <v>320719186.35999995</v>
      </c>
      <c r="H39" s="2"/>
      <c r="I39" s="66"/>
      <c r="J39" s="66"/>
      <c r="K39" s="67"/>
      <c r="L39" s="2"/>
      <c r="M39" s="68"/>
    </row>
    <row r="40" spans="2:13" ht="9" customHeight="1">
      <c r="B40" s="1"/>
      <c r="C40" s="64"/>
      <c r="D40" s="64"/>
      <c r="E40" s="71"/>
      <c r="F40" s="2"/>
      <c r="G40" s="71"/>
      <c r="H40" s="2"/>
      <c r="I40" s="66"/>
      <c r="J40" s="66"/>
      <c r="K40" s="2"/>
      <c r="L40" s="2"/>
      <c r="M40" s="19"/>
    </row>
    <row r="41" spans="2:13" ht="3.75" customHeight="1">
      <c r="B41" s="1"/>
      <c r="C41" s="64"/>
      <c r="D41" s="64"/>
      <c r="E41" s="2"/>
      <c r="F41" s="2"/>
      <c r="G41" s="2"/>
      <c r="H41" s="2"/>
      <c r="I41" s="64" t="s">
        <v>84</v>
      </c>
      <c r="J41" s="64"/>
      <c r="K41" s="71">
        <f>SUM(K11:K39)</f>
        <v>474709378.49</v>
      </c>
      <c r="L41" s="2"/>
      <c r="M41" s="72">
        <f>SUM(M11:M39)</f>
        <v>393267922.41</v>
      </c>
    </row>
    <row r="42" spans="2:13" ht="2.25" customHeight="1">
      <c r="B42" s="1"/>
      <c r="C42" s="2"/>
      <c r="D42" s="2"/>
      <c r="E42" s="2"/>
      <c r="F42" s="2"/>
      <c r="G42" s="2"/>
      <c r="H42" s="2"/>
      <c r="I42" s="64"/>
      <c r="J42" s="64"/>
      <c r="K42" s="71"/>
      <c r="L42" s="2"/>
      <c r="M42" s="72"/>
    </row>
    <row r="43" spans="2:13" ht="9.75" customHeight="1">
      <c r="B43" s="1"/>
      <c r="C43" s="2"/>
      <c r="D43" s="2"/>
      <c r="E43" s="70"/>
      <c r="F43" s="2"/>
      <c r="G43" s="70"/>
      <c r="H43" s="2"/>
      <c r="I43" s="64"/>
      <c r="J43" s="64"/>
      <c r="K43" s="71"/>
      <c r="L43" s="2"/>
      <c r="M43" s="72"/>
    </row>
    <row r="44" spans="2:13" ht="13.5" customHeight="1">
      <c r="B44" s="1"/>
      <c r="C44" s="2"/>
      <c r="D44" s="2"/>
      <c r="E44" s="2"/>
      <c r="F44" s="2"/>
      <c r="G44" s="2"/>
      <c r="H44" s="2"/>
      <c r="I44" s="73"/>
      <c r="J44" s="73"/>
      <c r="K44" s="7"/>
      <c r="L44" s="2"/>
      <c r="M44" s="22"/>
    </row>
    <row r="45" spans="2:13" ht="7.5" customHeight="1">
      <c r="B45" s="1"/>
      <c r="C45" s="64" t="s">
        <v>85</v>
      </c>
      <c r="D45" s="64"/>
      <c r="E45" s="2"/>
      <c r="F45" s="2"/>
      <c r="G45" s="2"/>
      <c r="H45" s="2"/>
      <c r="I45" s="64" t="s">
        <v>86</v>
      </c>
      <c r="J45" s="64"/>
      <c r="K45" s="2"/>
      <c r="L45" s="2"/>
      <c r="M45" s="19"/>
    </row>
    <row r="46" spans="2:13" ht="6.75" customHeight="1">
      <c r="B46" s="1"/>
      <c r="C46" s="64"/>
      <c r="D46" s="64"/>
      <c r="E46" s="2"/>
      <c r="F46" s="2"/>
      <c r="G46" s="2"/>
      <c r="H46" s="2"/>
      <c r="I46" s="74"/>
      <c r="J46" s="64"/>
      <c r="K46" s="2"/>
      <c r="L46" s="2"/>
      <c r="M46" s="19"/>
    </row>
    <row r="47" spans="2:13" ht="8.25" customHeight="1">
      <c r="B47" s="1"/>
      <c r="C47" s="66" t="s">
        <v>87</v>
      </c>
      <c r="D47" s="66"/>
      <c r="E47" s="67">
        <v>1017175883.31</v>
      </c>
      <c r="F47" s="2"/>
      <c r="G47" s="67">
        <v>933487482.54</v>
      </c>
      <c r="H47" s="2"/>
      <c r="I47" s="2"/>
      <c r="J47" s="2"/>
      <c r="K47" s="2"/>
      <c r="L47" s="2"/>
      <c r="M47" s="19"/>
    </row>
    <row r="48" spans="2:13" ht="5.25" customHeight="1">
      <c r="B48" s="1"/>
      <c r="C48" s="66"/>
      <c r="D48" s="66"/>
      <c r="E48" s="67"/>
      <c r="F48" s="2"/>
      <c r="G48" s="67"/>
      <c r="H48" s="2"/>
      <c r="I48" s="66" t="s">
        <v>88</v>
      </c>
      <c r="J48" s="66"/>
      <c r="K48" s="67">
        <v>0</v>
      </c>
      <c r="L48" s="2"/>
      <c r="M48" s="68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66"/>
      <c r="J49" s="66"/>
      <c r="K49" s="67"/>
      <c r="L49" s="2"/>
      <c r="M49" s="68"/>
    </row>
    <row r="50" spans="2:13" ht="6" customHeight="1">
      <c r="B50" s="1"/>
      <c r="C50" s="2"/>
      <c r="D50" s="2"/>
      <c r="E50" s="2"/>
      <c r="F50" s="2"/>
      <c r="G50" s="2"/>
      <c r="H50" s="2"/>
      <c r="I50" s="74"/>
      <c r="J50" s="74"/>
      <c r="K50" s="2"/>
      <c r="L50" s="2"/>
      <c r="M50" s="19"/>
    </row>
    <row r="51" spans="2:13" ht="9" customHeight="1">
      <c r="B51" s="1"/>
      <c r="C51" s="66" t="s">
        <v>89</v>
      </c>
      <c r="D51" s="66"/>
      <c r="E51" s="67">
        <v>91907920.96</v>
      </c>
      <c r="F51" s="2"/>
      <c r="G51" s="67">
        <v>95065006.22</v>
      </c>
      <c r="H51" s="2"/>
      <c r="I51" s="2"/>
      <c r="J51" s="2"/>
      <c r="K51" s="2"/>
      <c r="L51" s="2"/>
      <c r="M51" s="19"/>
    </row>
    <row r="52" spans="2:13" ht="4.5" customHeight="1">
      <c r="B52" s="1"/>
      <c r="C52" s="66"/>
      <c r="D52" s="66"/>
      <c r="E52" s="67"/>
      <c r="F52" s="2"/>
      <c r="G52" s="67"/>
      <c r="H52" s="2"/>
      <c r="I52" s="66" t="s">
        <v>90</v>
      </c>
      <c r="J52" s="66"/>
      <c r="K52" s="67">
        <v>0</v>
      </c>
      <c r="L52" s="2"/>
      <c r="M52" s="68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66"/>
      <c r="J53" s="66"/>
      <c r="K53" s="67"/>
      <c r="L53" s="2"/>
      <c r="M53" s="68"/>
    </row>
    <row r="54" spans="2:13" ht="3.75" customHeight="1">
      <c r="B54" s="1"/>
      <c r="C54" s="2"/>
      <c r="D54" s="2"/>
      <c r="E54" s="2"/>
      <c r="F54" s="2"/>
      <c r="G54" s="2"/>
      <c r="H54" s="2"/>
      <c r="I54" s="74"/>
      <c r="J54" s="74"/>
      <c r="K54" s="2"/>
      <c r="L54" s="2"/>
      <c r="M54" s="19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19"/>
    </row>
    <row r="56" spans="2:13" ht="9.75" customHeight="1">
      <c r="B56" s="1"/>
      <c r="C56" s="66" t="s">
        <v>91</v>
      </c>
      <c r="D56" s="66"/>
      <c r="E56" s="67">
        <v>9931232924.11</v>
      </c>
      <c r="F56" s="2"/>
      <c r="G56" s="67">
        <v>9131669036.17</v>
      </c>
      <c r="H56" s="2"/>
      <c r="I56" s="66" t="s">
        <v>92</v>
      </c>
      <c r="J56" s="66"/>
      <c r="K56" s="9">
        <v>0</v>
      </c>
      <c r="L56" s="2"/>
      <c r="M56" s="23">
        <v>0</v>
      </c>
    </row>
    <row r="57" spans="2:13" ht="3" customHeight="1">
      <c r="B57" s="1"/>
      <c r="C57" s="74"/>
      <c r="D57" s="74"/>
      <c r="E57" s="67"/>
      <c r="F57" s="2"/>
      <c r="G57" s="67"/>
      <c r="H57" s="2"/>
      <c r="I57" s="66"/>
      <c r="J57" s="66"/>
      <c r="K57" s="2"/>
      <c r="L57" s="2"/>
      <c r="M57" s="19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19"/>
    </row>
    <row r="59" spans="2:13" ht="10.5" customHeight="1">
      <c r="B59" s="1"/>
      <c r="C59" s="66" t="s">
        <v>93</v>
      </c>
      <c r="D59" s="66"/>
      <c r="E59" s="67">
        <v>669199922.18</v>
      </c>
      <c r="F59" s="2"/>
      <c r="G59" s="67">
        <v>655549318.09</v>
      </c>
      <c r="H59" s="2"/>
      <c r="I59" s="2"/>
      <c r="J59" s="2"/>
      <c r="K59" s="2"/>
      <c r="L59" s="2"/>
      <c r="M59" s="19"/>
    </row>
    <row r="60" spans="2:13" ht="3" customHeight="1">
      <c r="B60" s="1"/>
      <c r="C60" s="66"/>
      <c r="D60" s="66"/>
      <c r="E60" s="67"/>
      <c r="F60" s="2"/>
      <c r="G60" s="67"/>
      <c r="H60" s="2"/>
      <c r="I60" s="66" t="s">
        <v>94</v>
      </c>
      <c r="J60" s="66"/>
      <c r="K60" s="67">
        <v>0</v>
      </c>
      <c r="L60" s="2"/>
      <c r="M60" s="68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66"/>
      <c r="J61" s="66"/>
      <c r="K61" s="67"/>
      <c r="L61" s="2"/>
      <c r="M61" s="68"/>
    </row>
    <row r="62" spans="2:13" ht="5.25" customHeight="1">
      <c r="B62" s="1"/>
      <c r="C62" s="2"/>
      <c r="D62" s="2"/>
      <c r="E62" s="2"/>
      <c r="F62" s="2"/>
      <c r="G62" s="2"/>
      <c r="H62" s="2"/>
      <c r="I62" s="74"/>
      <c r="J62" s="74"/>
      <c r="K62" s="74"/>
      <c r="L62" s="2"/>
      <c r="M62" s="75"/>
    </row>
    <row r="63" spans="2:13" ht="5.25" customHeight="1">
      <c r="B63" s="1"/>
      <c r="C63" s="66" t="s">
        <v>95</v>
      </c>
      <c r="D63" s="66"/>
      <c r="E63" s="67">
        <v>11725734.08</v>
      </c>
      <c r="F63" s="2"/>
      <c r="G63" s="67">
        <v>10268438.34</v>
      </c>
      <c r="H63" s="2"/>
      <c r="I63" s="2"/>
      <c r="J63" s="2"/>
      <c r="K63" s="2"/>
      <c r="L63" s="2"/>
      <c r="M63" s="19"/>
    </row>
    <row r="64" spans="2:13" ht="5.25" customHeight="1">
      <c r="B64" s="1"/>
      <c r="C64" s="66"/>
      <c r="D64" s="66"/>
      <c r="E64" s="67"/>
      <c r="F64" s="2"/>
      <c r="G64" s="67"/>
      <c r="H64" s="2"/>
      <c r="I64" s="66" t="s">
        <v>96</v>
      </c>
      <c r="J64" s="66"/>
      <c r="K64" s="67">
        <v>7584453259.08</v>
      </c>
      <c r="L64" s="2"/>
      <c r="M64" s="68">
        <v>6836024844.05</v>
      </c>
    </row>
    <row r="65" spans="2:13" ht="7.5" customHeight="1">
      <c r="B65" s="1"/>
      <c r="C65" s="66"/>
      <c r="D65" s="66"/>
      <c r="E65" s="2"/>
      <c r="F65" s="2"/>
      <c r="G65" s="2"/>
      <c r="H65" s="2"/>
      <c r="I65" s="66"/>
      <c r="J65" s="66"/>
      <c r="K65" s="67"/>
      <c r="L65" s="2"/>
      <c r="M65" s="68"/>
    </row>
    <row r="66" spans="2:13" ht="1.5" customHeight="1">
      <c r="B66" s="1"/>
      <c r="C66" s="2"/>
      <c r="D66" s="2"/>
      <c r="E66" s="2"/>
      <c r="F66" s="2"/>
      <c r="G66" s="2"/>
      <c r="H66" s="2"/>
      <c r="I66" s="66"/>
      <c r="J66" s="66"/>
      <c r="K66" s="2"/>
      <c r="L66" s="2"/>
      <c r="M66" s="19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19"/>
    </row>
    <row r="68" spans="2:13" ht="5.25" customHeight="1">
      <c r="B68" s="1"/>
      <c r="C68" s="66" t="s">
        <v>97</v>
      </c>
      <c r="D68" s="66"/>
      <c r="E68" s="76">
        <v>-531969234.56</v>
      </c>
      <c r="F68" s="2"/>
      <c r="G68" s="76">
        <v>-492769430.3</v>
      </c>
      <c r="H68" s="2"/>
      <c r="I68" s="2"/>
      <c r="J68" s="2"/>
      <c r="K68" s="2"/>
      <c r="L68" s="2"/>
      <c r="M68" s="19"/>
    </row>
    <row r="69" spans="2:13" ht="5.25" customHeight="1">
      <c r="B69" s="1"/>
      <c r="C69" s="66"/>
      <c r="D69" s="66"/>
      <c r="E69" s="76"/>
      <c r="F69" s="2"/>
      <c r="G69" s="76"/>
      <c r="H69" s="2"/>
      <c r="I69" s="66" t="s">
        <v>98</v>
      </c>
      <c r="J69" s="66"/>
      <c r="K69" s="67">
        <v>0</v>
      </c>
      <c r="L69" s="2"/>
      <c r="M69" s="68">
        <v>0</v>
      </c>
    </row>
    <row r="70" spans="2:13" ht="8.25" customHeight="1">
      <c r="B70" s="1"/>
      <c r="C70" s="66"/>
      <c r="D70" s="66"/>
      <c r="E70" s="2"/>
      <c r="F70" s="2"/>
      <c r="G70" s="2"/>
      <c r="H70" s="2"/>
      <c r="I70" s="66"/>
      <c r="J70" s="66"/>
      <c r="K70" s="67"/>
      <c r="L70" s="2"/>
      <c r="M70" s="68"/>
    </row>
    <row r="71" spans="2:13" ht="0.75" customHeight="1">
      <c r="B71" s="1"/>
      <c r="C71" s="2"/>
      <c r="D71" s="2"/>
      <c r="E71" s="2"/>
      <c r="F71" s="2"/>
      <c r="G71" s="2"/>
      <c r="H71" s="2"/>
      <c r="I71" s="66"/>
      <c r="J71" s="66"/>
      <c r="K71" s="2"/>
      <c r="L71" s="2"/>
      <c r="M71" s="19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19"/>
    </row>
    <row r="73" spans="2:13" ht="5.25" customHeight="1">
      <c r="B73" s="1"/>
      <c r="C73" s="66" t="s">
        <v>99</v>
      </c>
      <c r="D73" s="66"/>
      <c r="E73" s="67"/>
      <c r="F73" s="2"/>
      <c r="G73" s="67">
        <v>0</v>
      </c>
      <c r="H73" s="2"/>
      <c r="I73" s="64" t="s">
        <v>100</v>
      </c>
      <c r="J73" s="64"/>
      <c r="K73" s="71">
        <f>SUM(K48:K72)</f>
        <v>7584453259.08</v>
      </c>
      <c r="L73" s="2"/>
      <c r="M73" s="72">
        <f>SUM(M48:M72)</f>
        <v>6836024844.05</v>
      </c>
    </row>
    <row r="74" spans="2:13" ht="6" customHeight="1">
      <c r="B74" s="1"/>
      <c r="C74" s="66"/>
      <c r="D74" s="66"/>
      <c r="E74" s="67"/>
      <c r="F74" s="2"/>
      <c r="G74" s="67"/>
      <c r="H74" s="2"/>
      <c r="I74" s="64"/>
      <c r="J74" s="64"/>
      <c r="K74" s="71"/>
      <c r="L74" s="2"/>
      <c r="M74" s="72"/>
    </row>
    <row r="75" spans="2:13" ht="7.5" customHeight="1">
      <c r="B75" s="1"/>
      <c r="C75" s="66"/>
      <c r="D75" s="66"/>
      <c r="E75" s="2"/>
      <c r="F75" s="2"/>
      <c r="G75" s="2"/>
      <c r="H75" s="2"/>
      <c r="I75" s="64"/>
      <c r="J75" s="64"/>
      <c r="K75" s="2"/>
      <c r="L75" s="2"/>
      <c r="M75" s="19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19"/>
    </row>
    <row r="77" spans="2:13" ht="5.25" customHeight="1">
      <c r="B77" s="1"/>
      <c r="C77" s="66" t="s">
        <v>101</v>
      </c>
      <c r="D77" s="66"/>
      <c r="E77" s="67"/>
      <c r="F77" s="2"/>
      <c r="G77" s="67">
        <v>0</v>
      </c>
      <c r="H77" s="2"/>
      <c r="I77" s="64" t="s">
        <v>102</v>
      </c>
      <c r="J77" s="64"/>
      <c r="K77" s="71">
        <f>K41+K73</f>
        <v>8059162637.57</v>
      </c>
      <c r="L77" s="2"/>
      <c r="M77" s="72">
        <f>M41+M73</f>
        <v>7229292766.46</v>
      </c>
    </row>
    <row r="78" spans="2:13" ht="6" customHeight="1">
      <c r="B78" s="1"/>
      <c r="C78" s="66"/>
      <c r="D78" s="66"/>
      <c r="E78" s="67"/>
      <c r="F78" s="2"/>
      <c r="G78" s="67"/>
      <c r="H78" s="2"/>
      <c r="I78" s="64"/>
      <c r="J78" s="64"/>
      <c r="K78" s="71"/>
      <c r="L78" s="2"/>
      <c r="M78" s="72"/>
    </row>
    <row r="79" spans="2:13" ht="7.5" customHeight="1">
      <c r="B79" s="1"/>
      <c r="C79" s="66"/>
      <c r="D79" s="66"/>
      <c r="E79" s="2"/>
      <c r="F79" s="2"/>
      <c r="G79" s="2"/>
      <c r="H79" s="2"/>
      <c r="I79" s="64"/>
      <c r="J79" s="64"/>
      <c r="K79" s="2"/>
      <c r="L79" s="2"/>
      <c r="M79" s="19"/>
    </row>
    <row r="80" spans="2:13" ht="6" customHeight="1">
      <c r="B80" s="1"/>
      <c r="C80" s="2"/>
      <c r="D80" s="2"/>
      <c r="E80" s="2"/>
      <c r="F80" s="2"/>
      <c r="G80" s="2"/>
      <c r="H80" s="2"/>
      <c r="I80" s="63" t="s">
        <v>103</v>
      </c>
      <c r="J80" s="63"/>
      <c r="K80" s="2"/>
      <c r="L80" s="2"/>
      <c r="M80" s="19"/>
    </row>
    <row r="81" spans="2:13" ht="8.25" customHeight="1">
      <c r="B81" s="1"/>
      <c r="C81" s="66" t="s">
        <v>104</v>
      </c>
      <c r="D81" s="66"/>
      <c r="E81" s="67"/>
      <c r="F81" s="2"/>
      <c r="G81" s="67">
        <v>0</v>
      </c>
      <c r="H81" s="2"/>
      <c r="I81" s="74"/>
      <c r="J81" s="63"/>
      <c r="K81" s="2"/>
      <c r="L81" s="2"/>
      <c r="M81" s="19"/>
    </row>
    <row r="82" spans="2:13" ht="5.25" customHeight="1">
      <c r="B82" s="1"/>
      <c r="C82" s="66"/>
      <c r="D82" s="66"/>
      <c r="E82" s="67"/>
      <c r="F82" s="2"/>
      <c r="G82" s="67"/>
      <c r="H82" s="2"/>
      <c r="I82" s="64" t="s">
        <v>105</v>
      </c>
      <c r="J82" s="64"/>
      <c r="K82" s="2"/>
      <c r="L82" s="2"/>
      <c r="M82" s="19"/>
    </row>
    <row r="83" spans="2:13" ht="6.75" customHeight="1">
      <c r="B83" s="1"/>
      <c r="C83" s="2"/>
      <c r="D83" s="2"/>
      <c r="E83" s="2"/>
      <c r="F83" s="2"/>
      <c r="G83" s="2"/>
      <c r="H83" s="2"/>
      <c r="I83" s="64"/>
      <c r="J83" s="64"/>
      <c r="K83" s="2"/>
      <c r="L83" s="2"/>
      <c r="M83" s="19"/>
    </row>
    <row r="84" spans="2:13" ht="3" customHeight="1">
      <c r="B84" s="1"/>
      <c r="C84" s="2"/>
      <c r="D84" s="2"/>
      <c r="E84" s="2"/>
      <c r="F84" s="2"/>
      <c r="G84" s="2"/>
      <c r="H84" s="2"/>
      <c r="I84" s="64"/>
      <c r="J84" s="64"/>
      <c r="K84" s="2"/>
      <c r="L84" s="2"/>
      <c r="M84" s="19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19"/>
    </row>
    <row r="86" spans="2:13" ht="12.75" customHeight="1">
      <c r="B86" s="1"/>
      <c r="C86" s="64" t="s">
        <v>106</v>
      </c>
      <c r="D86" s="64"/>
      <c r="E86" s="7">
        <f>SUM(E47:E85)</f>
        <v>11189273150.080002</v>
      </c>
      <c r="F86" s="2"/>
      <c r="G86" s="7">
        <f>SUM(G47:G85)</f>
        <v>10333269851.060001</v>
      </c>
      <c r="H86" s="2"/>
      <c r="I86" s="66" t="s">
        <v>28</v>
      </c>
      <c r="J86" s="66"/>
      <c r="K86" s="67">
        <v>715415.31</v>
      </c>
      <c r="L86" s="2"/>
      <c r="M86" s="68">
        <v>326477.53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67"/>
      <c r="L87" s="2"/>
      <c r="M87" s="68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19"/>
    </row>
    <row r="89" spans="2:13" ht="12.75" customHeight="1">
      <c r="B89" s="1"/>
      <c r="C89" s="64" t="s">
        <v>107</v>
      </c>
      <c r="D89" s="64"/>
      <c r="E89" s="7">
        <f>E39+E86</f>
        <v>11982849702.910002</v>
      </c>
      <c r="F89" s="2"/>
      <c r="G89" s="7">
        <f>G39+G86</f>
        <v>10653989037.420002</v>
      </c>
      <c r="H89" s="2"/>
      <c r="I89" s="66" t="s">
        <v>108</v>
      </c>
      <c r="J89" s="66"/>
      <c r="K89" s="9">
        <v>0</v>
      </c>
      <c r="L89" s="2"/>
      <c r="M89" s="23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19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19"/>
    </row>
    <row r="92" spans="2:13" ht="12.75" customHeight="1">
      <c r="B92" s="1"/>
      <c r="C92" s="2"/>
      <c r="D92" s="2"/>
      <c r="E92" s="2"/>
      <c r="F92" s="2"/>
      <c r="G92" s="2"/>
      <c r="H92" s="2"/>
      <c r="I92" s="66" t="s">
        <v>109</v>
      </c>
      <c r="J92" s="66"/>
      <c r="K92" s="9">
        <v>0</v>
      </c>
      <c r="L92" s="2"/>
      <c r="M92" s="23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19"/>
    </row>
    <row r="94" spans="2:13" ht="5.25" customHeight="1">
      <c r="B94" s="1"/>
      <c r="C94" s="2"/>
      <c r="D94" s="2"/>
      <c r="E94" s="2"/>
      <c r="F94" s="2"/>
      <c r="G94" s="2"/>
      <c r="H94" s="2"/>
      <c r="I94" s="64" t="s">
        <v>110</v>
      </c>
      <c r="J94" s="64"/>
      <c r="K94" s="71">
        <f>SUM(K86:K93)</f>
        <v>715415.31</v>
      </c>
      <c r="L94" s="2"/>
      <c r="M94" s="72">
        <f>SUM(M86:M93)</f>
        <v>326477.53</v>
      </c>
    </row>
    <row r="95" spans="2:13" ht="9.75" customHeight="1">
      <c r="B95" s="1"/>
      <c r="C95" s="2"/>
      <c r="D95" s="2"/>
      <c r="E95" s="2"/>
      <c r="F95" s="2"/>
      <c r="G95" s="2"/>
      <c r="H95" s="2"/>
      <c r="I95" s="64"/>
      <c r="J95" s="64"/>
      <c r="K95" s="71"/>
      <c r="L95" s="2"/>
      <c r="M95" s="72"/>
    </row>
    <row r="96" spans="2:13" ht="6" customHeight="1">
      <c r="B96" s="77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21"/>
    </row>
    <row r="97" spans="2:13" ht="12.75" customHeight="1">
      <c r="B97" s="53" t="str">
        <f>B2</f>
        <v>MUNICIPIO DE MÉRIDA YUCATÁN
ESTADO DE SITUACIÓN FINANCIERA
AL 30 DE SEPTIEMBRE DE 2019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5"/>
    </row>
    <row r="98" spans="2:13" ht="12.7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8"/>
    </row>
    <row r="99" spans="2:13" ht="16.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8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9"/>
    </row>
    <row r="101" spans="2:13" ht="14.25" customHeight="1">
      <c r="B101" s="1"/>
      <c r="C101" s="2"/>
      <c r="D101" s="60">
        <v>2019</v>
      </c>
      <c r="E101" s="60"/>
      <c r="F101" s="2"/>
      <c r="G101" s="61" t="s">
        <v>61</v>
      </c>
      <c r="H101" s="2"/>
      <c r="I101" s="2"/>
      <c r="J101" s="60">
        <v>2019</v>
      </c>
      <c r="K101" s="60"/>
      <c r="L101" s="2"/>
      <c r="M101" s="62" t="s">
        <v>61</v>
      </c>
    </row>
    <row r="102" spans="2:13" ht="14.25" customHeight="1">
      <c r="B102" s="1"/>
      <c r="C102" s="2"/>
      <c r="D102" s="78"/>
      <c r="E102" s="78"/>
      <c r="F102" s="2"/>
      <c r="G102" s="78"/>
      <c r="H102" s="2"/>
      <c r="I102" s="2"/>
      <c r="J102" s="78"/>
      <c r="K102" s="78"/>
      <c r="L102" s="2"/>
      <c r="M102" s="79"/>
    </row>
    <row r="103" spans="2:13" ht="12.75" customHeight="1">
      <c r="B103" s="1"/>
      <c r="C103" s="2"/>
      <c r="D103" s="2"/>
      <c r="E103" s="2"/>
      <c r="F103" s="2"/>
      <c r="G103" s="2"/>
      <c r="H103" s="2"/>
      <c r="I103" s="64" t="s">
        <v>111</v>
      </c>
      <c r="J103" s="64"/>
      <c r="K103" s="2"/>
      <c r="L103" s="2"/>
      <c r="M103" s="19"/>
    </row>
    <row r="104" spans="2:13" ht="5.25" customHeight="1">
      <c r="B104" s="1"/>
      <c r="C104" s="2"/>
      <c r="D104" s="2"/>
      <c r="E104" s="2"/>
      <c r="F104" s="2"/>
      <c r="G104" s="2"/>
      <c r="H104" s="2"/>
      <c r="I104" s="66" t="s">
        <v>112</v>
      </c>
      <c r="J104" s="66"/>
      <c r="K104" s="67">
        <v>504162525.41</v>
      </c>
      <c r="L104" s="2"/>
      <c r="M104" s="68">
        <v>251272660.58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66"/>
      <c r="J105" s="66"/>
      <c r="K105" s="67"/>
      <c r="L105" s="2"/>
      <c r="M105" s="68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113</v>
      </c>
      <c r="L106" s="2"/>
      <c r="M106" s="19" t="s">
        <v>113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9"/>
    </row>
    <row r="108" spans="2:13" ht="12.75" customHeight="1">
      <c r="B108" s="1"/>
      <c r="C108" s="2"/>
      <c r="D108" s="2"/>
      <c r="E108" s="2"/>
      <c r="F108" s="2"/>
      <c r="G108" s="2"/>
      <c r="H108" s="2"/>
      <c r="I108" s="66" t="s">
        <v>114</v>
      </c>
      <c r="J108" s="66"/>
      <c r="K108" s="80">
        <v>1264787542.19</v>
      </c>
      <c r="L108" s="2"/>
      <c r="M108" s="81">
        <v>1064991172.08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9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9"/>
    </row>
    <row r="111" spans="2:13" ht="12.75" customHeight="1">
      <c r="B111" s="1"/>
      <c r="C111" s="2"/>
      <c r="D111" s="2"/>
      <c r="E111" s="2"/>
      <c r="F111" s="2"/>
      <c r="G111" s="2"/>
      <c r="H111" s="2"/>
      <c r="I111" s="66" t="s">
        <v>115</v>
      </c>
      <c r="J111" s="66"/>
      <c r="K111" s="9">
        <v>4218829302.73</v>
      </c>
      <c r="L111" s="2"/>
      <c r="M111" s="23">
        <v>3475656577.34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9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9"/>
    </row>
    <row r="114" spans="2:13" ht="12.75" customHeight="1">
      <c r="B114" s="1"/>
      <c r="C114" s="2"/>
      <c r="D114" s="2"/>
      <c r="E114" s="2"/>
      <c r="F114" s="2"/>
      <c r="G114" s="2"/>
      <c r="H114" s="2"/>
      <c r="I114" s="66" t="s">
        <v>116</v>
      </c>
      <c r="J114" s="66"/>
      <c r="K114" s="9">
        <v>0</v>
      </c>
      <c r="L114" s="2"/>
      <c r="M114" s="23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9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9"/>
    </row>
    <row r="117" spans="2:13" ht="12.75" customHeight="1">
      <c r="B117" s="1"/>
      <c r="C117" s="2"/>
      <c r="D117" s="2"/>
      <c r="E117" s="2"/>
      <c r="F117" s="2"/>
      <c r="G117" s="2"/>
      <c r="H117" s="2"/>
      <c r="I117" s="66" t="s">
        <v>117</v>
      </c>
      <c r="J117" s="66"/>
      <c r="K117" s="9">
        <v>0</v>
      </c>
      <c r="L117" s="2"/>
      <c r="M117" s="23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9"/>
    </row>
    <row r="119" spans="2:15" ht="5.25" customHeight="1">
      <c r="B119" s="1"/>
      <c r="C119" s="2"/>
      <c r="D119" s="2"/>
      <c r="E119" s="2"/>
      <c r="F119" s="2"/>
      <c r="G119" s="2"/>
      <c r="H119" s="2"/>
      <c r="I119" s="64" t="s">
        <v>118</v>
      </c>
      <c r="J119" s="64"/>
      <c r="K119" s="71">
        <f>SUM(K104:K118)</f>
        <v>5987779370.33</v>
      </c>
      <c r="L119" s="2"/>
      <c r="M119" s="72">
        <f>SUM(M104:M118)</f>
        <v>4791920410</v>
      </c>
      <c r="O119" s="82"/>
    </row>
    <row r="120" spans="2:13" ht="9.75" customHeight="1">
      <c r="B120" s="1"/>
      <c r="C120" s="2"/>
      <c r="D120" s="2"/>
      <c r="E120" s="2"/>
      <c r="F120" s="2"/>
      <c r="G120" s="2"/>
      <c r="H120" s="2"/>
      <c r="I120" s="64"/>
      <c r="J120" s="64"/>
      <c r="K120" s="71"/>
      <c r="L120" s="2"/>
      <c r="M120" s="72"/>
    </row>
    <row r="121" spans="2:13" ht="21.75" customHeight="1">
      <c r="B121" s="1"/>
      <c r="C121" s="2"/>
      <c r="D121" s="2"/>
      <c r="E121" s="2"/>
      <c r="F121" s="2"/>
      <c r="G121" s="2"/>
      <c r="H121" s="2"/>
      <c r="I121" s="64" t="s">
        <v>119</v>
      </c>
      <c r="J121" s="64"/>
      <c r="K121" s="70"/>
      <c r="L121" s="2"/>
      <c r="M121" s="83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9"/>
    </row>
    <row r="123" spans="2:13" ht="5.25" customHeight="1">
      <c r="B123" s="1"/>
      <c r="C123" s="2"/>
      <c r="D123" s="2"/>
      <c r="E123" s="2"/>
      <c r="F123" s="2"/>
      <c r="G123" s="2"/>
      <c r="H123" s="2"/>
      <c r="I123" s="66" t="s">
        <v>120</v>
      </c>
      <c r="J123" s="66"/>
      <c r="K123" s="67">
        <v>0</v>
      </c>
      <c r="L123" s="2"/>
      <c r="M123" s="68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66"/>
      <c r="J124" s="66"/>
      <c r="K124" s="67"/>
      <c r="L124" s="2"/>
      <c r="M124" s="68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9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9"/>
    </row>
    <row r="127" spans="2:13" ht="12.75" customHeight="1">
      <c r="B127" s="1"/>
      <c r="C127" s="2"/>
      <c r="D127" s="2"/>
      <c r="E127" s="2"/>
      <c r="F127" s="2"/>
      <c r="G127" s="2"/>
      <c r="H127" s="2"/>
      <c r="I127" s="66" t="s">
        <v>121</v>
      </c>
      <c r="J127" s="66"/>
      <c r="K127" s="84">
        <v>-2064807720.3</v>
      </c>
      <c r="L127" s="2"/>
      <c r="M127" s="85">
        <v>-1367550616.57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9"/>
    </row>
    <row r="129" spans="2:13" ht="5.25" customHeight="1">
      <c r="B129" s="1"/>
      <c r="C129" s="2"/>
      <c r="D129" s="2"/>
      <c r="E129" s="2"/>
      <c r="F129" s="2"/>
      <c r="G129" s="2"/>
      <c r="H129" s="2"/>
      <c r="I129" s="64" t="s">
        <v>122</v>
      </c>
      <c r="J129" s="64"/>
      <c r="K129" s="86">
        <f>SUM(K123:K128)</f>
        <v>-2064807720.3</v>
      </c>
      <c r="L129" s="2"/>
      <c r="M129" s="72">
        <f>SUM(M123:M128)</f>
        <v>-1367550616.57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64"/>
      <c r="J130" s="64"/>
      <c r="K130" s="86"/>
      <c r="L130" s="2"/>
      <c r="M130" s="72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9"/>
    </row>
    <row r="132" spans="2:13" ht="14.25" customHeight="1">
      <c r="B132" s="1"/>
      <c r="C132" s="2"/>
      <c r="D132" s="2"/>
      <c r="E132" s="2"/>
      <c r="F132" s="2"/>
      <c r="G132" s="2"/>
      <c r="H132" s="2"/>
      <c r="I132" s="64" t="s">
        <v>123</v>
      </c>
      <c r="J132" s="64"/>
      <c r="K132" s="7">
        <f>K94+K119+K129</f>
        <v>3923687065.34</v>
      </c>
      <c r="L132" s="2"/>
      <c r="M132" s="22">
        <f>M94+M119+M129</f>
        <v>3424696270.96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9"/>
    </row>
    <row r="134" spans="2:13" ht="6" customHeight="1">
      <c r="B134" s="1"/>
      <c r="C134" s="2"/>
      <c r="D134" s="2"/>
      <c r="E134" s="2"/>
      <c r="F134" s="2"/>
      <c r="G134" s="2"/>
      <c r="H134" s="2"/>
      <c r="I134" s="87" t="s">
        <v>124</v>
      </c>
      <c r="J134" s="87"/>
      <c r="K134" s="71">
        <f>K77+K132</f>
        <v>11982849702.91</v>
      </c>
      <c r="L134" s="2"/>
      <c r="M134" s="72">
        <f>M77+M132</f>
        <v>10653989037.42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87"/>
      <c r="J135" s="87"/>
      <c r="K135" s="71"/>
      <c r="L135" s="2"/>
      <c r="M135" s="72"/>
    </row>
    <row r="136" spans="2:13" ht="6.75" customHeight="1">
      <c r="B136" s="77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21"/>
    </row>
    <row r="137" spans="2:9" s="89" customFormat="1" ht="21.75" customHeight="1">
      <c r="B137" s="88" t="s">
        <v>125</v>
      </c>
      <c r="C137" s="88"/>
      <c r="D137" s="88"/>
      <c r="E137" s="88"/>
      <c r="F137" s="88"/>
      <c r="G137" s="88"/>
      <c r="H137" s="88"/>
      <c r="I137" s="88"/>
    </row>
    <row r="138" spans="13:14" ht="98.25" customHeight="1">
      <c r="M138" s="90"/>
      <c r="N138" s="90"/>
    </row>
    <row r="139" spans="3:9" ht="14.25" customHeight="1">
      <c r="C139" s="48" t="s">
        <v>126</v>
      </c>
      <c r="D139" s="48"/>
      <c r="I139" s="35" t="s">
        <v>52</v>
      </c>
    </row>
    <row r="140" spans="3:9" ht="12.75" customHeight="1">
      <c r="C140" s="49" t="s">
        <v>53</v>
      </c>
      <c r="D140" s="49"/>
      <c r="I140" s="36" t="s">
        <v>51</v>
      </c>
    </row>
    <row r="141" ht="7.5" customHeight="1"/>
    <row r="142" ht="264.75" customHeight="1"/>
  </sheetData>
  <sheetProtection/>
  <mergeCells count="150">
    <mergeCell ref="B137:I137"/>
    <mergeCell ref="C139:D139"/>
    <mergeCell ref="C140:D140"/>
    <mergeCell ref="I129:J130"/>
    <mergeCell ref="K129:K130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27:J127"/>
    <mergeCell ref="I108:J108"/>
    <mergeCell ref="I111:J111"/>
    <mergeCell ref="I114:J11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K86:K87"/>
    <mergeCell ref="M86:M87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K60:K62"/>
    <mergeCell ref="M60:M62"/>
    <mergeCell ref="C63:D65"/>
    <mergeCell ref="E63:E64"/>
    <mergeCell ref="G63:G64"/>
    <mergeCell ref="I64:J66"/>
    <mergeCell ref="K64:K65"/>
    <mergeCell ref="M64:M65"/>
    <mergeCell ref="C56:D57"/>
    <mergeCell ref="E56:E57"/>
    <mergeCell ref="G56:G57"/>
    <mergeCell ref="I56:J57"/>
    <mergeCell ref="C59:D60"/>
    <mergeCell ref="E59:E60"/>
    <mergeCell ref="G59:G60"/>
    <mergeCell ref="I60:J62"/>
    <mergeCell ref="K48:K49"/>
    <mergeCell ref="M48:M49"/>
    <mergeCell ref="C51:D52"/>
    <mergeCell ref="E51:E52"/>
    <mergeCell ref="G51:G52"/>
    <mergeCell ref="I52:J54"/>
    <mergeCell ref="K52:K53"/>
    <mergeCell ref="M52:M53"/>
    <mergeCell ref="C45:D46"/>
    <mergeCell ref="I45:J46"/>
    <mergeCell ref="C47:D48"/>
    <mergeCell ref="E47:E48"/>
    <mergeCell ref="G47:G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I18:J20"/>
    <mergeCell ref="K18:K19"/>
    <mergeCell ref="M18:M19"/>
    <mergeCell ref="C19:D20"/>
    <mergeCell ref="E19:E20"/>
    <mergeCell ref="G19:G20"/>
    <mergeCell ref="C15:D16"/>
    <mergeCell ref="E15:E16"/>
    <mergeCell ref="G15:G16"/>
    <mergeCell ref="I15:J16"/>
    <mergeCell ref="K15:K16"/>
    <mergeCell ref="M15:M16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I8:J9"/>
    <mergeCell ref="C9:D10"/>
  </mergeCells>
  <printOptions/>
  <pageMargins left="0" right="0" top="0.4330708661417323" bottom="0" header="0" footer="0"/>
  <pageSetup firstPageNumber="1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SheetLayoutView="100" zoomScalePageLayoutView="0" workbookViewId="0" topLeftCell="A1">
      <selection activeCell="B7" sqref="B7"/>
    </sheetView>
  </sheetViews>
  <sheetFormatPr defaultColWidth="11.421875" defaultRowHeight="12.75"/>
  <cols>
    <col min="1" max="1" width="41.57421875" style="94" customWidth="1"/>
    <col min="2" max="2" width="15.8515625" style="94" customWidth="1"/>
    <col min="3" max="3" width="16.57421875" style="94" bestFit="1" customWidth="1"/>
    <col min="4" max="4" width="15.57421875" style="94" bestFit="1" customWidth="1"/>
    <col min="5" max="5" width="16.00390625" style="94" customWidth="1"/>
    <col min="6" max="6" width="17.28125" style="94" bestFit="1" customWidth="1"/>
    <col min="7" max="16384" width="11.421875" style="94" customWidth="1"/>
  </cols>
  <sheetData>
    <row r="1" spans="1:6" ht="15">
      <c r="A1" s="91" t="s">
        <v>127</v>
      </c>
      <c r="B1" s="92"/>
      <c r="C1" s="92"/>
      <c r="D1" s="92"/>
      <c r="E1" s="92"/>
      <c r="F1" s="93"/>
    </row>
    <row r="2" spans="1:6" ht="15">
      <c r="A2" s="95" t="s">
        <v>128</v>
      </c>
      <c r="B2" s="96"/>
      <c r="C2" s="96"/>
      <c r="D2" s="96"/>
      <c r="E2" s="96"/>
      <c r="F2" s="97"/>
    </row>
    <row r="3" spans="1:6" ht="15.75" thickBot="1">
      <c r="A3" s="98" t="s">
        <v>129</v>
      </c>
      <c r="B3" s="99"/>
      <c r="C3" s="99"/>
      <c r="D3" s="99"/>
      <c r="E3" s="99"/>
      <c r="F3" s="100"/>
    </row>
    <row r="4" spans="1:6" ht="72.75" thickBot="1">
      <c r="A4" s="101" t="s">
        <v>130</v>
      </c>
      <c r="B4" s="102" t="s">
        <v>131</v>
      </c>
      <c r="C4" s="102" t="s">
        <v>132</v>
      </c>
      <c r="D4" s="102" t="s">
        <v>133</v>
      </c>
      <c r="E4" s="102" t="s">
        <v>134</v>
      </c>
      <c r="F4" s="103" t="s">
        <v>135</v>
      </c>
    </row>
    <row r="5" spans="1:6" s="108" customFormat="1" ht="15">
      <c r="A5" s="104"/>
      <c r="B5" s="105"/>
      <c r="C5" s="105"/>
      <c r="D5" s="105"/>
      <c r="E5" s="106"/>
      <c r="F5" s="107"/>
    </row>
    <row r="6" spans="1:6" s="114" customFormat="1" ht="25.5" customHeight="1">
      <c r="A6" s="109" t="s">
        <v>136</v>
      </c>
      <c r="B6" s="110">
        <f>SUM(B7:B9)</f>
        <v>326477.53</v>
      </c>
      <c r="C6" s="111"/>
      <c r="D6" s="111"/>
      <c r="E6" s="112"/>
      <c r="F6" s="113">
        <f>SUM(F7:F9)</f>
        <v>326477.53</v>
      </c>
    </row>
    <row r="7" spans="1:6" s="114" customFormat="1" ht="12">
      <c r="A7" s="115" t="s">
        <v>28</v>
      </c>
      <c r="B7" s="116">
        <v>326477.53</v>
      </c>
      <c r="C7" s="117"/>
      <c r="D7" s="117"/>
      <c r="E7" s="118"/>
      <c r="F7" s="119">
        <f>SUM(B7:E7)</f>
        <v>326477.53</v>
      </c>
    </row>
    <row r="8" spans="1:6" s="114" customFormat="1" ht="12">
      <c r="A8" s="115" t="s">
        <v>137</v>
      </c>
      <c r="B8" s="120"/>
      <c r="C8" s="117"/>
      <c r="D8" s="117"/>
      <c r="E8" s="118"/>
      <c r="F8" s="121"/>
    </row>
    <row r="9" spans="1:6" s="114" customFormat="1" ht="12">
      <c r="A9" s="115" t="s">
        <v>138</v>
      </c>
      <c r="B9" s="120"/>
      <c r="C9" s="117"/>
      <c r="D9" s="117"/>
      <c r="E9" s="118"/>
      <c r="F9" s="121"/>
    </row>
    <row r="10" spans="1:6" s="114" customFormat="1" ht="12">
      <c r="A10" s="122"/>
      <c r="B10" s="123"/>
      <c r="C10" s="123"/>
      <c r="D10" s="123"/>
      <c r="E10" s="124"/>
      <c r="F10" s="125"/>
    </row>
    <row r="11" spans="1:6" s="114" customFormat="1" ht="26.25" customHeight="1">
      <c r="A11" s="109" t="s">
        <v>139</v>
      </c>
      <c r="B11" s="111"/>
      <c r="C11" s="126">
        <f>SUM(C12:C16)</f>
        <v>4540647749.42</v>
      </c>
      <c r="D11" s="126">
        <f>SUM(D12)</f>
        <v>251272660.58</v>
      </c>
      <c r="E11" s="112"/>
      <c r="F11" s="113">
        <f>SUM(F12:F17)</f>
        <v>4791920410</v>
      </c>
    </row>
    <row r="12" spans="1:6" s="114" customFormat="1" ht="12">
      <c r="A12" s="115" t="s">
        <v>140</v>
      </c>
      <c r="B12" s="117"/>
      <c r="C12" s="116"/>
      <c r="D12" s="127">
        <v>251272660.58</v>
      </c>
      <c r="E12" s="118"/>
      <c r="F12" s="119">
        <f>SUM(D12:E12)</f>
        <v>251272660.58</v>
      </c>
    </row>
    <row r="13" spans="1:6" s="114" customFormat="1" ht="12">
      <c r="A13" s="115" t="s">
        <v>114</v>
      </c>
      <c r="B13" s="117"/>
      <c r="C13" s="116">
        <v>1064991172.08</v>
      </c>
      <c r="D13" s="117"/>
      <c r="E13" s="118"/>
      <c r="F13" s="119">
        <f>SUM(B13:E13)</f>
        <v>1064991172.08</v>
      </c>
    </row>
    <row r="14" spans="1:6" s="114" customFormat="1" ht="12">
      <c r="A14" s="115" t="s">
        <v>115</v>
      </c>
      <c r="B14" s="117"/>
      <c r="C14" s="116">
        <v>3475656577.34</v>
      </c>
      <c r="D14" s="117"/>
      <c r="E14" s="118"/>
      <c r="F14" s="119">
        <f>SUM(B14:E14)</f>
        <v>3475656577.34</v>
      </c>
    </row>
    <row r="15" spans="1:6" s="114" customFormat="1" ht="12">
      <c r="A15" s="115" t="s">
        <v>116</v>
      </c>
      <c r="B15" s="117"/>
      <c r="C15" s="120"/>
      <c r="D15" s="117"/>
      <c r="E15" s="118"/>
      <c r="F15" s="128"/>
    </row>
    <row r="16" spans="1:6" s="114" customFormat="1" ht="24">
      <c r="A16" s="115" t="s">
        <v>117</v>
      </c>
      <c r="B16" s="117"/>
      <c r="C16" s="120"/>
      <c r="D16" s="117"/>
      <c r="E16" s="118"/>
      <c r="F16" s="128"/>
    </row>
    <row r="17" spans="1:6" s="114" customFormat="1" ht="12">
      <c r="A17" s="122"/>
      <c r="B17" s="123"/>
      <c r="C17" s="123"/>
      <c r="D17" s="123"/>
      <c r="E17" s="124"/>
      <c r="F17" s="125"/>
    </row>
    <row r="18" spans="1:6" s="114" customFormat="1" ht="27" customHeight="1">
      <c r="A18" s="109" t="s">
        <v>141</v>
      </c>
      <c r="B18" s="111"/>
      <c r="C18" s="111"/>
      <c r="D18" s="111"/>
      <c r="E18" s="129">
        <f>SUM(E19:E20)</f>
        <v>-1367550616.57</v>
      </c>
      <c r="F18" s="113">
        <f>SUM(F19:F21)</f>
        <v>-1367550616.57</v>
      </c>
    </row>
    <row r="19" spans="1:6" s="114" customFormat="1" ht="12">
      <c r="A19" s="115" t="s">
        <v>142</v>
      </c>
      <c r="B19" s="120"/>
      <c r="C19" s="120"/>
      <c r="D19" s="120"/>
      <c r="E19" s="130"/>
      <c r="F19" s="121"/>
    </row>
    <row r="20" spans="1:6" s="114" customFormat="1" ht="12">
      <c r="A20" s="115" t="s">
        <v>143</v>
      </c>
      <c r="B20" s="120"/>
      <c r="C20" s="120"/>
      <c r="D20" s="120"/>
      <c r="E20" s="116">
        <v>-1367550616.57</v>
      </c>
      <c r="F20" s="119">
        <f>SUM(B20:E20)</f>
        <v>-1367550616.57</v>
      </c>
    </row>
    <row r="21" spans="1:6" s="114" customFormat="1" ht="12">
      <c r="A21" s="122"/>
      <c r="B21" s="123"/>
      <c r="C21" s="123"/>
      <c r="D21" s="123"/>
      <c r="E21" s="124"/>
      <c r="F21" s="125"/>
    </row>
    <row r="22" spans="1:6" s="114" customFormat="1" ht="12">
      <c r="A22" s="131" t="s">
        <v>144</v>
      </c>
      <c r="B22" s="110">
        <f>B6+B11+B18</f>
        <v>326477.53</v>
      </c>
      <c r="C22" s="110">
        <f>C6+C11+C18</f>
        <v>4540647749.42</v>
      </c>
      <c r="D22" s="110">
        <f>SUM(D11)</f>
        <v>251272660.58</v>
      </c>
      <c r="E22" s="110">
        <f>E6+E11+E18</f>
        <v>-1367550616.57</v>
      </c>
      <c r="F22" s="132">
        <f>SUM(B22:E22)</f>
        <v>3424696270.96</v>
      </c>
    </row>
    <row r="23" spans="1:6" s="114" customFormat="1" ht="12">
      <c r="A23" s="122"/>
      <c r="B23" s="120"/>
      <c r="C23" s="120"/>
      <c r="D23" s="120"/>
      <c r="E23" s="130"/>
      <c r="F23" s="121"/>
    </row>
    <row r="24" spans="1:6" s="114" customFormat="1" ht="21.75" customHeight="1">
      <c r="A24" s="109" t="s">
        <v>145</v>
      </c>
      <c r="B24" s="110">
        <f>B25</f>
        <v>388937.78</v>
      </c>
      <c r="C24" s="111"/>
      <c r="D24" s="111"/>
      <c r="E24" s="112"/>
      <c r="F24" s="113">
        <f>SUM(F25:F27)</f>
        <v>388937.78</v>
      </c>
    </row>
    <row r="25" spans="1:6" s="114" customFormat="1" ht="12">
      <c r="A25" s="133" t="s">
        <v>28</v>
      </c>
      <c r="B25" s="116">
        <v>388937.78</v>
      </c>
      <c r="C25" s="134"/>
      <c r="D25" s="134"/>
      <c r="E25" s="135"/>
      <c r="F25" s="136">
        <f>SUM(B25:E25)</f>
        <v>388937.78</v>
      </c>
    </row>
    <row r="26" spans="1:6" s="114" customFormat="1" ht="12">
      <c r="A26" s="137" t="s">
        <v>137</v>
      </c>
      <c r="B26" s="111"/>
      <c r="C26" s="138"/>
      <c r="D26" s="138"/>
      <c r="E26" s="139"/>
      <c r="F26" s="140"/>
    </row>
    <row r="27" spans="1:6" s="114" customFormat="1" ht="12">
      <c r="A27" s="137" t="s">
        <v>138</v>
      </c>
      <c r="B27" s="111"/>
      <c r="C27" s="138"/>
      <c r="D27" s="138"/>
      <c r="E27" s="139"/>
      <c r="F27" s="140"/>
    </row>
    <row r="28" spans="1:6" s="114" customFormat="1" ht="12">
      <c r="A28" s="109"/>
      <c r="B28" s="141"/>
      <c r="C28" s="141"/>
      <c r="D28" s="141"/>
      <c r="E28" s="142"/>
      <c r="F28" s="143"/>
    </row>
    <row r="29" spans="1:6" s="114" customFormat="1" ht="21.75" customHeight="1">
      <c r="A29" s="109" t="s">
        <v>146</v>
      </c>
      <c r="B29" s="111"/>
      <c r="C29" s="126">
        <f>SUM(C30:C33)</f>
        <v>199796370.11</v>
      </c>
      <c r="D29" s="126">
        <f>SUM(D30:D32)</f>
        <v>996062590.22</v>
      </c>
      <c r="E29" s="112"/>
      <c r="F29" s="113">
        <f>SUM(F30:F34)</f>
        <v>1195858960.33</v>
      </c>
    </row>
    <row r="30" spans="1:6" s="114" customFormat="1" ht="12">
      <c r="A30" s="137" t="s">
        <v>140</v>
      </c>
      <c r="B30" s="138"/>
      <c r="C30" s="138"/>
      <c r="D30" s="144">
        <v>504162525.41</v>
      </c>
      <c r="E30" s="139"/>
      <c r="F30" s="145">
        <f>SUM(B30:E30)</f>
        <v>504162525.41</v>
      </c>
    </row>
    <row r="31" spans="1:6" s="114" customFormat="1" ht="12">
      <c r="A31" s="137" t="s">
        <v>114</v>
      </c>
      <c r="B31" s="138"/>
      <c r="C31" s="144">
        <v>199796370.11</v>
      </c>
      <c r="D31" s="146">
        <v>-251272660.58</v>
      </c>
      <c r="E31" s="139"/>
      <c r="F31" s="145">
        <f>SUM(B31:E31)</f>
        <v>-51476290.47</v>
      </c>
    </row>
    <row r="32" spans="1:6" s="114" customFormat="1" ht="12">
      <c r="A32" s="137" t="s">
        <v>115</v>
      </c>
      <c r="B32" s="138"/>
      <c r="C32" s="138"/>
      <c r="D32" s="144">
        <v>743172725.39</v>
      </c>
      <c r="E32" s="139"/>
      <c r="F32" s="147">
        <f>D32</f>
        <v>743172725.39</v>
      </c>
    </row>
    <row r="33" spans="1:6" s="114" customFormat="1" ht="12">
      <c r="A33" s="148" t="s">
        <v>116</v>
      </c>
      <c r="B33" s="149"/>
      <c r="C33" s="149"/>
      <c r="D33" s="149"/>
      <c r="E33" s="150"/>
      <c r="F33" s="151"/>
    </row>
    <row r="34" spans="1:6" s="114" customFormat="1" ht="24">
      <c r="A34" s="148" t="s">
        <v>117</v>
      </c>
      <c r="B34" s="149"/>
      <c r="C34" s="149"/>
      <c r="D34" s="149"/>
      <c r="E34" s="149"/>
      <c r="F34" s="151"/>
    </row>
    <row r="35" spans="1:6" s="114" customFormat="1" ht="36" customHeight="1">
      <c r="A35" s="152" t="s">
        <v>147</v>
      </c>
      <c r="B35" s="153"/>
      <c r="C35" s="153"/>
      <c r="D35" s="153"/>
      <c r="E35" s="154">
        <f>SUM(E36:E37)</f>
        <v>-697257103.73</v>
      </c>
      <c r="F35" s="113">
        <f>SUM(F36:F37)</f>
        <v>-697257103.73</v>
      </c>
    </row>
    <row r="36" spans="1:6" s="114" customFormat="1" ht="12">
      <c r="A36" s="137" t="s">
        <v>142</v>
      </c>
      <c r="B36" s="111"/>
      <c r="C36" s="111"/>
      <c r="D36" s="111"/>
      <c r="E36" s="112"/>
      <c r="F36" s="140"/>
    </row>
    <row r="37" spans="1:6" s="114" customFormat="1" ht="12">
      <c r="A37" s="137" t="s">
        <v>143</v>
      </c>
      <c r="B37" s="111"/>
      <c r="C37" s="111"/>
      <c r="D37" s="111"/>
      <c r="E37" s="155">
        <v>-697257103.73</v>
      </c>
      <c r="F37" s="156">
        <f>E37</f>
        <v>-697257103.73</v>
      </c>
    </row>
    <row r="38" spans="1:6" s="114" customFormat="1" ht="12">
      <c r="A38" s="109"/>
      <c r="B38" s="141"/>
      <c r="C38" s="141"/>
      <c r="D38" s="141"/>
      <c r="E38" s="142"/>
      <c r="F38" s="143"/>
    </row>
    <row r="39" spans="1:6" s="114" customFormat="1" ht="12.75" thickBot="1">
      <c r="A39" s="157" t="s">
        <v>148</v>
      </c>
      <c r="B39" s="158">
        <f>B22+B24+B29+B35</f>
        <v>715415.31</v>
      </c>
      <c r="C39" s="158">
        <f>C22+C24+C29+C35</f>
        <v>4740444119.53</v>
      </c>
      <c r="D39" s="158">
        <f>D22+D24+D29+D35</f>
        <v>1247335250.8</v>
      </c>
      <c r="E39" s="158">
        <f>E22+E24+E29+E35</f>
        <v>-2064807720.3</v>
      </c>
      <c r="F39" s="159">
        <f>SUM(F35,F29,F24,F22)</f>
        <v>3923687065.34</v>
      </c>
    </row>
    <row r="41" spans="1:23" s="163" customFormat="1" ht="13.5" customHeight="1">
      <c r="A41" s="160" t="s">
        <v>149</v>
      </c>
      <c r="B41" s="160"/>
      <c r="C41" s="160"/>
      <c r="D41" s="160"/>
      <c r="E41" s="160"/>
      <c r="F41" s="160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2"/>
      <c r="T41" s="162"/>
      <c r="U41" s="162"/>
      <c r="V41" s="162"/>
      <c r="W41" s="162"/>
    </row>
    <row r="42" spans="1:23" s="163" customFormat="1" ht="13.5" customHeight="1">
      <c r="A42" s="164"/>
      <c r="B42" s="164"/>
      <c r="C42" s="164"/>
      <c r="D42" s="164"/>
      <c r="E42" s="164"/>
      <c r="F42" s="165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2"/>
      <c r="T42" s="162"/>
      <c r="U42" s="162"/>
      <c r="V42" s="162"/>
      <c r="W42" s="162"/>
    </row>
    <row r="43" spans="1:23" s="163" customFormat="1" ht="13.5" customHeight="1">
      <c r="A43" s="164"/>
      <c r="B43" s="164"/>
      <c r="C43" s="164"/>
      <c r="D43" s="164"/>
      <c r="E43" s="164"/>
      <c r="F43" s="16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2"/>
      <c r="T43" s="162"/>
      <c r="U43" s="162"/>
      <c r="V43" s="162"/>
      <c r="W43" s="162"/>
    </row>
    <row r="44" spans="1:23" s="163" customFormat="1" ht="13.5" customHeight="1">
      <c r="A44" s="164"/>
      <c r="B44" s="164"/>
      <c r="C44" s="164"/>
      <c r="D44" s="164"/>
      <c r="E44" s="164"/>
      <c r="F44" s="166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2"/>
      <c r="T44" s="162"/>
      <c r="U44" s="162"/>
      <c r="V44" s="162"/>
      <c r="W44" s="162"/>
    </row>
    <row r="45" spans="1:23" s="163" customFormat="1" ht="13.5" customHeight="1">
      <c r="A45" s="164"/>
      <c r="B45" s="164"/>
      <c r="C45" s="164"/>
      <c r="D45" s="164"/>
      <c r="E45" s="164"/>
      <c r="F45" s="16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2"/>
      <c r="T45" s="162"/>
      <c r="U45" s="162"/>
      <c r="V45" s="162"/>
      <c r="W45" s="162"/>
    </row>
    <row r="46" spans="1:23" s="163" customFormat="1" ht="10.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s="163" customFormat="1" ht="13.5" customHeight="1">
      <c r="A47" s="162"/>
      <c r="B47" s="162"/>
      <c r="C47" s="162"/>
      <c r="D47" s="167"/>
      <c r="E47" s="167"/>
      <c r="F47" s="168"/>
      <c r="G47" s="169"/>
      <c r="H47" s="169"/>
      <c r="I47" s="169"/>
      <c r="J47" s="169"/>
      <c r="K47" s="169"/>
      <c r="L47" s="169"/>
      <c r="M47" s="169"/>
      <c r="N47" s="162"/>
      <c r="O47" s="162"/>
      <c r="P47" s="170"/>
      <c r="Q47" s="170"/>
      <c r="R47" s="170"/>
      <c r="S47" s="170"/>
      <c r="T47" s="170"/>
      <c r="U47" s="170"/>
      <c r="V47" s="170"/>
      <c r="W47" s="170"/>
    </row>
    <row r="48" spans="1:23" s="163" customFormat="1" ht="21" customHeight="1">
      <c r="A48" s="171" t="s">
        <v>150</v>
      </c>
      <c r="B48" s="171"/>
      <c r="C48" s="162"/>
      <c r="D48" s="171" t="s">
        <v>151</v>
      </c>
      <c r="E48" s="171"/>
      <c r="F48" s="171"/>
      <c r="G48" s="169"/>
      <c r="H48" s="169"/>
      <c r="I48" s="169"/>
      <c r="J48" s="169"/>
      <c r="K48" s="169"/>
      <c r="L48" s="169"/>
      <c r="M48" s="169"/>
      <c r="N48" s="162"/>
      <c r="O48" s="162"/>
      <c r="P48" s="170"/>
      <c r="Q48" s="170"/>
      <c r="R48" s="170"/>
      <c r="S48" s="170"/>
      <c r="T48" s="170"/>
      <c r="U48" s="170"/>
      <c r="V48" s="170"/>
      <c r="W48" s="170"/>
    </row>
    <row r="49" spans="1:23" ht="15">
      <c r="A49" s="172"/>
      <c r="B49" s="172"/>
      <c r="C49" s="173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</row>
    <row r="50" ht="15">
      <c r="F50" s="174"/>
    </row>
    <row r="51" ht="15">
      <c r="F51" s="175"/>
    </row>
  </sheetData>
  <sheetProtection/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" right="0.7086614173228347" top="0.5511811023622047" bottom="0.7480314960629921" header="0.31496062992125984" footer="0.31496062992125984"/>
  <pageSetup firstPageNumber="1" useFirstPageNumber="1" fitToHeight="1" fitToWidth="1" horizontalDpi="600" verticalDpi="600" orientation="portrait" scale="75" r:id="rId2"/>
  <headerFooter>
    <oddFooter>&amp;CPágina 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4"/>
  <sheetViews>
    <sheetView showGridLines="0" showOutlineSymbols="0" zoomScale="115" zoomScaleNormal="115" zoomScalePageLayoutView="0" workbookViewId="0" topLeftCell="A1">
      <selection activeCell="E71" sqref="E71:F74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53" t="s">
        <v>152</v>
      </c>
      <c r="C2" s="176"/>
      <c r="D2" s="176"/>
      <c r="E2" s="54"/>
      <c r="F2" s="54"/>
      <c r="G2" s="55"/>
    </row>
    <row r="3" spans="2:7" ht="12.75" customHeight="1">
      <c r="B3" s="56"/>
      <c r="C3" s="177"/>
      <c r="D3" s="177"/>
      <c r="E3" s="57"/>
      <c r="F3" s="57"/>
      <c r="G3" s="58"/>
    </row>
    <row r="4" spans="2:7" ht="16.5" customHeight="1">
      <c r="B4" s="56"/>
      <c r="C4" s="177"/>
      <c r="D4" s="177"/>
      <c r="E4" s="57"/>
      <c r="F4" s="57"/>
      <c r="G4" s="58"/>
    </row>
    <row r="5" spans="2:7" ht="6.75" customHeight="1">
      <c r="B5" s="1"/>
      <c r="C5" s="2"/>
      <c r="D5" s="2"/>
      <c r="E5" s="2"/>
      <c r="F5" s="2"/>
      <c r="G5" s="19"/>
    </row>
    <row r="6" spans="2:7" ht="12.75" customHeight="1">
      <c r="B6" s="1"/>
      <c r="C6" s="2"/>
      <c r="D6" s="2"/>
      <c r="E6" s="178" t="s">
        <v>153</v>
      </c>
      <c r="F6" s="179" t="s">
        <v>154</v>
      </c>
      <c r="G6" s="19"/>
    </row>
    <row r="7" spans="2:7" ht="6" customHeight="1">
      <c r="B7" s="1"/>
      <c r="C7" s="2"/>
      <c r="D7" s="2"/>
      <c r="E7" s="2"/>
      <c r="F7" s="179"/>
      <c r="G7" s="19"/>
    </row>
    <row r="8" spans="2:7" ht="6.75" customHeight="1">
      <c r="B8" s="1"/>
      <c r="C8" s="2"/>
      <c r="D8" s="2"/>
      <c r="E8" s="2"/>
      <c r="F8" s="2"/>
      <c r="G8" s="19"/>
    </row>
    <row r="9" spans="2:10" ht="12.75" customHeight="1">
      <c r="B9" s="180" t="s">
        <v>65</v>
      </c>
      <c r="C9" s="4"/>
      <c r="D9" s="4"/>
      <c r="E9" s="7">
        <f>E10+E18</f>
        <v>42527252.419999994</v>
      </c>
      <c r="F9" s="7">
        <f>F10+F18</f>
        <v>1371387917.91</v>
      </c>
      <c r="G9" s="19"/>
      <c r="H9" s="90"/>
      <c r="I9" s="181"/>
      <c r="J9" s="182"/>
    </row>
    <row r="10" spans="2:10" ht="13.5" customHeight="1">
      <c r="B10" s="180" t="s">
        <v>68</v>
      </c>
      <c r="C10" s="4"/>
      <c r="D10" s="4"/>
      <c r="E10" s="7">
        <f>SUM(E11:E17)</f>
        <v>170362.9</v>
      </c>
      <c r="F10" s="7">
        <f>SUM(F11:F17)</f>
        <v>473027729.37000006</v>
      </c>
      <c r="G10" s="19"/>
      <c r="H10" s="90"/>
      <c r="J10" s="182"/>
    </row>
    <row r="11" spans="2:7" ht="12.75" customHeight="1">
      <c r="B11" s="5" t="s">
        <v>70</v>
      </c>
      <c r="C11" s="8"/>
      <c r="D11" s="8"/>
      <c r="E11" s="183">
        <v>0</v>
      </c>
      <c r="F11" s="183">
        <v>466563425.72</v>
      </c>
      <c r="G11" s="19"/>
    </row>
    <row r="12" spans="2:7" ht="12.75" customHeight="1">
      <c r="B12" s="5" t="s">
        <v>71</v>
      </c>
      <c r="C12" s="8"/>
      <c r="D12" s="8"/>
      <c r="E12" s="183">
        <v>0</v>
      </c>
      <c r="F12" s="183">
        <v>1123416.55</v>
      </c>
      <c r="G12" s="19"/>
    </row>
    <row r="13" spans="2:7" ht="12.75" customHeight="1">
      <c r="B13" s="5" t="s">
        <v>73</v>
      </c>
      <c r="C13" s="8"/>
      <c r="D13" s="8"/>
      <c r="E13" s="183">
        <v>0</v>
      </c>
      <c r="F13" s="183">
        <v>5338873.8</v>
      </c>
      <c r="G13" s="19"/>
    </row>
    <row r="14" spans="2:7" ht="12.75" customHeight="1">
      <c r="B14" s="5" t="s">
        <v>75</v>
      </c>
      <c r="C14" s="8"/>
      <c r="D14" s="8"/>
      <c r="E14" s="183">
        <v>0</v>
      </c>
      <c r="F14" s="183">
        <v>0</v>
      </c>
      <c r="G14" s="19"/>
    </row>
    <row r="15" spans="2:7" ht="12.75" customHeight="1">
      <c r="B15" s="5" t="s">
        <v>77</v>
      </c>
      <c r="C15" s="8"/>
      <c r="D15" s="8"/>
      <c r="E15" s="183">
        <v>170362.9</v>
      </c>
      <c r="F15" s="183">
        <v>0</v>
      </c>
      <c r="G15" s="19"/>
    </row>
    <row r="16" spans="2:7" ht="12.75" customHeight="1">
      <c r="B16" s="5" t="s">
        <v>79</v>
      </c>
      <c r="C16" s="8"/>
      <c r="D16" s="8"/>
      <c r="E16" s="183">
        <v>0</v>
      </c>
      <c r="F16" s="183">
        <v>2013.3</v>
      </c>
      <c r="G16" s="19"/>
    </row>
    <row r="17" spans="2:7" ht="12.75" customHeight="1">
      <c r="B17" s="5" t="s">
        <v>81</v>
      </c>
      <c r="C17" s="8"/>
      <c r="D17" s="8"/>
      <c r="E17" s="183">
        <v>0</v>
      </c>
      <c r="F17" s="183">
        <v>0</v>
      </c>
      <c r="G17" s="19"/>
    </row>
    <row r="18" spans="2:8" ht="13.5" customHeight="1">
      <c r="B18" s="180" t="s">
        <v>85</v>
      </c>
      <c r="C18" s="4"/>
      <c r="D18" s="4"/>
      <c r="E18" s="7">
        <f>SUM(E19:E27)</f>
        <v>42356889.519999996</v>
      </c>
      <c r="F18" s="7">
        <f>SUM(F19:F27)</f>
        <v>898360188.5400001</v>
      </c>
      <c r="G18" s="19"/>
      <c r="H18" s="90"/>
    </row>
    <row r="19" spans="2:7" ht="12.75" customHeight="1">
      <c r="B19" s="5" t="s">
        <v>87</v>
      </c>
      <c r="C19" s="8"/>
      <c r="D19" s="8"/>
      <c r="E19" s="184">
        <v>0</v>
      </c>
      <c r="F19" s="184">
        <v>83688400.77</v>
      </c>
      <c r="G19" s="19"/>
    </row>
    <row r="20" spans="2:7" ht="12.75" customHeight="1">
      <c r="B20" s="5" t="s">
        <v>89</v>
      </c>
      <c r="C20" s="8"/>
      <c r="D20" s="8"/>
      <c r="E20" s="183">
        <v>3157085.26</v>
      </c>
      <c r="F20" s="183">
        <v>0</v>
      </c>
      <c r="G20" s="19"/>
    </row>
    <row r="21" spans="2:7" ht="12.75" customHeight="1">
      <c r="B21" s="5" t="s">
        <v>91</v>
      </c>
      <c r="C21" s="8"/>
      <c r="D21" s="8"/>
      <c r="E21" s="184">
        <v>0</v>
      </c>
      <c r="F21" s="183">
        <v>799563887.94</v>
      </c>
      <c r="G21" s="19"/>
    </row>
    <row r="22" spans="2:7" ht="12.75" customHeight="1">
      <c r="B22" s="5" t="s">
        <v>93</v>
      </c>
      <c r="C22" s="8"/>
      <c r="D22" s="8"/>
      <c r="E22" s="184">
        <v>0</v>
      </c>
      <c r="F22" s="183">
        <v>13650604.09</v>
      </c>
      <c r="G22" s="19"/>
    </row>
    <row r="23" spans="2:7" ht="12.75" customHeight="1">
      <c r="B23" s="5" t="s">
        <v>95</v>
      </c>
      <c r="C23" s="8"/>
      <c r="D23" s="8"/>
      <c r="E23" s="184">
        <v>0</v>
      </c>
      <c r="F23" s="183">
        <v>1457295.74</v>
      </c>
      <c r="G23" s="19"/>
    </row>
    <row r="24" spans="2:7" ht="12.75" customHeight="1">
      <c r="B24" s="5" t="s">
        <v>97</v>
      </c>
      <c r="C24" s="8"/>
      <c r="D24" s="8"/>
      <c r="E24" s="183">
        <v>39199804.26</v>
      </c>
      <c r="F24" s="184">
        <v>0</v>
      </c>
      <c r="G24" s="19"/>
    </row>
    <row r="25" spans="2:7" ht="12.75" customHeight="1">
      <c r="B25" s="5" t="s">
        <v>99</v>
      </c>
      <c r="C25" s="8"/>
      <c r="D25" s="8"/>
      <c r="E25" s="183">
        <v>0</v>
      </c>
      <c r="F25" s="183">
        <v>0</v>
      </c>
      <c r="G25" s="19"/>
    </row>
    <row r="26" spans="2:7" ht="12.75" customHeight="1">
      <c r="B26" s="5" t="s">
        <v>101</v>
      </c>
      <c r="C26" s="8"/>
      <c r="D26" s="8"/>
      <c r="E26" s="183">
        <v>0</v>
      </c>
      <c r="F26" s="183">
        <v>0</v>
      </c>
      <c r="G26" s="19"/>
    </row>
    <row r="27" spans="2:7" ht="12.75" customHeight="1">
      <c r="B27" s="5" t="s">
        <v>104</v>
      </c>
      <c r="C27" s="8"/>
      <c r="D27" s="8"/>
      <c r="E27" s="183">
        <v>0</v>
      </c>
      <c r="F27" s="183">
        <v>0</v>
      </c>
      <c r="G27" s="19"/>
    </row>
    <row r="28" spans="2:7" ht="12" customHeight="1">
      <c r="B28" s="1"/>
      <c r="C28" s="2"/>
      <c r="D28" s="2"/>
      <c r="E28" s="2"/>
      <c r="F28" s="2"/>
      <c r="G28" s="19"/>
    </row>
    <row r="29" spans="2:7" ht="6.75" customHeight="1">
      <c r="B29" s="1"/>
      <c r="C29" s="2"/>
      <c r="D29" s="2"/>
      <c r="E29" s="2"/>
      <c r="F29" s="2"/>
      <c r="G29" s="19"/>
    </row>
    <row r="30" spans="2:8" ht="12.75" customHeight="1">
      <c r="B30" s="180" t="s">
        <v>66</v>
      </c>
      <c r="C30" s="4"/>
      <c r="D30" s="4"/>
      <c r="E30" s="7">
        <f>E31+E40</f>
        <v>829869871.11</v>
      </c>
      <c r="F30" s="7">
        <f>F31+F40</f>
        <v>0</v>
      </c>
      <c r="G30" s="19"/>
      <c r="H30" s="90"/>
    </row>
    <row r="31" spans="2:8" ht="13.5" customHeight="1">
      <c r="B31" s="180" t="s">
        <v>67</v>
      </c>
      <c r="C31" s="4"/>
      <c r="D31" s="4"/>
      <c r="E31" s="7">
        <f>SUM(E32:E39)</f>
        <v>81441456.08</v>
      </c>
      <c r="F31" s="7">
        <f>SUM(F32:F39)</f>
        <v>0</v>
      </c>
      <c r="G31" s="19"/>
      <c r="H31" s="90"/>
    </row>
    <row r="32" spans="2:7" ht="12.75" customHeight="1">
      <c r="B32" s="5" t="s">
        <v>69</v>
      </c>
      <c r="C32" s="8"/>
      <c r="D32" s="8"/>
      <c r="E32" s="183">
        <v>81334123.61</v>
      </c>
      <c r="F32" s="183">
        <v>0</v>
      </c>
      <c r="G32" s="19"/>
    </row>
    <row r="33" spans="2:7" ht="12.75" customHeight="1">
      <c r="B33" s="5" t="s">
        <v>155</v>
      </c>
      <c r="C33" s="8"/>
      <c r="D33" s="8"/>
      <c r="E33" s="183">
        <v>0</v>
      </c>
      <c r="F33" s="183">
        <v>0</v>
      </c>
      <c r="G33" s="19"/>
    </row>
    <row r="34" spans="2:7" ht="12.75" customHeight="1">
      <c r="B34" s="5" t="s">
        <v>72</v>
      </c>
      <c r="C34" s="8"/>
      <c r="D34" s="8"/>
      <c r="E34" s="183">
        <v>0</v>
      </c>
      <c r="F34" s="183">
        <v>0</v>
      </c>
      <c r="G34" s="19"/>
    </row>
    <row r="35" spans="2:7" ht="12.75" customHeight="1">
      <c r="B35" s="5" t="s">
        <v>74</v>
      </c>
      <c r="C35" s="8"/>
      <c r="D35" s="8"/>
      <c r="E35" s="183">
        <v>0</v>
      </c>
      <c r="F35" s="183">
        <v>0</v>
      </c>
      <c r="G35" s="19"/>
    </row>
    <row r="36" spans="2:7" ht="12.75" customHeight="1">
      <c r="B36" s="5" t="s">
        <v>76</v>
      </c>
      <c r="C36" s="8"/>
      <c r="D36" s="8"/>
      <c r="E36" s="183">
        <v>0</v>
      </c>
      <c r="F36" s="183">
        <v>0</v>
      </c>
      <c r="G36" s="19"/>
    </row>
    <row r="37" spans="2:7" ht="12.75" customHeight="1">
      <c r="B37" s="5" t="s">
        <v>78</v>
      </c>
      <c r="C37" s="8"/>
      <c r="D37" s="8"/>
      <c r="E37" s="183">
        <v>107332.47</v>
      </c>
      <c r="F37" s="183">
        <v>0</v>
      </c>
      <c r="G37" s="19"/>
    </row>
    <row r="38" spans="2:7" ht="12.75" customHeight="1">
      <c r="B38" s="5" t="s">
        <v>80</v>
      </c>
      <c r="C38" s="8"/>
      <c r="D38" s="8"/>
      <c r="E38" s="183">
        <v>0</v>
      </c>
      <c r="F38" s="183">
        <v>0</v>
      </c>
      <c r="G38" s="19"/>
    </row>
    <row r="39" spans="2:7" ht="12.75" customHeight="1">
      <c r="B39" s="5" t="s">
        <v>82</v>
      </c>
      <c r="C39" s="8"/>
      <c r="D39" s="8"/>
      <c r="E39" s="183">
        <v>0</v>
      </c>
      <c r="F39" s="183">
        <v>0</v>
      </c>
      <c r="G39" s="19"/>
    </row>
    <row r="40" spans="2:8" ht="13.5" customHeight="1">
      <c r="B40" s="180" t="s">
        <v>86</v>
      </c>
      <c r="C40" s="4"/>
      <c r="D40" s="4"/>
      <c r="E40" s="7">
        <f>SUM(E41:E46)</f>
        <v>748428415.03</v>
      </c>
      <c r="F40" s="7">
        <f>SUM(F41:F46)</f>
        <v>0</v>
      </c>
      <c r="G40" s="19"/>
      <c r="H40" s="90"/>
    </row>
    <row r="41" spans="2:7" ht="12.75" customHeight="1">
      <c r="B41" s="5" t="s">
        <v>88</v>
      </c>
      <c r="C41" s="8"/>
      <c r="D41" s="8"/>
      <c r="E41" s="183">
        <v>0</v>
      </c>
      <c r="F41" s="183">
        <v>0</v>
      </c>
      <c r="G41" s="19"/>
    </row>
    <row r="42" spans="2:7" ht="12.75" customHeight="1">
      <c r="B42" s="5" t="s">
        <v>90</v>
      </c>
      <c r="C42" s="8"/>
      <c r="D42" s="8"/>
      <c r="E42" s="183">
        <v>0</v>
      </c>
      <c r="F42" s="183">
        <v>0</v>
      </c>
      <c r="G42" s="19"/>
    </row>
    <row r="43" spans="2:7" ht="12.75" customHeight="1">
      <c r="B43" s="5" t="s">
        <v>92</v>
      </c>
      <c r="C43" s="8"/>
      <c r="D43" s="8"/>
      <c r="E43" s="183">
        <v>0</v>
      </c>
      <c r="F43" s="183">
        <v>0</v>
      </c>
      <c r="G43" s="19"/>
    </row>
    <row r="44" spans="2:7" ht="12.75" customHeight="1">
      <c r="B44" s="5" t="s">
        <v>94</v>
      </c>
      <c r="C44" s="8"/>
      <c r="D44" s="8"/>
      <c r="E44" s="183">
        <v>0</v>
      </c>
      <c r="F44" s="183">
        <v>0</v>
      </c>
      <c r="G44" s="19"/>
    </row>
    <row r="45" spans="2:7" ht="12.75" customHeight="1">
      <c r="B45" s="5" t="s">
        <v>96</v>
      </c>
      <c r="C45" s="8"/>
      <c r="D45" s="8"/>
      <c r="E45" s="183">
        <v>748428415.03</v>
      </c>
      <c r="F45" s="183">
        <v>0</v>
      </c>
      <c r="G45" s="19"/>
    </row>
    <row r="46" spans="2:7" ht="12.75" customHeight="1">
      <c r="B46" s="5" t="s">
        <v>98</v>
      </c>
      <c r="C46" s="8"/>
      <c r="D46" s="8"/>
      <c r="E46" s="183">
        <v>0</v>
      </c>
      <c r="F46" s="183">
        <v>0</v>
      </c>
      <c r="G46" s="19"/>
    </row>
    <row r="47" spans="2:7" ht="12" customHeight="1">
      <c r="B47" s="1"/>
      <c r="C47" s="2"/>
      <c r="D47" s="2"/>
      <c r="E47" s="2"/>
      <c r="F47" s="2"/>
      <c r="G47" s="19"/>
    </row>
    <row r="48" spans="2:7" ht="6.75" customHeight="1">
      <c r="B48" s="1"/>
      <c r="C48" s="2"/>
      <c r="D48" s="2"/>
      <c r="E48" s="2"/>
      <c r="F48" s="2"/>
      <c r="G48" s="19"/>
    </row>
    <row r="49" spans="2:8" ht="12.75" customHeight="1">
      <c r="B49" s="180" t="s">
        <v>103</v>
      </c>
      <c r="C49" s="4"/>
      <c r="D49" s="4"/>
      <c r="E49" s="7">
        <f>E50+E54+E60</f>
        <v>1247724188.58</v>
      </c>
      <c r="F49" s="7">
        <f>F50+F54+F60</f>
        <v>748733394.2</v>
      </c>
      <c r="G49" s="19"/>
      <c r="H49" s="90"/>
    </row>
    <row r="50" spans="2:7" ht="13.5" customHeight="1">
      <c r="B50" s="180" t="s">
        <v>105</v>
      </c>
      <c r="C50" s="4"/>
      <c r="D50" s="4"/>
      <c r="E50" s="7">
        <f>SUM(E51:E53)</f>
        <v>388937.78</v>
      </c>
      <c r="F50" s="7">
        <f>SUM(F51:F53)</f>
        <v>0</v>
      </c>
      <c r="G50" s="19"/>
    </row>
    <row r="51" spans="2:9" ht="12.75" customHeight="1">
      <c r="B51" s="5" t="s">
        <v>28</v>
      </c>
      <c r="C51" s="8"/>
      <c r="D51" s="8"/>
      <c r="E51" s="183">
        <v>388937.78</v>
      </c>
      <c r="F51" s="183">
        <v>0</v>
      </c>
      <c r="G51" s="19"/>
      <c r="H51" s="90"/>
      <c r="I51" s="181"/>
    </row>
    <row r="52" spans="2:9" ht="12.75" customHeight="1">
      <c r="B52" s="5" t="s">
        <v>108</v>
      </c>
      <c r="C52" s="185"/>
      <c r="D52" s="185"/>
      <c r="E52" s="184">
        <v>0</v>
      </c>
      <c r="F52" s="184">
        <v>0</v>
      </c>
      <c r="G52" s="19"/>
      <c r="I52" s="182"/>
    </row>
    <row r="53" spans="2:9" ht="12.75" customHeight="1">
      <c r="B53" s="5" t="s">
        <v>109</v>
      </c>
      <c r="C53" s="185"/>
      <c r="D53" s="185"/>
      <c r="E53" s="184">
        <v>0</v>
      </c>
      <c r="F53" s="184">
        <v>0</v>
      </c>
      <c r="G53" s="19"/>
      <c r="I53" s="182"/>
    </row>
    <row r="54" spans="2:7" ht="13.5" customHeight="1">
      <c r="B54" s="180" t="s">
        <v>111</v>
      </c>
      <c r="C54" s="186"/>
      <c r="D54" s="186"/>
      <c r="E54" s="187">
        <f>SUM(E55:E59)</f>
        <v>1247335250.8</v>
      </c>
      <c r="F54" s="187">
        <f>SUM(F55:F59)</f>
        <v>51476290.47</v>
      </c>
      <c r="G54" s="19"/>
    </row>
    <row r="55" spans="2:7" ht="12.75" customHeight="1">
      <c r="B55" s="5" t="s">
        <v>112</v>
      </c>
      <c r="C55" s="185"/>
      <c r="D55" s="185"/>
      <c r="E55" s="65">
        <v>504162525.41</v>
      </c>
      <c r="F55" s="184">
        <v>0</v>
      </c>
      <c r="G55" s="19"/>
    </row>
    <row r="56" spans="2:7" ht="12.75" customHeight="1">
      <c r="B56" s="5" t="s">
        <v>114</v>
      </c>
      <c r="C56" s="185"/>
      <c r="D56" s="185"/>
      <c r="E56" s="65">
        <v>0</v>
      </c>
      <c r="F56" s="65">
        <v>51476290.47</v>
      </c>
      <c r="G56" s="19"/>
    </row>
    <row r="57" spans="2:7" ht="12.75" customHeight="1">
      <c r="B57" s="5" t="s">
        <v>115</v>
      </c>
      <c r="C57" s="185"/>
      <c r="D57" s="185"/>
      <c r="E57" s="184">
        <v>743172725.39</v>
      </c>
      <c r="F57" s="184">
        <v>0</v>
      </c>
      <c r="G57" s="19"/>
    </row>
    <row r="58" spans="2:9" ht="12.75" customHeight="1">
      <c r="B58" s="5" t="s">
        <v>116</v>
      </c>
      <c r="C58" s="8"/>
      <c r="D58" s="8"/>
      <c r="E58" s="184">
        <v>0</v>
      </c>
      <c r="F58" s="184">
        <v>0</v>
      </c>
      <c r="G58" s="19"/>
      <c r="I58" s="188"/>
    </row>
    <row r="59" spans="2:7" ht="12.75" customHeight="1">
      <c r="B59" s="5" t="s">
        <v>117</v>
      </c>
      <c r="C59" s="8"/>
      <c r="D59" s="8"/>
      <c r="E59" s="184">
        <v>0</v>
      </c>
      <c r="F59" s="184">
        <v>0</v>
      </c>
      <c r="G59" s="19"/>
    </row>
    <row r="60" spans="2:7" ht="13.5" customHeight="1">
      <c r="B60" s="180" t="s">
        <v>156</v>
      </c>
      <c r="C60" s="4"/>
      <c r="D60" s="4"/>
      <c r="E60" s="187">
        <f>SUM(E61:E62)</f>
        <v>0</v>
      </c>
      <c r="F60" s="187">
        <f>SUM(F61:F62)</f>
        <v>697257103.73</v>
      </c>
      <c r="G60" s="19"/>
    </row>
    <row r="61" spans="2:7" ht="12.75" customHeight="1">
      <c r="B61" s="5" t="s">
        <v>120</v>
      </c>
      <c r="C61" s="8"/>
      <c r="D61" s="8"/>
      <c r="E61" s="184">
        <v>0</v>
      </c>
      <c r="F61" s="184">
        <v>0</v>
      </c>
      <c r="G61" s="19"/>
    </row>
    <row r="62" spans="2:7" ht="12.75" customHeight="1">
      <c r="B62" s="5" t="s">
        <v>121</v>
      </c>
      <c r="C62" s="8"/>
      <c r="D62" s="8"/>
      <c r="E62" s="184">
        <v>0</v>
      </c>
      <c r="F62" s="184">
        <v>697257103.73</v>
      </c>
      <c r="G62" s="19"/>
    </row>
    <row r="63" spans="2:7" ht="12" customHeight="1">
      <c r="B63" s="77"/>
      <c r="C63" s="12"/>
      <c r="D63" s="12"/>
      <c r="E63" s="12"/>
      <c r="F63" s="12"/>
      <c r="G63" s="21"/>
    </row>
    <row r="64" ht="6.75" customHeight="1"/>
    <row r="65" spans="2:6" ht="12.75" customHeight="1">
      <c r="B65" s="189" t="s">
        <v>125</v>
      </c>
      <c r="C65" s="189"/>
      <c r="D65" s="189"/>
      <c r="E65" s="189"/>
      <c r="F65" s="189"/>
    </row>
    <row r="66" spans="3:4" ht="36.75" customHeight="1">
      <c r="C66" s="2"/>
      <c r="D66" s="2"/>
    </row>
    <row r="67" spans="2:7" ht="14.25" customHeight="1">
      <c r="B67" s="35" t="s">
        <v>62</v>
      </c>
      <c r="C67" s="37"/>
      <c r="D67" s="48" t="s">
        <v>52</v>
      </c>
      <c r="E67" s="48"/>
      <c r="F67" s="48"/>
      <c r="G67" s="190"/>
    </row>
    <row r="68" spans="2:7" ht="16.5" customHeight="1">
      <c r="B68" s="36" t="s">
        <v>53</v>
      </c>
      <c r="C68" s="36"/>
      <c r="D68" s="49" t="s">
        <v>51</v>
      </c>
      <c r="E68" s="49"/>
      <c r="F68" s="49"/>
      <c r="G68" s="49"/>
    </row>
    <row r="69" ht="0.75" customHeight="1"/>
    <row r="70" spans="5:6" ht="21.75" customHeight="1">
      <c r="E70" s="90"/>
      <c r="F70" s="90"/>
    </row>
    <row r="71" spans="5:6" ht="12.75" customHeight="1">
      <c r="E71" s="90"/>
      <c r="F71" s="90"/>
    </row>
    <row r="72" spans="5:6" ht="12.75" customHeight="1">
      <c r="E72" s="90"/>
      <c r="F72" s="90"/>
    </row>
    <row r="73" ht="12.75" customHeight="1">
      <c r="E73" s="90"/>
    </row>
    <row r="74" ht="12.75" customHeight="1">
      <c r="F74" s="90"/>
    </row>
  </sheetData>
  <sheetProtection/>
  <mergeCells count="5">
    <mergeCell ref="B2:G4"/>
    <mergeCell ref="F6:F7"/>
    <mergeCell ref="B65:F65"/>
    <mergeCell ref="D67:F67"/>
    <mergeCell ref="D68:G68"/>
  </mergeCells>
  <printOptions/>
  <pageMargins left="0" right="0" top="0.15748031496062992" bottom="0" header="0" footer="0"/>
  <pageSetup firstPageNumber="34" useFirstPageNumber="1" fitToHeight="0" fitToWidth="0" horizontalDpi="600" verticalDpi="600" orientation="portrait" scale="90" r:id="rId1"/>
  <headerFooter alignWithMargins="0">
    <oddFooter>&amp;CPágina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showGridLines="0" view="pageBreakPreview" zoomScale="115" zoomScaleSheetLayoutView="115" workbookViewId="0" topLeftCell="B1">
      <selection activeCell="E12" sqref="E12"/>
    </sheetView>
  </sheetViews>
  <sheetFormatPr defaultColWidth="11.421875" defaultRowHeight="12.75"/>
  <cols>
    <col min="1" max="1" width="11.421875" style="194" customWidth="1"/>
    <col min="2" max="2" width="49.8515625" style="194" customWidth="1"/>
    <col min="3" max="3" width="21.8515625" style="194" customWidth="1"/>
    <col min="4" max="4" width="2.421875" style="194" customWidth="1"/>
    <col min="5" max="5" width="22.28125" style="194" customWidth="1"/>
    <col min="6" max="6" width="11.421875" style="194" customWidth="1"/>
    <col min="7" max="7" width="12.7109375" style="194" bestFit="1" customWidth="1"/>
    <col min="8" max="16384" width="11.421875" style="194" customWidth="1"/>
  </cols>
  <sheetData>
    <row r="1" spans="2:5" ht="42.75" customHeight="1">
      <c r="B1" s="191" t="s">
        <v>157</v>
      </c>
      <c r="C1" s="192"/>
      <c r="D1" s="192"/>
      <c r="E1" s="193"/>
    </row>
    <row r="2" spans="2:5" ht="12.75" customHeight="1">
      <c r="B2" s="195" t="s">
        <v>130</v>
      </c>
      <c r="C2" s="196">
        <v>2019</v>
      </c>
      <c r="D2" s="197"/>
      <c r="E2" s="198" t="s">
        <v>158</v>
      </c>
    </row>
    <row r="3" spans="2:5" ht="6.75" customHeight="1">
      <c r="B3" s="199"/>
      <c r="C3" s="200"/>
      <c r="E3" s="201"/>
    </row>
    <row r="4" spans="2:5" ht="15">
      <c r="B4" s="202" t="s">
        <v>159</v>
      </c>
      <c r="C4" s="203"/>
      <c r="E4" s="204"/>
    </row>
    <row r="5" spans="2:5" ht="15">
      <c r="B5" s="202" t="s">
        <v>153</v>
      </c>
      <c r="C5" s="205">
        <f>SUM(C6:C15)</f>
        <v>2746327252.38</v>
      </c>
      <c r="E5" s="206">
        <f>SUM(E6:E15)</f>
        <v>3369688401.9500003</v>
      </c>
    </row>
    <row r="6" spans="2:5" ht="15">
      <c r="B6" s="207" t="s">
        <v>1</v>
      </c>
      <c r="C6" s="203">
        <v>859337958.56</v>
      </c>
      <c r="E6" s="204">
        <v>1020590932.41</v>
      </c>
    </row>
    <row r="7" spans="2:5" ht="15">
      <c r="B7" s="207" t="s">
        <v>160</v>
      </c>
      <c r="C7" s="203">
        <v>0</v>
      </c>
      <c r="E7" s="204">
        <v>0</v>
      </c>
    </row>
    <row r="8" spans="2:5" ht="15">
      <c r="B8" s="207" t="s">
        <v>161</v>
      </c>
      <c r="C8" s="203">
        <v>0</v>
      </c>
      <c r="E8" s="204">
        <v>0</v>
      </c>
    </row>
    <row r="9" spans="2:5" ht="15">
      <c r="B9" s="207" t="s">
        <v>4</v>
      </c>
      <c r="C9" s="203">
        <v>179873161.21</v>
      </c>
      <c r="E9" s="204">
        <v>234268682.68</v>
      </c>
    </row>
    <row r="10" spans="2:5" ht="15">
      <c r="B10" s="207" t="s">
        <v>162</v>
      </c>
      <c r="C10" s="203">
        <v>33129623.86</v>
      </c>
      <c r="E10" s="204">
        <v>41355631.13</v>
      </c>
    </row>
    <row r="11" spans="2:5" ht="15">
      <c r="B11" s="207" t="s">
        <v>163</v>
      </c>
      <c r="C11" s="203">
        <v>8400904.91</v>
      </c>
      <c r="E11" s="204">
        <v>13218981.76</v>
      </c>
    </row>
    <row r="12" spans="2:5" ht="15">
      <c r="B12" s="207" t="s">
        <v>164</v>
      </c>
      <c r="C12" s="203">
        <v>0</v>
      </c>
      <c r="E12" s="204">
        <v>0</v>
      </c>
    </row>
    <row r="13" spans="2:5" ht="18">
      <c r="B13" s="207" t="s">
        <v>57</v>
      </c>
      <c r="C13" s="203">
        <v>1607521469.46</v>
      </c>
      <c r="E13" s="204">
        <v>1991505814.82</v>
      </c>
    </row>
    <row r="14" spans="2:5" ht="18">
      <c r="B14" s="207" t="s">
        <v>165</v>
      </c>
      <c r="C14" s="203">
        <v>0</v>
      </c>
      <c r="E14" s="204">
        <v>0</v>
      </c>
    </row>
    <row r="15" spans="2:5" ht="15">
      <c r="B15" s="207" t="s">
        <v>166</v>
      </c>
      <c r="C15" s="203">
        <v>58064134.38</v>
      </c>
      <c r="E15" s="204">
        <v>68748359.15</v>
      </c>
    </row>
    <row r="16" spans="2:7" ht="15">
      <c r="B16" s="202" t="s">
        <v>154</v>
      </c>
      <c r="C16" s="205">
        <f>SUM(C17:C32)</f>
        <v>2242164726.9700003</v>
      </c>
      <c r="E16" s="206">
        <f>SUM(E17:E32)</f>
        <v>3113095150.9900002</v>
      </c>
      <c r="G16" s="208"/>
    </row>
    <row r="17" spans="2:5" ht="15">
      <c r="B17" s="207" t="s">
        <v>15</v>
      </c>
      <c r="C17" s="203">
        <v>809201498.34</v>
      </c>
      <c r="E17" s="204">
        <v>1089591710.03</v>
      </c>
    </row>
    <row r="18" spans="2:5" ht="15">
      <c r="B18" s="207" t="s">
        <v>167</v>
      </c>
      <c r="C18" s="203">
        <v>164050362.36</v>
      </c>
      <c r="E18" s="204">
        <v>282339672.24</v>
      </c>
    </row>
    <row r="19" spans="2:5" ht="15">
      <c r="B19" s="207" t="s">
        <v>17</v>
      </c>
      <c r="C19" s="203">
        <v>694745212.24</v>
      </c>
      <c r="E19" s="204">
        <v>879175602.17</v>
      </c>
    </row>
    <row r="20" spans="2:5" ht="15">
      <c r="B20" s="207" t="s">
        <v>18</v>
      </c>
      <c r="C20" s="203">
        <v>54504546.77</v>
      </c>
      <c r="E20" s="204">
        <v>28207611.32</v>
      </c>
    </row>
    <row r="21" spans="2:5" ht="15">
      <c r="B21" s="207" t="s">
        <v>168</v>
      </c>
      <c r="C21" s="203">
        <v>2220000</v>
      </c>
      <c r="E21" s="204">
        <v>0</v>
      </c>
    </row>
    <row r="22" spans="2:5" ht="15">
      <c r="B22" s="207" t="s">
        <v>20</v>
      </c>
      <c r="C22" s="203">
        <v>85617708.14</v>
      </c>
      <c r="E22" s="204">
        <v>112180799.03</v>
      </c>
    </row>
    <row r="23" spans="2:5" ht="15">
      <c r="B23" s="207" t="s">
        <v>21</v>
      </c>
      <c r="C23" s="203">
        <v>186282446.4</v>
      </c>
      <c r="E23" s="204">
        <v>286786100.22</v>
      </c>
    </row>
    <row r="24" spans="2:5" ht="15">
      <c r="B24" s="207" t="s">
        <v>22</v>
      </c>
      <c r="C24" s="203">
        <v>122743362.63</v>
      </c>
      <c r="E24" s="204">
        <v>148720675.06</v>
      </c>
    </row>
    <row r="25" spans="2:5" ht="15">
      <c r="B25" s="207" t="s">
        <v>23</v>
      </c>
      <c r="C25" s="203">
        <v>0</v>
      </c>
      <c r="E25" s="204">
        <v>0</v>
      </c>
    </row>
    <row r="26" spans="2:5" ht="15">
      <c r="B26" s="207" t="s">
        <v>24</v>
      </c>
      <c r="C26" s="203">
        <v>0</v>
      </c>
      <c r="E26" s="204">
        <v>0</v>
      </c>
    </row>
    <row r="27" spans="2:5" ht="15">
      <c r="B27" s="207" t="s">
        <v>25</v>
      </c>
      <c r="C27" s="203">
        <v>5743500</v>
      </c>
      <c r="E27" s="204">
        <v>7114000</v>
      </c>
    </row>
    <row r="28" spans="2:5" ht="15">
      <c r="B28" s="207" t="s">
        <v>26</v>
      </c>
      <c r="C28" s="203">
        <v>0</v>
      </c>
      <c r="E28" s="204">
        <v>0</v>
      </c>
    </row>
    <row r="29" spans="2:5" ht="15">
      <c r="B29" s="207" t="s">
        <v>27</v>
      </c>
      <c r="C29" s="203">
        <v>0</v>
      </c>
      <c r="E29" s="204">
        <v>0</v>
      </c>
    </row>
    <row r="30" spans="2:5" ht="15">
      <c r="B30" s="207" t="s">
        <v>28</v>
      </c>
      <c r="C30" s="203">
        <v>0</v>
      </c>
      <c r="E30" s="204">
        <v>0</v>
      </c>
    </row>
    <row r="31" spans="2:5" ht="15">
      <c r="B31" s="207" t="s">
        <v>29</v>
      </c>
      <c r="C31" s="203">
        <v>0</v>
      </c>
      <c r="E31" s="204">
        <v>0</v>
      </c>
    </row>
    <row r="32" spans="1:5" ht="15">
      <c r="A32" s="209"/>
      <c r="B32" s="207" t="s">
        <v>169</v>
      </c>
      <c r="C32" s="203">
        <v>117056090.09</v>
      </c>
      <c r="E32" s="204">
        <v>278978980.92</v>
      </c>
    </row>
    <row r="33" spans="2:5" ht="15">
      <c r="B33" s="202" t="s">
        <v>170</v>
      </c>
      <c r="C33" s="205">
        <f>C5-C16</f>
        <v>504162525.40999985</v>
      </c>
      <c r="E33" s="206">
        <f>E5-E16</f>
        <v>256593250.96000004</v>
      </c>
    </row>
    <row r="34" spans="2:5" ht="15">
      <c r="B34" s="202" t="s">
        <v>171</v>
      </c>
      <c r="C34" s="203">
        <v>0</v>
      </c>
      <c r="E34" s="204">
        <v>0</v>
      </c>
    </row>
    <row r="35" spans="2:5" ht="15">
      <c r="B35" s="202" t="s">
        <v>153</v>
      </c>
      <c r="C35" s="205">
        <f>SUM(C36:C38)</f>
        <v>42527252.419999994</v>
      </c>
      <c r="E35" s="206">
        <f>SUM(E36:E38)</f>
        <v>85811093.66</v>
      </c>
    </row>
    <row r="36" spans="2:5" ht="15">
      <c r="B36" s="207" t="s">
        <v>172</v>
      </c>
      <c r="C36" s="203">
        <v>0</v>
      </c>
      <c r="E36" s="204">
        <v>0</v>
      </c>
    </row>
    <row r="37" spans="2:5" ht="15">
      <c r="B37" s="207" t="s">
        <v>93</v>
      </c>
      <c r="C37" s="203">
        <v>0</v>
      </c>
      <c r="E37" s="204">
        <v>0</v>
      </c>
    </row>
    <row r="38" spans="2:5" ht="15">
      <c r="B38" s="207" t="s">
        <v>173</v>
      </c>
      <c r="C38" s="203">
        <v>42527252.419999994</v>
      </c>
      <c r="E38" s="204">
        <v>85811093.66</v>
      </c>
    </row>
    <row r="39" spans="2:5" ht="15">
      <c r="B39" s="202" t="s">
        <v>154</v>
      </c>
      <c r="C39" s="205">
        <f>SUM(C40:C42)</f>
        <v>904824492.19</v>
      </c>
      <c r="E39" s="206">
        <f>SUM(E40:E42)</f>
        <v>1264641420.3400002</v>
      </c>
    </row>
    <row r="40" spans="2:5" ht="15">
      <c r="B40" s="207" t="s">
        <v>172</v>
      </c>
      <c r="C40" s="203">
        <v>799563887.94</v>
      </c>
      <c r="E40" s="204">
        <v>1152766823.47</v>
      </c>
    </row>
    <row r="41" spans="2:5" ht="15">
      <c r="B41" s="207" t="s">
        <v>93</v>
      </c>
      <c r="C41" s="203">
        <v>13650604.09</v>
      </c>
      <c r="E41" s="204">
        <v>8580173.42</v>
      </c>
    </row>
    <row r="42" spans="2:5" ht="15">
      <c r="B42" s="207" t="s">
        <v>174</v>
      </c>
      <c r="C42" s="203">
        <v>91610000.16</v>
      </c>
      <c r="E42" s="204">
        <v>103294423.45</v>
      </c>
    </row>
    <row r="43" spans="2:5" ht="15">
      <c r="B43" s="202" t="s">
        <v>175</v>
      </c>
      <c r="C43" s="205">
        <f>C35-C39</f>
        <v>-862297239.7700001</v>
      </c>
      <c r="E43" s="206">
        <f>E35-E39</f>
        <v>-1178830326.68</v>
      </c>
    </row>
    <row r="44" spans="2:5" ht="15">
      <c r="B44" s="202" t="s">
        <v>176</v>
      </c>
      <c r="C44" s="203">
        <v>0</v>
      </c>
      <c r="E44" s="204">
        <v>0</v>
      </c>
    </row>
    <row r="45" spans="2:5" ht="15">
      <c r="B45" s="202" t="s">
        <v>153</v>
      </c>
      <c r="C45" s="205">
        <f>SUM(C46:C49)</f>
        <v>1573431534.28</v>
      </c>
      <c r="E45" s="206">
        <f>SUM(E46:E49)</f>
        <v>1223968097.44</v>
      </c>
    </row>
    <row r="46" spans="2:5" ht="15">
      <c r="B46" s="207" t="s">
        <v>177</v>
      </c>
      <c r="C46" s="203">
        <v>0</v>
      </c>
      <c r="E46" s="204">
        <v>0</v>
      </c>
    </row>
    <row r="47" spans="2:5" ht="15">
      <c r="B47" s="207" t="s">
        <v>178</v>
      </c>
      <c r="C47" s="203">
        <v>0</v>
      </c>
      <c r="E47" s="204">
        <v>0</v>
      </c>
    </row>
    <row r="48" spans="2:5" ht="15">
      <c r="B48" s="207" t="s">
        <v>179</v>
      </c>
      <c r="C48" s="203">
        <v>0</v>
      </c>
      <c r="E48" s="204">
        <v>0</v>
      </c>
    </row>
    <row r="49" spans="2:5" ht="15">
      <c r="B49" s="207" t="s">
        <v>180</v>
      </c>
      <c r="C49" s="203">
        <v>1573431534.28</v>
      </c>
      <c r="E49" s="204">
        <v>1223968097.44</v>
      </c>
    </row>
    <row r="50" spans="2:5" ht="15">
      <c r="B50" s="202" t="s">
        <v>154</v>
      </c>
      <c r="C50" s="205">
        <f>SUM(C51:C54)</f>
        <v>748733394.2</v>
      </c>
      <c r="E50" s="206">
        <f>SUM(E51:E54)</f>
        <v>347375199.65999997</v>
      </c>
    </row>
    <row r="51" spans="2:5" ht="13.5" customHeight="1">
      <c r="B51" s="210" t="s">
        <v>181</v>
      </c>
      <c r="C51" s="211">
        <v>0</v>
      </c>
      <c r="D51" s="212"/>
      <c r="E51" s="213">
        <v>5320590.38</v>
      </c>
    </row>
    <row r="52" spans="2:5" ht="15">
      <c r="B52" s="214" t="s">
        <v>178</v>
      </c>
      <c r="C52" s="215">
        <v>0</v>
      </c>
      <c r="D52" s="216"/>
      <c r="E52" s="217">
        <v>0</v>
      </c>
    </row>
    <row r="53" spans="2:5" ht="15">
      <c r="B53" s="218" t="s">
        <v>179</v>
      </c>
      <c r="C53" s="219">
        <v>0</v>
      </c>
      <c r="E53" s="220">
        <v>0</v>
      </c>
    </row>
    <row r="54" spans="2:5" ht="15">
      <c r="B54" s="221" t="s">
        <v>182</v>
      </c>
      <c r="C54" s="203">
        <v>748733394.2</v>
      </c>
      <c r="E54" s="222">
        <v>342054609.28</v>
      </c>
    </row>
    <row r="55" spans="2:5" s="225" customFormat="1" ht="13.5" customHeight="1">
      <c r="B55" s="223"/>
      <c r="C55" s="224"/>
      <c r="E55" s="226"/>
    </row>
    <row r="56" spans="2:5" ht="15">
      <c r="B56" s="202" t="s">
        <v>183</v>
      </c>
      <c r="C56" s="205">
        <f>C45-C50</f>
        <v>824698140.0799999</v>
      </c>
      <c r="D56" s="227"/>
      <c r="E56" s="206">
        <f>E45-E50</f>
        <v>876592897.7800001</v>
      </c>
    </row>
    <row r="57" spans="2:5" ht="18">
      <c r="B57" s="202" t="s">
        <v>184</v>
      </c>
      <c r="C57" s="203">
        <f>C33+C43+C56</f>
        <v>466563425.7199997</v>
      </c>
      <c r="E57" s="204">
        <f>E33+E43+E56</f>
        <v>-45644177.93999994</v>
      </c>
    </row>
    <row r="58" spans="2:5" ht="15">
      <c r="B58" s="207" t="s">
        <v>185</v>
      </c>
      <c r="C58" s="203">
        <v>274976379.89</v>
      </c>
      <c r="E58" s="204">
        <v>320620557.83</v>
      </c>
    </row>
    <row r="59" spans="2:6" ht="23.25" customHeight="1">
      <c r="B59" s="210" t="s">
        <v>186</v>
      </c>
      <c r="C59" s="211">
        <f>C57+C58</f>
        <v>741539805.6099997</v>
      </c>
      <c r="D59" s="212"/>
      <c r="E59" s="213">
        <f>E57+E58</f>
        <v>274976379.89000005</v>
      </c>
      <c r="F59" s="208"/>
    </row>
    <row r="60" spans="2:10" s="232" customFormat="1" ht="15" customHeight="1">
      <c r="B60" s="228" t="s">
        <v>187</v>
      </c>
      <c r="C60" s="228"/>
      <c r="D60" s="228"/>
      <c r="E60" s="228"/>
      <c r="F60" s="229"/>
      <c r="G60" s="230"/>
      <c r="H60" s="229"/>
      <c r="I60" s="230"/>
      <c r="J60" s="231"/>
    </row>
    <row r="61" spans="2:10" s="232" customFormat="1" ht="17.25" customHeight="1">
      <c r="B61" s="233"/>
      <c r="C61" s="234"/>
      <c r="D61" s="234"/>
      <c r="E61" s="233"/>
      <c r="F61" s="229"/>
      <c r="G61" s="231"/>
      <c r="H61" s="231"/>
      <c r="I61" s="231"/>
      <c r="J61" s="231"/>
    </row>
    <row r="62" spans="2:10" s="232" customFormat="1" ht="40.5" customHeight="1">
      <c r="B62" s="235"/>
      <c r="C62" s="236"/>
      <c r="D62" s="235"/>
      <c r="E62" s="237"/>
      <c r="F62" s="229"/>
      <c r="G62" s="230"/>
      <c r="H62" s="231"/>
      <c r="I62" s="231"/>
      <c r="J62" s="231"/>
    </row>
    <row r="63" spans="2:10" s="232" customFormat="1" ht="33.75" customHeight="1">
      <c r="B63" s="233"/>
      <c r="C63" s="233"/>
      <c r="D63" s="233"/>
      <c r="E63" s="233"/>
      <c r="F63" s="229"/>
      <c r="G63" s="231"/>
      <c r="H63" s="231"/>
      <c r="I63" s="231"/>
      <c r="J63" s="231"/>
    </row>
    <row r="64" spans="2:6" s="241" customFormat="1" ht="15" customHeight="1">
      <c r="B64" s="238" t="s">
        <v>62</v>
      </c>
      <c r="C64" s="239" t="s">
        <v>52</v>
      </c>
      <c r="D64" s="239"/>
      <c r="E64" s="239"/>
      <c r="F64" s="240"/>
    </row>
    <row r="65" spans="2:5" s="232" customFormat="1" ht="29.25" customHeight="1">
      <c r="B65" s="242" t="s">
        <v>53</v>
      </c>
      <c r="C65" s="243" t="s">
        <v>51</v>
      </c>
      <c r="D65" s="243"/>
      <c r="E65" s="243"/>
    </row>
    <row r="66" ht="15">
      <c r="B66" s="244"/>
    </row>
    <row r="67" ht="15">
      <c r="F67" s="233"/>
    </row>
    <row r="68" ht="15">
      <c r="F68" s="241"/>
    </row>
    <row r="69" ht="15">
      <c r="F69" s="232"/>
    </row>
  </sheetData>
  <sheetProtection/>
  <mergeCells count="5">
    <mergeCell ref="B1:E1"/>
    <mergeCell ref="B60:E60"/>
    <mergeCell ref="C61:D61"/>
    <mergeCell ref="C64:E64"/>
    <mergeCell ref="C65:E65"/>
  </mergeCells>
  <printOptions/>
  <pageMargins left="0.984251968503937" right="0.1968503937007874" top="0.5905511811023623" bottom="0.7874015748031497" header="0.3937007874015748" footer="0.1968503937007874"/>
  <pageSetup firstPageNumber="1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C1:X53"/>
  <sheetViews>
    <sheetView showGridLines="0" zoomScalePageLayoutView="0" workbookViewId="0" topLeftCell="A1">
      <selection activeCell="Q11" sqref="Q11:R11"/>
    </sheetView>
  </sheetViews>
  <sheetFormatPr defaultColWidth="11.421875" defaultRowHeight="12.75" customHeight="1"/>
  <cols>
    <col min="1" max="1" width="1.57421875" style="0" customWidth="1"/>
    <col min="2" max="2" width="3.140625" style="0" customWidth="1"/>
    <col min="3" max="3" width="1.8515625" style="0" customWidth="1"/>
    <col min="4" max="4" width="0.5625" style="0" hidden="1" customWidth="1"/>
    <col min="5" max="5" width="4.00390625" style="0" customWidth="1"/>
    <col min="6" max="6" width="4.28125" style="0" customWidth="1"/>
    <col min="7" max="7" width="60.57421875" style="0" customWidth="1"/>
    <col min="8" max="8" width="2.421875" style="0" customWidth="1"/>
    <col min="9" max="9" width="13.140625" style="0" customWidth="1"/>
    <col min="10" max="10" width="2.00390625" style="0" customWidth="1"/>
    <col min="11" max="11" width="12.140625" style="0" customWidth="1"/>
    <col min="12" max="12" width="1.57421875" style="0" customWidth="1"/>
    <col min="13" max="13" width="3.28125" style="0" customWidth="1"/>
    <col min="14" max="14" width="8.140625" style="0" customWidth="1"/>
    <col min="15" max="15" width="5.00390625" style="0" customWidth="1"/>
    <col min="16" max="16" width="1.8515625" style="0" customWidth="1"/>
    <col min="17" max="17" width="2.00390625" style="0" customWidth="1"/>
    <col min="18" max="18" width="10.7109375" style="0" customWidth="1"/>
    <col min="19" max="19" width="2.421875" style="0" customWidth="1"/>
    <col min="20" max="20" width="4.28125" style="0" customWidth="1"/>
    <col min="21" max="21" width="6.7109375" style="0" customWidth="1"/>
    <col min="22" max="22" width="1.1484375" style="0" customWidth="1"/>
    <col min="23" max="23" width="6.8515625" style="0" customWidth="1"/>
    <col min="24" max="25" width="5.00390625" style="0" customWidth="1"/>
    <col min="26" max="253" width="6.8515625" style="0" customWidth="1"/>
  </cols>
  <sheetData>
    <row r="1" spans="3:22" ht="15.75" customHeight="1">
      <c r="C1" s="245"/>
      <c r="D1" s="246"/>
      <c r="E1" s="246"/>
      <c r="F1" s="246"/>
      <c r="G1" s="247" t="s">
        <v>127</v>
      </c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8"/>
    </row>
    <row r="2" spans="3:22" ht="15" customHeight="1">
      <c r="C2" s="249"/>
      <c r="D2" s="250"/>
      <c r="E2" s="250"/>
      <c r="F2" s="250"/>
      <c r="G2" s="251" t="s">
        <v>188</v>
      </c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2"/>
    </row>
    <row r="3" spans="3:22" ht="27" customHeight="1">
      <c r="C3" s="253"/>
      <c r="D3" s="254"/>
      <c r="E3" s="254"/>
      <c r="F3" s="254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6"/>
    </row>
    <row r="4" spans="3:22" ht="13.5" customHeight="1">
      <c r="C4" s="257" t="s">
        <v>130</v>
      </c>
      <c r="D4" s="258"/>
      <c r="E4" s="258"/>
      <c r="F4" s="258"/>
      <c r="G4" s="259"/>
      <c r="H4" s="260"/>
      <c r="I4" s="258" t="s">
        <v>189</v>
      </c>
      <c r="J4" s="261"/>
      <c r="K4" s="262" t="s">
        <v>190</v>
      </c>
      <c r="L4" s="263"/>
      <c r="M4" s="264" t="s">
        <v>191</v>
      </c>
      <c r="N4" s="262"/>
      <c r="O4" s="262"/>
      <c r="P4" s="265"/>
      <c r="Q4" s="264" t="s">
        <v>192</v>
      </c>
      <c r="R4" s="265"/>
      <c r="S4" s="261"/>
      <c r="T4" s="262" t="s">
        <v>193</v>
      </c>
      <c r="U4" s="262"/>
      <c r="V4" s="263"/>
    </row>
    <row r="5" spans="3:22" ht="11.25" customHeight="1">
      <c r="C5" s="266"/>
      <c r="D5" s="260"/>
      <c r="E5" s="260"/>
      <c r="F5" s="260"/>
      <c r="G5" s="267"/>
      <c r="H5" s="260"/>
      <c r="I5" s="258"/>
      <c r="J5" s="266"/>
      <c r="K5" s="258"/>
      <c r="L5" s="267"/>
      <c r="M5" s="257"/>
      <c r="N5" s="258"/>
      <c r="O5" s="258"/>
      <c r="P5" s="259"/>
      <c r="Q5" s="257"/>
      <c r="R5" s="259"/>
      <c r="S5" s="266"/>
      <c r="T5" s="258"/>
      <c r="U5" s="258"/>
      <c r="V5" s="267"/>
    </row>
    <row r="6" spans="3:22" ht="11.25" customHeight="1">
      <c r="C6" s="268"/>
      <c r="D6" s="269"/>
      <c r="E6" s="269"/>
      <c r="F6" s="269"/>
      <c r="G6" s="270"/>
      <c r="H6" s="269"/>
      <c r="I6" s="271" t="s">
        <v>194</v>
      </c>
      <c r="J6" s="268"/>
      <c r="K6" s="271" t="s">
        <v>195</v>
      </c>
      <c r="L6" s="270"/>
      <c r="M6" s="272" t="s">
        <v>196</v>
      </c>
      <c r="N6" s="273"/>
      <c r="O6" s="273"/>
      <c r="P6" s="274"/>
      <c r="Q6" s="272" t="s">
        <v>197</v>
      </c>
      <c r="R6" s="274"/>
      <c r="S6" s="268"/>
      <c r="T6" s="273" t="s">
        <v>198</v>
      </c>
      <c r="U6" s="273"/>
      <c r="V6" s="270"/>
    </row>
    <row r="7" spans="3:23" ht="10.5" customHeight="1">
      <c r="C7" s="1"/>
      <c r="D7" s="2"/>
      <c r="E7" s="2"/>
      <c r="F7" s="2"/>
      <c r="G7" s="2"/>
      <c r="H7" s="275"/>
      <c r="I7" s="276"/>
      <c r="J7" s="1"/>
      <c r="K7" s="2"/>
      <c r="L7" s="19"/>
      <c r="M7" s="275"/>
      <c r="N7" s="277"/>
      <c r="O7" s="277"/>
      <c r="P7" s="276"/>
      <c r="Q7" s="1"/>
      <c r="R7" s="2"/>
      <c r="S7" s="1"/>
      <c r="T7" s="2"/>
      <c r="U7" s="2"/>
      <c r="V7" s="19"/>
      <c r="W7" s="2"/>
    </row>
    <row r="8" spans="3:23" ht="1.5" customHeight="1">
      <c r="C8" s="1"/>
      <c r="D8" s="2"/>
      <c r="E8" s="2"/>
      <c r="F8" s="2"/>
      <c r="G8" s="2"/>
      <c r="H8" s="1"/>
      <c r="I8" s="19"/>
      <c r="J8" s="1"/>
      <c r="K8" s="2"/>
      <c r="L8" s="19"/>
      <c r="M8" s="1"/>
      <c r="N8" s="2"/>
      <c r="O8" s="2"/>
      <c r="P8" s="19"/>
      <c r="Q8" s="1"/>
      <c r="R8" s="2"/>
      <c r="S8" s="1"/>
      <c r="T8" s="2"/>
      <c r="U8" s="2"/>
      <c r="V8" s="19"/>
      <c r="W8" s="2"/>
    </row>
    <row r="9" spans="3:24" ht="13.5" customHeight="1">
      <c r="C9" s="1"/>
      <c r="D9" s="2"/>
      <c r="E9" s="278" t="s">
        <v>65</v>
      </c>
      <c r="F9" s="278"/>
      <c r="G9" s="278"/>
      <c r="H9" s="279">
        <f>H11+H27</f>
        <v>10653989037.42</v>
      </c>
      <c r="I9" s="280"/>
      <c r="J9" s="1"/>
      <c r="K9" s="281">
        <v>13929618652.28</v>
      </c>
      <c r="L9" s="280"/>
      <c r="M9" s="279">
        <v>12600757986.79</v>
      </c>
      <c r="N9" s="281"/>
      <c r="O9" s="281"/>
      <c r="P9" s="280"/>
      <c r="Q9" s="279">
        <v>11982849702.91</v>
      </c>
      <c r="R9" s="280"/>
      <c r="S9" s="279">
        <f>Q9-H9</f>
        <v>1328860665.4899998</v>
      </c>
      <c r="T9" s="281"/>
      <c r="U9" s="281"/>
      <c r="V9" s="19"/>
      <c r="W9" s="279"/>
      <c r="X9" s="281"/>
    </row>
    <row r="10" spans="3:23" ht="2.25" customHeight="1">
      <c r="C10" s="1"/>
      <c r="D10" s="2"/>
      <c r="E10" s="2"/>
      <c r="F10" s="2"/>
      <c r="G10" s="2"/>
      <c r="H10" s="1"/>
      <c r="I10" s="19"/>
      <c r="J10" s="1"/>
      <c r="K10" s="2"/>
      <c r="L10" s="19"/>
      <c r="M10" s="1"/>
      <c r="N10" s="2"/>
      <c r="O10" s="2"/>
      <c r="P10" s="19"/>
      <c r="Q10" s="282">
        <v>792576552.83</v>
      </c>
      <c r="R10" s="283"/>
      <c r="S10" s="1"/>
      <c r="T10" s="2"/>
      <c r="U10" s="2"/>
      <c r="V10" s="19"/>
      <c r="W10" s="2"/>
    </row>
    <row r="11" spans="3:23" ht="12.75">
      <c r="C11" s="1"/>
      <c r="D11" s="2"/>
      <c r="E11" s="278" t="s">
        <v>199</v>
      </c>
      <c r="F11" s="278"/>
      <c r="G11" s="278"/>
      <c r="H11" s="279">
        <v>320719186.36</v>
      </c>
      <c r="I11" s="280"/>
      <c r="J11" s="1"/>
      <c r="K11" s="281">
        <v>11731534974.82</v>
      </c>
      <c r="L11" s="280"/>
      <c r="M11" s="279">
        <v>11258677608.35</v>
      </c>
      <c r="N11" s="281"/>
      <c r="O11" s="281"/>
      <c r="P11" s="280"/>
      <c r="Q11" s="279">
        <v>793576552.83</v>
      </c>
      <c r="R11" s="280"/>
      <c r="S11" s="279">
        <f>SUM(Q11-H11)</f>
        <v>472857366.47</v>
      </c>
      <c r="T11" s="281"/>
      <c r="U11" s="281"/>
      <c r="V11" s="19"/>
      <c r="W11" s="2"/>
    </row>
    <row r="12" spans="3:23" ht="0.75" customHeight="1">
      <c r="C12" s="1"/>
      <c r="D12" s="2"/>
      <c r="E12" s="2"/>
      <c r="F12" s="2"/>
      <c r="G12" s="2"/>
      <c r="H12" s="1"/>
      <c r="I12" s="19"/>
      <c r="J12" s="1"/>
      <c r="K12" s="2"/>
      <c r="L12" s="19"/>
      <c r="M12" s="1"/>
      <c r="N12" s="2">
        <v>7852347462.09</v>
      </c>
      <c r="O12" s="2"/>
      <c r="P12" s="19"/>
      <c r="Q12" s="282"/>
      <c r="R12" s="283"/>
      <c r="S12" s="1"/>
      <c r="T12" s="2"/>
      <c r="U12" s="2"/>
      <c r="V12" s="19"/>
      <c r="W12" s="2"/>
    </row>
    <row r="13" spans="3:23" ht="12.75">
      <c r="C13" s="1"/>
      <c r="D13" s="2"/>
      <c r="E13" s="284" t="s">
        <v>200</v>
      </c>
      <c r="F13" s="284"/>
      <c r="G13" s="284"/>
      <c r="H13" s="285">
        <v>274976379.89</v>
      </c>
      <c r="I13" s="286"/>
      <c r="J13" s="1"/>
      <c r="K13" s="287">
        <v>8318910887.81</v>
      </c>
      <c r="L13" s="288"/>
      <c r="M13" s="289">
        <v>7852347462.09</v>
      </c>
      <c r="N13" s="287"/>
      <c r="O13" s="287"/>
      <c r="P13" s="288"/>
      <c r="Q13" s="289">
        <v>741539805.61</v>
      </c>
      <c r="R13" s="287"/>
      <c r="S13" s="285">
        <f>K13-M13</f>
        <v>466563425.72000027</v>
      </c>
      <c r="T13" s="290"/>
      <c r="U13" s="290"/>
      <c r="V13" s="19"/>
      <c r="W13" s="2"/>
    </row>
    <row r="14" spans="3:23" ht="0.75" customHeight="1">
      <c r="C14" s="1"/>
      <c r="D14" s="2"/>
      <c r="E14" s="2"/>
      <c r="F14" s="2"/>
      <c r="G14" s="2"/>
      <c r="H14" s="1"/>
      <c r="I14" s="19"/>
      <c r="J14" s="1"/>
      <c r="K14" s="291"/>
      <c r="L14" s="292"/>
      <c r="M14" s="293"/>
      <c r="N14" s="291"/>
      <c r="O14" s="291"/>
      <c r="P14" s="292"/>
      <c r="Q14" s="294"/>
      <c r="R14" s="295"/>
      <c r="S14" s="1"/>
      <c r="T14" s="2"/>
      <c r="U14" s="2"/>
      <c r="V14" s="19"/>
      <c r="W14" s="2"/>
    </row>
    <row r="15" spans="3:23" ht="12.75">
      <c r="C15" s="1"/>
      <c r="D15" s="2"/>
      <c r="E15" s="284" t="s">
        <v>201</v>
      </c>
      <c r="F15" s="284"/>
      <c r="G15" s="284"/>
      <c r="H15" s="285">
        <v>22736719.99</v>
      </c>
      <c r="I15" s="286"/>
      <c r="J15" s="1"/>
      <c r="K15" s="287">
        <v>3366151926.52</v>
      </c>
      <c r="L15" s="288"/>
      <c r="M15" s="289">
        <v>3365028509.97</v>
      </c>
      <c r="N15" s="287"/>
      <c r="O15" s="287"/>
      <c r="P15" s="288"/>
      <c r="Q15" s="289">
        <v>23860136.54</v>
      </c>
      <c r="R15" s="288"/>
      <c r="S15" s="285">
        <f>K15-M15</f>
        <v>1123416.5500001907</v>
      </c>
      <c r="T15" s="290"/>
      <c r="U15" s="290"/>
      <c r="V15" s="19"/>
      <c r="W15" s="2"/>
    </row>
    <row r="16" spans="3:23" ht="0.75" customHeight="1">
      <c r="C16" s="1"/>
      <c r="D16" s="2"/>
      <c r="E16" s="2"/>
      <c r="F16" s="2"/>
      <c r="G16" s="2"/>
      <c r="H16" s="1"/>
      <c r="I16" s="19"/>
      <c r="J16" s="1"/>
      <c r="K16" s="291"/>
      <c r="L16" s="292"/>
      <c r="M16" s="293"/>
      <c r="N16" s="291"/>
      <c r="O16" s="291"/>
      <c r="P16" s="292"/>
      <c r="Q16" s="293"/>
      <c r="R16" s="291"/>
      <c r="S16" s="1"/>
      <c r="T16" s="2"/>
      <c r="U16" s="2"/>
      <c r="V16" s="19"/>
      <c r="W16" s="2"/>
    </row>
    <row r="17" spans="3:23" ht="14.25" customHeight="1">
      <c r="C17" s="1"/>
      <c r="D17" s="2"/>
      <c r="E17" s="284" t="s">
        <v>202</v>
      </c>
      <c r="F17" s="284"/>
      <c r="G17" s="284"/>
      <c r="H17" s="285">
        <v>22151381.7</v>
      </c>
      <c r="I17" s="286"/>
      <c r="J17" s="1"/>
      <c r="K17" s="287">
        <v>43967024.77</v>
      </c>
      <c r="L17" s="288"/>
      <c r="M17" s="289">
        <v>38628150.97</v>
      </c>
      <c r="N17" s="287"/>
      <c r="O17" s="287"/>
      <c r="P17" s="288"/>
      <c r="Q17" s="289">
        <v>27490255.5</v>
      </c>
      <c r="R17" s="288"/>
      <c r="S17" s="285">
        <f>K17-M17</f>
        <v>5338873.8000000045</v>
      </c>
      <c r="T17" s="290"/>
      <c r="U17" s="290"/>
      <c r="V17" s="19"/>
      <c r="W17" s="2"/>
    </row>
    <row r="18" spans="3:23" ht="0.75" customHeight="1">
      <c r="C18" s="1"/>
      <c r="D18" s="2"/>
      <c r="E18" s="2"/>
      <c r="F18" s="2"/>
      <c r="G18" s="2"/>
      <c r="H18" s="1"/>
      <c r="I18" s="19"/>
      <c r="J18" s="1"/>
      <c r="K18" s="291"/>
      <c r="L18" s="292"/>
      <c r="M18" s="293"/>
      <c r="N18" s="291"/>
      <c r="O18" s="291"/>
      <c r="P18" s="292"/>
      <c r="Q18" s="293"/>
      <c r="R18" s="291"/>
      <c r="S18" s="1"/>
      <c r="T18" s="2"/>
      <c r="U18" s="2"/>
      <c r="V18" s="19"/>
      <c r="W18" s="2"/>
    </row>
    <row r="19" spans="3:23" ht="14.25" customHeight="1">
      <c r="C19" s="1"/>
      <c r="D19" s="2"/>
      <c r="E19" s="284" t="s">
        <v>203</v>
      </c>
      <c r="F19" s="284"/>
      <c r="G19" s="284"/>
      <c r="H19" s="285">
        <v>0</v>
      </c>
      <c r="I19" s="286"/>
      <c r="J19" s="1"/>
      <c r="K19" s="287"/>
      <c r="L19" s="288"/>
      <c r="M19" s="289">
        <v>0</v>
      </c>
      <c r="N19" s="287"/>
      <c r="O19" s="287"/>
      <c r="P19" s="288"/>
      <c r="Q19" s="289">
        <v>0</v>
      </c>
      <c r="R19" s="288"/>
      <c r="S19" s="285">
        <f>K19-M19</f>
        <v>0</v>
      </c>
      <c r="T19" s="290"/>
      <c r="U19" s="290"/>
      <c r="V19" s="19"/>
      <c r="W19" s="2"/>
    </row>
    <row r="20" spans="3:23" ht="0.75" customHeight="1">
      <c r="C20" s="1"/>
      <c r="D20" s="2"/>
      <c r="E20" s="2"/>
      <c r="F20" s="2"/>
      <c r="G20" s="2"/>
      <c r="H20" s="1"/>
      <c r="I20" s="19"/>
      <c r="J20" s="1"/>
      <c r="K20" s="291"/>
      <c r="L20" s="292"/>
      <c r="M20" s="293"/>
      <c r="N20" s="291"/>
      <c r="O20" s="291"/>
      <c r="P20" s="292"/>
      <c r="Q20" s="293"/>
      <c r="R20" s="291"/>
      <c r="S20" s="1"/>
      <c r="T20" s="2"/>
      <c r="U20" s="2"/>
      <c r="V20" s="19"/>
      <c r="W20" s="2"/>
    </row>
    <row r="21" spans="3:23" ht="14.25" customHeight="1">
      <c r="C21" s="1"/>
      <c r="D21" s="2"/>
      <c r="E21" s="284" t="s">
        <v>204</v>
      </c>
      <c r="F21" s="284"/>
      <c r="G21" s="284"/>
      <c r="H21" s="285">
        <v>1873797.5</v>
      </c>
      <c r="I21" s="286"/>
      <c r="J21" s="1"/>
      <c r="K21" s="287">
        <v>2503122.42</v>
      </c>
      <c r="L21" s="288"/>
      <c r="M21" s="289">
        <v>2673485.32</v>
      </c>
      <c r="N21" s="287"/>
      <c r="O21" s="287"/>
      <c r="P21" s="288"/>
      <c r="Q21" s="289">
        <f>H21+K21-M21</f>
        <v>1703434.6</v>
      </c>
      <c r="R21" s="288"/>
      <c r="S21" s="285">
        <f>K21-M21</f>
        <v>-170362.8999999999</v>
      </c>
      <c r="T21" s="290"/>
      <c r="U21" s="290"/>
      <c r="V21" s="19"/>
      <c r="W21" s="2"/>
    </row>
    <row r="22" spans="3:23" ht="0.75" customHeight="1">
      <c r="C22" s="1"/>
      <c r="D22" s="2"/>
      <c r="E22" s="2"/>
      <c r="F22" s="2"/>
      <c r="G22" s="2"/>
      <c r="H22" s="1"/>
      <c r="I22" s="19"/>
      <c r="J22" s="1"/>
      <c r="K22" s="291"/>
      <c r="L22" s="292"/>
      <c r="M22" s="293"/>
      <c r="N22" s="291"/>
      <c r="O22" s="291"/>
      <c r="P22" s="292"/>
      <c r="Q22" s="293"/>
      <c r="R22" s="291"/>
      <c r="S22" s="1"/>
      <c r="T22" s="2"/>
      <c r="U22" s="2"/>
      <c r="V22" s="19"/>
      <c r="W22" s="2"/>
    </row>
    <row r="23" spans="3:23" ht="14.25" customHeight="1">
      <c r="C23" s="1"/>
      <c r="D23" s="2"/>
      <c r="E23" s="284" t="s">
        <v>205</v>
      </c>
      <c r="F23" s="284"/>
      <c r="G23" s="284"/>
      <c r="H23" s="285">
        <v>1019092.72</v>
      </c>
      <c r="I23" s="286"/>
      <c r="J23" s="1"/>
      <c r="K23" s="287">
        <v>2013.3</v>
      </c>
      <c r="L23" s="288"/>
      <c r="M23" s="289">
        <v>0</v>
      </c>
      <c r="N23" s="287"/>
      <c r="O23" s="287"/>
      <c r="P23" s="288"/>
      <c r="Q23" s="289">
        <f>H23-K23+M23</f>
        <v>1017079.4199999999</v>
      </c>
      <c r="R23" s="288"/>
      <c r="S23" s="285">
        <f>M23-K23</f>
        <v>-2013.3</v>
      </c>
      <c r="T23" s="290"/>
      <c r="U23" s="290"/>
      <c r="V23" s="19"/>
      <c r="W23" s="2"/>
    </row>
    <row r="24" spans="3:23" ht="0.75" customHeight="1">
      <c r="C24" s="1"/>
      <c r="D24" s="2"/>
      <c r="E24" s="2"/>
      <c r="F24" s="2"/>
      <c r="G24" s="2"/>
      <c r="H24" s="1"/>
      <c r="I24" s="19"/>
      <c r="J24" s="1"/>
      <c r="K24" s="291"/>
      <c r="L24" s="292"/>
      <c r="M24" s="293"/>
      <c r="N24" s="291"/>
      <c r="O24" s="291"/>
      <c r="P24" s="292"/>
      <c r="Q24" s="293"/>
      <c r="R24" s="291"/>
      <c r="S24" s="1"/>
      <c r="T24" s="2"/>
      <c r="U24" s="2"/>
      <c r="V24" s="19"/>
      <c r="W24" s="2"/>
    </row>
    <row r="25" spans="3:23" ht="14.25" customHeight="1">
      <c r="C25" s="1"/>
      <c r="D25" s="2"/>
      <c r="E25" s="284" t="s">
        <v>206</v>
      </c>
      <c r="F25" s="284"/>
      <c r="G25" s="284"/>
      <c r="H25" s="285">
        <v>0</v>
      </c>
      <c r="I25" s="286"/>
      <c r="J25" s="1"/>
      <c r="K25" s="287">
        <v>0</v>
      </c>
      <c r="L25" s="288"/>
      <c r="M25" s="289">
        <v>0</v>
      </c>
      <c r="N25" s="287"/>
      <c r="O25" s="287"/>
      <c r="P25" s="288"/>
      <c r="Q25" s="289">
        <v>0</v>
      </c>
      <c r="R25" s="288"/>
      <c r="S25" s="285">
        <f>K25-M25</f>
        <v>0</v>
      </c>
      <c r="T25" s="290"/>
      <c r="U25" s="290"/>
      <c r="V25" s="19"/>
      <c r="W25" s="2"/>
    </row>
    <row r="26" spans="3:23" ht="2.25" customHeight="1">
      <c r="C26" s="1"/>
      <c r="D26" s="2"/>
      <c r="E26" s="2"/>
      <c r="F26" s="2"/>
      <c r="G26" s="2"/>
      <c r="H26" s="1"/>
      <c r="I26" s="19"/>
      <c r="J26" s="1"/>
      <c r="K26" s="2"/>
      <c r="L26" s="19"/>
      <c r="M26" s="1"/>
      <c r="N26" s="2"/>
      <c r="O26" s="2"/>
      <c r="P26" s="19"/>
      <c r="Q26" s="1"/>
      <c r="R26" s="2"/>
      <c r="S26" s="1"/>
      <c r="T26" s="2"/>
      <c r="U26" s="2"/>
      <c r="V26" s="19"/>
      <c r="W26" s="2"/>
    </row>
    <row r="27" spans="3:24" ht="12.75">
      <c r="C27" s="1"/>
      <c r="D27" s="2"/>
      <c r="E27" s="278" t="s">
        <v>207</v>
      </c>
      <c r="F27" s="278"/>
      <c r="G27" s="278"/>
      <c r="H27" s="279">
        <v>10333269851.06</v>
      </c>
      <c r="I27" s="280"/>
      <c r="J27" s="1"/>
      <c r="K27" s="281">
        <v>2198083677.46</v>
      </c>
      <c r="L27" s="280"/>
      <c r="M27" s="279">
        <v>1342080378.44</v>
      </c>
      <c r="N27" s="281"/>
      <c r="O27" s="281"/>
      <c r="P27" s="280"/>
      <c r="Q27" s="279">
        <f>SUM(Q29:R45)</f>
        <v>11189273150.08</v>
      </c>
      <c r="R27" s="280"/>
      <c r="S27" s="279">
        <f>SUM(S29:U45)</f>
        <v>856003299.0199987</v>
      </c>
      <c r="T27" s="281"/>
      <c r="U27" s="281"/>
      <c r="V27" s="19"/>
      <c r="W27" s="279"/>
      <c r="X27" s="281"/>
    </row>
    <row r="28" spans="3:23" ht="0.75" customHeight="1">
      <c r="C28" s="1"/>
      <c r="D28" s="2"/>
      <c r="E28" s="2"/>
      <c r="F28" s="2"/>
      <c r="G28" s="2"/>
      <c r="H28" s="1"/>
      <c r="I28" s="19"/>
      <c r="J28" s="1"/>
      <c r="K28" s="2"/>
      <c r="L28" s="19"/>
      <c r="M28" s="1"/>
      <c r="N28" s="2"/>
      <c r="O28" s="2"/>
      <c r="P28" s="19"/>
      <c r="Q28" s="1"/>
      <c r="R28" s="2"/>
      <c r="S28" s="1"/>
      <c r="T28" s="2"/>
      <c r="U28" s="2"/>
      <c r="V28" s="19"/>
      <c r="W28" s="2"/>
    </row>
    <row r="29" spans="3:23" ht="14.25" customHeight="1">
      <c r="C29" s="1"/>
      <c r="D29" s="2"/>
      <c r="E29" s="284" t="s">
        <v>208</v>
      </c>
      <c r="F29" s="284"/>
      <c r="G29" s="284"/>
      <c r="H29" s="285">
        <v>933487482.54</v>
      </c>
      <c r="I29" s="286"/>
      <c r="J29" s="1"/>
      <c r="K29" s="287">
        <v>120768294.92</v>
      </c>
      <c r="L29" s="288"/>
      <c r="M29" s="289">
        <v>37079894.15</v>
      </c>
      <c r="N29" s="287"/>
      <c r="O29" s="287"/>
      <c r="P29" s="288"/>
      <c r="Q29" s="285">
        <f>H29+K29-M29</f>
        <v>1017175883.31</v>
      </c>
      <c r="R29" s="286"/>
      <c r="S29" s="285">
        <f>Q29-H29</f>
        <v>83688400.76999998</v>
      </c>
      <c r="T29" s="290"/>
      <c r="U29" s="290"/>
      <c r="V29" s="19"/>
      <c r="W29" s="2"/>
    </row>
    <row r="30" spans="3:23" ht="0.75" customHeight="1">
      <c r="C30" s="1"/>
      <c r="D30" s="2"/>
      <c r="E30" s="2"/>
      <c r="F30" s="2"/>
      <c r="G30" s="2"/>
      <c r="H30" s="1"/>
      <c r="I30" s="19"/>
      <c r="J30" s="1"/>
      <c r="K30" s="291"/>
      <c r="L30" s="292"/>
      <c r="M30" s="293"/>
      <c r="N30" s="291"/>
      <c r="O30" s="291"/>
      <c r="P30" s="292"/>
      <c r="Q30" s="1"/>
      <c r="R30" s="2"/>
      <c r="S30" s="1"/>
      <c r="T30" s="2"/>
      <c r="U30" s="2"/>
      <c r="V30" s="19"/>
      <c r="W30" s="2"/>
    </row>
    <row r="31" spans="3:23" ht="14.25" customHeight="1">
      <c r="C31" s="1"/>
      <c r="D31" s="2"/>
      <c r="E31" s="284" t="s">
        <v>209</v>
      </c>
      <c r="F31" s="284"/>
      <c r="G31" s="284"/>
      <c r="H31" s="285">
        <v>95065006.22</v>
      </c>
      <c r="I31" s="286"/>
      <c r="J31" s="1"/>
      <c r="K31" s="287">
        <v>13485332.65</v>
      </c>
      <c r="L31" s="288"/>
      <c r="M31" s="289">
        <v>16642417.91</v>
      </c>
      <c r="N31" s="287"/>
      <c r="O31" s="287"/>
      <c r="P31" s="288"/>
      <c r="Q31" s="285">
        <f>H31+K31-M31</f>
        <v>91907920.96000001</v>
      </c>
      <c r="R31" s="286"/>
      <c r="S31" s="285">
        <f>Q31-H31</f>
        <v>-3157085.2599999905</v>
      </c>
      <c r="T31" s="290"/>
      <c r="U31" s="290"/>
      <c r="V31" s="19"/>
      <c r="W31" s="2"/>
    </row>
    <row r="32" spans="3:23" ht="0.75" customHeight="1">
      <c r="C32" s="1"/>
      <c r="D32" s="2"/>
      <c r="E32" s="2"/>
      <c r="F32" s="2"/>
      <c r="G32" s="2"/>
      <c r="H32" s="1"/>
      <c r="I32" s="19"/>
      <c r="J32" s="1"/>
      <c r="K32" s="291"/>
      <c r="L32" s="292"/>
      <c r="M32" s="293"/>
      <c r="N32" s="291"/>
      <c r="O32" s="291"/>
      <c r="P32" s="292"/>
      <c r="Q32" s="1"/>
      <c r="R32" s="2"/>
      <c r="S32" s="1"/>
      <c r="T32" s="2"/>
      <c r="U32" s="2"/>
      <c r="V32" s="19"/>
      <c r="W32" s="2"/>
    </row>
    <row r="33" spans="3:23" ht="14.25" customHeight="1">
      <c r="C33" s="1"/>
      <c r="D33" s="2"/>
      <c r="E33" s="284" t="s">
        <v>210</v>
      </c>
      <c r="F33" s="284"/>
      <c r="G33" s="284"/>
      <c r="H33" s="285">
        <v>9131669036.17</v>
      </c>
      <c r="I33" s="286"/>
      <c r="J33" s="1"/>
      <c r="K33" s="287">
        <v>1982521555.22</v>
      </c>
      <c r="L33" s="288"/>
      <c r="M33" s="289">
        <v>1182957667.28</v>
      </c>
      <c r="N33" s="287"/>
      <c r="O33" s="287"/>
      <c r="P33" s="288"/>
      <c r="Q33" s="285">
        <f>H33+K33-M33</f>
        <v>9931232924.109999</v>
      </c>
      <c r="R33" s="286"/>
      <c r="S33" s="285">
        <f>Q33-H33</f>
        <v>799563887.9399986</v>
      </c>
      <c r="T33" s="290"/>
      <c r="U33" s="290"/>
      <c r="V33" s="19"/>
      <c r="W33" s="2"/>
    </row>
    <row r="34" spans="3:23" ht="0.75" customHeight="1">
      <c r="C34" s="1"/>
      <c r="D34" s="2"/>
      <c r="E34" s="2"/>
      <c r="F34" s="2"/>
      <c r="G34" s="2"/>
      <c r="H34" s="1"/>
      <c r="I34" s="19"/>
      <c r="J34" s="1"/>
      <c r="K34" s="291"/>
      <c r="L34" s="292"/>
      <c r="M34" s="293"/>
      <c r="N34" s="291"/>
      <c r="O34" s="291"/>
      <c r="P34" s="292"/>
      <c r="Q34" s="1"/>
      <c r="R34" s="2"/>
      <c r="S34" s="1"/>
      <c r="T34" s="2"/>
      <c r="U34" s="2"/>
      <c r="V34" s="19"/>
      <c r="W34" s="2"/>
    </row>
    <row r="35" spans="3:23" ht="14.25" customHeight="1">
      <c r="C35" s="1"/>
      <c r="D35" s="2"/>
      <c r="E35" s="284" t="s">
        <v>211</v>
      </c>
      <c r="F35" s="284"/>
      <c r="G35" s="284"/>
      <c r="H35" s="285">
        <v>655549318.09</v>
      </c>
      <c r="I35" s="286"/>
      <c r="J35" s="1"/>
      <c r="K35" s="287">
        <v>76695367.86</v>
      </c>
      <c r="L35" s="288"/>
      <c r="M35" s="289">
        <v>63044763.77</v>
      </c>
      <c r="N35" s="287"/>
      <c r="O35" s="287"/>
      <c r="P35" s="288"/>
      <c r="Q35" s="285">
        <f>H35+K35-M35</f>
        <v>669199922.1800001</v>
      </c>
      <c r="R35" s="286"/>
      <c r="S35" s="285">
        <f>Q35-H35</f>
        <v>13650604.090000033</v>
      </c>
      <c r="T35" s="290"/>
      <c r="U35" s="290"/>
      <c r="V35" s="19"/>
      <c r="W35" s="2"/>
    </row>
    <row r="36" spans="3:23" ht="0.75" customHeight="1">
      <c r="C36" s="1"/>
      <c r="D36" s="2"/>
      <c r="E36" s="2"/>
      <c r="F36" s="2"/>
      <c r="G36" s="2"/>
      <c r="H36" s="1"/>
      <c r="I36" s="19"/>
      <c r="J36" s="1"/>
      <c r="K36" s="291"/>
      <c r="L36" s="292"/>
      <c r="M36" s="293"/>
      <c r="N36" s="291"/>
      <c r="O36" s="291"/>
      <c r="P36" s="292"/>
      <c r="Q36" s="1"/>
      <c r="R36" s="2"/>
      <c r="S36" s="1"/>
      <c r="T36" s="2"/>
      <c r="U36" s="2"/>
      <c r="V36" s="19"/>
      <c r="W36" s="2"/>
    </row>
    <row r="37" spans="3:23" ht="14.25" customHeight="1">
      <c r="C37" s="1"/>
      <c r="D37" s="2"/>
      <c r="E37" s="284" t="s">
        <v>212</v>
      </c>
      <c r="F37" s="284"/>
      <c r="G37" s="284"/>
      <c r="H37" s="285">
        <v>10268438.34</v>
      </c>
      <c r="I37" s="286"/>
      <c r="J37" s="1"/>
      <c r="K37" s="287">
        <v>2165352.71</v>
      </c>
      <c r="L37" s="288"/>
      <c r="M37" s="289">
        <v>708056.97</v>
      </c>
      <c r="N37" s="287"/>
      <c r="O37" s="287"/>
      <c r="P37" s="288"/>
      <c r="Q37" s="285">
        <f>H37+K37-M37</f>
        <v>11725734.08</v>
      </c>
      <c r="R37" s="286"/>
      <c r="S37" s="285">
        <f>Q37-H37</f>
        <v>1457295.7400000002</v>
      </c>
      <c r="T37" s="290"/>
      <c r="U37" s="290"/>
      <c r="V37" s="19"/>
      <c r="W37" s="2"/>
    </row>
    <row r="38" spans="3:23" ht="0.75" customHeight="1">
      <c r="C38" s="1"/>
      <c r="D38" s="2"/>
      <c r="E38" s="2"/>
      <c r="F38" s="2"/>
      <c r="G38" s="2"/>
      <c r="H38" s="1"/>
      <c r="I38" s="19"/>
      <c r="J38" s="1"/>
      <c r="K38" s="291"/>
      <c r="L38" s="292"/>
      <c r="M38" s="293"/>
      <c r="N38" s="291"/>
      <c r="O38" s="291"/>
      <c r="P38" s="292"/>
      <c r="Q38" s="1"/>
      <c r="R38" s="2"/>
      <c r="S38" s="1"/>
      <c r="T38" s="2"/>
      <c r="U38" s="2"/>
      <c r="V38" s="19"/>
      <c r="W38" s="2"/>
    </row>
    <row r="39" spans="3:23" ht="14.25" customHeight="1">
      <c r="C39" s="1"/>
      <c r="D39" s="2"/>
      <c r="E39" s="284" t="s">
        <v>213</v>
      </c>
      <c r="F39" s="284"/>
      <c r="G39" s="284"/>
      <c r="H39" s="296">
        <v>-492769430.3</v>
      </c>
      <c r="I39" s="297"/>
      <c r="J39" s="1"/>
      <c r="K39" s="287">
        <v>2447774.1</v>
      </c>
      <c r="L39" s="288"/>
      <c r="M39" s="289">
        <v>41647578.36</v>
      </c>
      <c r="N39" s="287"/>
      <c r="O39" s="287"/>
      <c r="P39" s="288"/>
      <c r="Q39" s="296">
        <f>H39+K39-M39</f>
        <v>-531969234.56</v>
      </c>
      <c r="R39" s="297"/>
      <c r="S39" s="296">
        <f>Q39-H39</f>
        <v>-39199804.25999999</v>
      </c>
      <c r="T39" s="76"/>
      <c r="U39" s="76"/>
      <c r="V39" s="19"/>
      <c r="W39" s="2"/>
    </row>
    <row r="40" spans="3:23" ht="0.75" customHeight="1">
      <c r="C40" s="1"/>
      <c r="D40" s="2"/>
      <c r="E40" s="2"/>
      <c r="F40" s="2"/>
      <c r="G40" s="2"/>
      <c r="H40" s="1"/>
      <c r="I40" s="19"/>
      <c r="J40" s="1"/>
      <c r="K40" s="291"/>
      <c r="L40" s="292"/>
      <c r="M40" s="293"/>
      <c r="N40" s="291"/>
      <c r="O40" s="291"/>
      <c r="P40" s="292"/>
      <c r="Q40" s="1"/>
      <c r="R40" s="2"/>
      <c r="S40" s="1"/>
      <c r="T40" s="2"/>
      <c r="U40" s="2"/>
      <c r="V40" s="19"/>
      <c r="W40" s="2"/>
    </row>
    <row r="41" spans="3:23" ht="14.25" customHeight="1">
      <c r="C41" s="1"/>
      <c r="D41" s="2"/>
      <c r="E41" s="284" t="s">
        <v>214</v>
      </c>
      <c r="F41" s="284"/>
      <c r="G41" s="284"/>
      <c r="H41" s="285">
        <v>0</v>
      </c>
      <c r="I41" s="286"/>
      <c r="J41" s="1"/>
      <c r="K41" s="287">
        <v>0</v>
      </c>
      <c r="L41" s="288"/>
      <c r="M41" s="289">
        <v>0</v>
      </c>
      <c r="N41" s="287"/>
      <c r="O41" s="287"/>
      <c r="P41" s="288"/>
      <c r="Q41" s="285">
        <v>0</v>
      </c>
      <c r="R41" s="286"/>
      <c r="S41" s="285">
        <f>Q41-H41</f>
        <v>0</v>
      </c>
      <c r="T41" s="290"/>
      <c r="U41" s="290"/>
      <c r="V41" s="19"/>
      <c r="W41" s="2"/>
    </row>
    <row r="42" spans="3:23" ht="0.75" customHeight="1">
      <c r="C42" s="1"/>
      <c r="D42" s="2"/>
      <c r="E42" s="2"/>
      <c r="F42" s="2"/>
      <c r="G42" s="2"/>
      <c r="H42" s="1"/>
      <c r="I42" s="19"/>
      <c r="J42" s="1"/>
      <c r="K42" s="291"/>
      <c r="L42" s="292"/>
      <c r="M42" s="293"/>
      <c r="N42" s="291"/>
      <c r="O42" s="291"/>
      <c r="P42" s="292"/>
      <c r="Q42" s="1"/>
      <c r="R42" s="2"/>
      <c r="S42" s="1"/>
      <c r="T42" s="2"/>
      <c r="U42" s="2"/>
      <c r="V42" s="19"/>
      <c r="W42" s="2"/>
    </row>
    <row r="43" spans="3:23" ht="14.25" customHeight="1">
      <c r="C43" s="1"/>
      <c r="D43" s="2"/>
      <c r="E43" s="284" t="s">
        <v>215</v>
      </c>
      <c r="F43" s="284"/>
      <c r="G43" s="284"/>
      <c r="H43" s="285">
        <v>0</v>
      </c>
      <c r="I43" s="286"/>
      <c r="J43" s="1"/>
      <c r="K43" s="287">
        <v>0</v>
      </c>
      <c r="L43" s="288"/>
      <c r="M43" s="289">
        <v>0</v>
      </c>
      <c r="N43" s="287"/>
      <c r="O43" s="287"/>
      <c r="P43" s="288"/>
      <c r="Q43" s="285">
        <v>0</v>
      </c>
      <c r="R43" s="286"/>
      <c r="S43" s="285">
        <f>Q43-H43</f>
        <v>0</v>
      </c>
      <c r="T43" s="290"/>
      <c r="U43" s="290"/>
      <c r="V43" s="19"/>
      <c r="W43" s="2"/>
    </row>
    <row r="44" spans="3:23" ht="0.75" customHeight="1">
      <c r="C44" s="1"/>
      <c r="D44" s="2"/>
      <c r="E44" s="2"/>
      <c r="F44" s="2"/>
      <c r="G44" s="2"/>
      <c r="H44" s="1"/>
      <c r="I44" s="19"/>
      <c r="J44" s="1"/>
      <c r="K44" s="291"/>
      <c r="L44" s="292"/>
      <c r="M44" s="293"/>
      <c r="N44" s="291"/>
      <c r="O44" s="291"/>
      <c r="P44" s="292"/>
      <c r="Q44" s="1"/>
      <c r="R44" s="2"/>
      <c r="S44" s="1"/>
      <c r="T44" s="2"/>
      <c r="U44" s="2"/>
      <c r="V44" s="19"/>
      <c r="W44" s="2"/>
    </row>
    <row r="45" spans="3:23" ht="14.25" customHeight="1">
      <c r="C45" s="1"/>
      <c r="D45" s="2"/>
      <c r="E45" s="284" t="s">
        <v>216</v>
      </c>
      <c r="F45" s="284"/>
      <c r="G45" s="284"/>
      <c r="H45" s="285">
        <v>0</v>
      </c>
      <c r="I45" s="286"/>
      <c r="J45" s="1"/>
      <c r="K45" s="287">
        <v>0</v>
      </c>
      <c r="L45" s="288"/>
      <c r="M45" s="289">
        <v>0</v>
      </c>
      <c r="N45" s="287"/>
      <c r="O45" s="287"/>
      <c r="P45" s="288"/>
      <c r="Q45" s="285">
        <v>0</v>
      </c>
      <c r="R45" s="286"/>
      <c r="S45" s="285">
        <f>Q45-H45</f>
        <v>0</v>
      </c>
      <c r="T45" s="290"/>
      <c r="U45" s="290"/>
      <c r="V45" s="19"/>
      <c r="W45" s="2"/>
    </row>
    <row r="46" spans="3:23" ht="14.25" customHeight="1">
      <c r="C46" s="1"/>
      <c r="D46" s="2"/>
      <c r="E46" s="298"/>
      <c r="F46" s="298"/>
      <c r="G46" s="298"/>
      <c r="H46" s="299"/>
      <c r="I46" s="300"/>
      <c r="J46" s="1"/>
      <c r="K46" s="301"/>
      <c r="L46" s="302"/>
      <c r="M46" s="303"/>
      <c r="N46" s="301"/>
      <c r="O46" s="301"/>
      <c r="P46" s="302"/>
      <c r="Q46" s="299"/>
      <c r="R46" s="304"/>
      <c r="S46" s="299"/>
      <c r="T46" s="304"/>
      <c r="U46" s="304"/>
      <c r="V46" s="19"/>
      <c r="W46" s="2"/>
    </row>
    <row r="47" spans="3:23" ht="44.25" customHeight="1">
      <c r="C47" s="77"/>
      <c r="D47" s="12"/>
      <c r="E47" s="12"/>
      <c r="F47" s="12"/>
      <c r="G47" s="12"/>
      <c r="H47" s="77"/>
      <c r="I47" s="21"/>
      <c r="J47" s="77"/>
      <c r="K47" s="12"/>
      <c r="L47" s="21"/>
      <c r="M47" s="77"/>
      <c r="N47" s="12"/>
      <c r="O47" s="12"/>
      <c r="P47" s="21"/>
      <c r="Q47" s="77"/>
      <c r="R47" s="12"/>
      <c r="S47" s="77"/>
      <c r="T47" s="12"/>
      <c r="U47" s="12"/>
      <c r="V47" s="21"/>
      <c r="W47" s="2"/>
    </row>
    <row r="48" ht="7.5" customHeight="1"/>
    <row r="49" spans="4:14" ht="18.75" customHeight="1">
      <c r="D49" s="305" t="s">
        <v>149</v>
      </c>
      <c r="E49" s="305"/>
      <c r="F49" s="305"/>
      <c r="G49" s="305"/>
      <c r="H49" s="305"/>
      <c r="I49" s="305"/>
      <c r="J49" s="305"/>
      <c r="K49" s="305"/>
      <c r="L49" s="305"/>
      <c r="M49" s="305"/>
      <c r="N49" s="305"/>
    </row>
    <row r="50" ht="38.25" customHeight="1">
      <c r="H50" s="2"/>
    </row>
    <row r="51" spans="7:21" ht="12.75">
      <c r="G51" s="306" t="s">
        <v>150</v>
      </c>
      <c r="I51" s="306" t="s">
        <v>217</v>
      </c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</row>
    <row r="52" spans="7:21" ht="12.75">
      <c r="G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</row>
    <row r="53" ht="9" customHeight="1">
      <c r="G53" s="306"/>
    </row>
    <row r="54" ht="21" customHeight="1"/>
  </sheetData>
  <sheetProtection/>
  <mergeCells count="130">
    <mergeCell ref="D49:N49"/>
    <mergeCell ref="G51:G53"/>
    <mergeCell ref="I51:U52"/>
    <mergeCell ref="E45:G45"/>
    <mergeCell ref="H45:I45"/>
    <mergeCell ref="K45:L45"/>
    <mergeCell ref="M45:P45"/>
    <mergeCell ref="Q45:R45"/>
    <mergeCell ref="S45:U45"/>
    <mergeCell ref="E43:G43"/>
    <mergeCell ref="H43:I43"/>
    <mergeCell ref="K43:L43"/>
    <mergeCell ref="M43:P43"/>
    <mergeCell ref="Q43:R43"/>
    <mergeCell ref="S43:U43"/>
    <mergeCell ref="E41:G41"/>
    <mergeCell ref="H41:I41"/>
    <mergeCell ref="K41:L41"/>
    <mergeCell ref="M41:P41"/>
    <mergeCell ref="Q41:R41"/>
    <mergeCell ref="S41:U41"/>
    <mergeCell ref="E39:G39"/>
    <mergeCell ref="H39:I39"/>
    <mergeCell ref="K39:L39"/>
    <mergeCell ref="M39:P39"/>
    <mergeCell ref="Q39:R39"/>
    <mergeCell ref="S39:U39"/>
    <mergeCell ref="E37:G37"/>
    <mergeCell ref="H37:I37"/>
    <mergeCell ref="K37:L37"/>
    <mergeCell ref="M37:P37"/>
    <mergeCell ref="Q37:R37"/>
    <mergeCell ref="S37:U37"/>
    <mergeCell ref="E35:G35"/>
    <mergeCell ref="H35:I35"/>
    <mergeCell ref="K35:L35"/>
    <mergeCell ref="M35:P35"/>
    <mergeCell ref="Q35:R35"/>
    <mergeCell ref="S35:U35"/>
    <mergeCell ref="E33:G33"/>
    <mergeCell ref="H33:I33"/>
    <mergeCell ref="K33:L33"/>
    <mergeCell ref="M33:P33"/>
    <mergeCell ref="Q33:R33"/>
    <mergeCell ref="S33:U33"/>
    <mergeCell ref="E31:G31"/>
    <mergeCell ref="H31:I31"/>
    <mergeCell ref="K31:L31"/>
    <mergeCell ref="M31:P31"/>
    <mergeCell ref="Q31:R31"/>
    <mergeCell ref="S31:U31"/>
    <mergeCell ref="W27:X27"/>
    <mergeCell ref="E29:G29"/>
    <mergeCell ref="H29:I29"/>
    <mergeCell ref="K29:L29"/>
    <mergeCell ref="M29:P29"/>
    <mergeCell ref="Q29:R29"/>
    <mergeCell ref="S29:U29"/>
    <mergeCell ref="E27:G27"/>
    <mergeCell ref="H27:I27"/>
    <mergeCell ref="K27:L27"/>
    <mergeCell ref="M27:P27"/>
    <mergeCell ref="Q27:R27"/>
    <mergeCell ref="S27:U27"/>
    <mergeCell ref="E25:G25"/>
    <mergeCell ref="H25:I25"/>
    <mergeCell ref="K25:L25"/>
    <mergeCell ref="M25:P25"/>
    <mergeCell ref="Q25:R25"/>
    <mergeCell ref="S25:U25"/>
    <mergeCell ref="E23:G23"/>
    <mergeCell ref="H23:I23"/>
    <mergeCell ref="K23:L23"/>
    <mergeCell ref="M23:P23"/>
    <mergeCell ref="Q23:R23"/>
    <mergeCell ref="S23:U23"/>
    <mergeCell ref="E21:G21"/>
    <mergeCell ref="H21:I21"/>
    <mergeCell ref="K21:L21"/>
    <mergeCell ref="M21:P21"/>
    <mergeCell ref="Q21:R21"/>
    <mergeCell ref="S21:U21"/>
    <mergeCell ref="E19:G19"/>
    <mergeCell ref="H19:I19"/>
    <mergeCell ref="K19:L19"/>
    <mergeCell ref="M19:P19"/>
    <mergeCell ref="Q19:R19"/>
    <mergeCell ref="S19:U19"/>
    <mergeCell ref="E17:G17"/>
    <mergeCell ref="H17:I17"/>
    <mergeCell ref="K17:L17"/>
    <mergeCell ref="M17:P17"/>
    <mergeCell ref="Q17:R17"/>
    <mergeCell ref="S17:U17"/>
    <mergeCell ref="E15:G15"/>
    <mergeCell ref="H15:I15"/>
    <mergeCell ref="K15:L15"/>
    <mergeCell ref="M15:P15"/>
    <mergeCell ref="Q15:R15"/>
    <mergeCell ref="S15:U15"/>
    <mergeCell ref="E13:G13"/>
    <mergeCell ref="H13:I13"/>
    <mergeCell ref="K13:L13"/>
    <mergeCell ref="M13:P13"/>
    <mergeCell ref="Q13:R13"/>
    <mergeCell ref="S13:U13"/>
    <mergeCell ref="W9:X9"/>
    <mergeCell ref="E11:G11"/>
    <mergeCell ref="H11:I11"/>
    <mergeCell ref="K11:L11"/>
    <mergeCell ref="M11:P11"/>
    <mergeCell ref="Q11:R11"/>
    <mergeCell ref="S11:U11"/>
    <mergeCell ref="M6:P6"/>
    <mergeCell ref="Q6:R6"/>
    <mergeCell ref="T6:U6"/>
    <mergeCell ref="E9:G9"/>
    <mergeCell ref="H9:I9"/>
    <mergeCell ref="K9:L9"/>
    <mergeCell ref="M9:P9"/>
    <mergeCell ref="Q9:R9"/>
    <mergeCell ref="S9:U9"/>
    <mergeCell ref="G1:V1"/>
    <mergeCell ref="G2:V3"/>
    <mergeCell ref="C4:G4"/>
    <mergeCell ref="I4:I5"/>
    <mergeCell ref="K4:K5"/>
    <mergeCell ref="M4:P5"/>
    <mergeCell ref="Q4:R5"/>
    <mergeCell ref="T4:U5"/>
  </mergeCells>
  <printOptions/>
  <pageMargins left="0.11811023622047245" right="0" top="0.11811023622047245" bottom="0.11811023622047245" header="0" footer="0"/>
  <pageSetup firstPageNumber="7" useFirstPageNumber="1" fitToHeight="0" fitToWidth="0" horizontalDpi="600" verticalDpi="600" orientation="landscape" paperSize="9" scale="92" r:id="rId1"/>
  <headerFooter alignWithMargins="0">
    <oddFooter>&amp;CPágina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L24" sqref="L24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  <col min="17" max="17" width="13.57421875" style="0" bestFit="1" customWidth="1"/>
    <col min="18" max="22" width="6.8515625" style="0" customWidth="1"/>
    <col min="23" max="23" width="13.57421875" style="0" bestFit="1" customWidth="1"/>
  </cols>
  <sheetData>
    <row r="1" ht="6.75" customHeight="1"/>
    <row r="2" spans="1:14" ht="12.75" customHeight="1">
      <c r="A2" s="38" t="s">
        <v>218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6.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1.25" customHeight="1">
      <c r="A5" s="307" t="s">
        <v>219</v>
      </c>
      <c r="B5" s="308"/>
      <c r="C5" s="308"/>
      <c r="D5" s="308"/>
      <c r="E5" s="308"/>
      <c r="F5" s="308"/>
      <c r="G5" s="309"/>
      <c r="H5" s="310" t="s">
        <v>220</v>
      </c>
      <c r="I5" s="309"/>
      <c r="J5" s="310" t="s">
        <v>221</v>
      </c>
      <c r="K5" s="309"/>
      <c r="L5" s="311" t="s">
        <v>222</v>
      </c>
      <c r="M5" s="310" t="s">
        <v>223</v>
      </c>
      <c r="N5" s="312"/>
    </row>
    <row r="6" spans="1:14" ht="15.75" customHeight="1">
      <c r="A6" s="313"/>
      <c r="B6" s="314"/>
      <c r="C6" s="314"/>
      <c r="D6" s="314"/>
      <c r="E6" s="314"/>
      <c r="F6" s="314"/>
      <c r="G6" s="315"/>
      <c r="H6" s="316"/>
      <c r="I6" s="317"/>
      <c r="J6" s="318"/>
      <c r="K6" s="315"/>
      <c r="L6" s="319"/>
      <c r="M6" s="320"/>
      <c r="N6" s="321"/>
    </row>
    <row r="7" spans="1:14" s="89" customFormat="1" ht="15.75" customHeight="1">
      <c r="A7" s="322" t="s">
        <v>224</v>
      </c>
      <c r="B7" s="323"/>
      <c r="C7" s="323"/>
      <c r="D7" s="323"/>
      <c r="E7" s="323"/>
      <c r="F7" s="324"/>
      <c r="G7" s="324"/>
      <c r="H7" s="325"/>
      <c r="I7" s="326"/>
      <c r="J7" s="324"/>
      <c r="K7" s="324"/>
      <c r="L7" s="327"/>
      <c r="M7" s="324"/>
      <c r="N7" s="328"/>
    </row>
    <row r="8" spans="1:14" ht="12.75" customHeight="1">
      <c r="A8" s="1"/>
      <c r="B8" s="329" t="s">
        <v>225</v>
      </c>
      <c r="C8" s="329"/>
      <c r="D8" s="329"/>
      <c r="E8" s="330"/>
      <c r="F8" s="330"/>
      <c r="G8" s="331"/>
      <c r="H8" s="1"/>
      <c r="I8" s="332"/>
      <c r="J8" s="2"/>
      <c r="K8" s="2"/>
      <c r="L8" s="333"/>
      <c r="M8" s="2"/>
      <c r="N8" s="19"/>
    </row>
    <row r="9" spans="1:14" ht="12.75" customHeight="1">
      <c r="A9" s="334" t="s">
        <v>226</v>
      </c>
      <c r="B9" s="63"/>
      <c r="C9" s="63"/>
      <c r="D9" s="63"/>
      <c r="E9" s="63"/>
      <c r="F9" s="2"/>
      <c r="G9" s="2"/>
      <c r="H9" s="1"/>
      <c r="I9" s="332"/>
      <c r="J9" s="2"/>
      <c r="K9" s="2"/>
      <c r="L9" s="335">
        <v>0</v>
      </c>
      <c r="M9" s="336">
        <v>0</v>
      </c>
      <c r="N9" s="75"/>
    </row>
    <row r="10" spans="1:14" ht="12.75" customHeight="1">
      <c r="A10" s="337" t="s">
        <v>227</v>
      </c>
      <c r="B10" s="66"/>
      <c r="C10" s="66"/>
      <c r="D10" s="66"/>
      <c r="E10" s="66"/>
      <c r="F10" s="2"/>
      <c r="G10" s="2"/>
      <c r="H10" s="1"/>
      <c r="I10" s="338" t="s">
        <v>228</v>
      </c>
      <c r="J10" s="339" t="s">
        <v>229</v>
      </c>
      <c r="K10" s="340"/>
      <c r="L10" s="341">
        <v>0</v>
      </c>
      <c r="M10" s="342">
        <v>0</v>
      </c>
      <c r="N10" s="75"/>
    </row>
    <row r="11" spans="1:14" ht="12.75" customHeight="1">
      <c r="A11" s="337" t="s">
        <v>230</v>
      </c>
      <c r="B11" s="66"/>
      <c r="C11" s="66"/>
      <c r="D11" s="66"/>
      <c r="E11" s="66"/>
      <c r="F11" s="2"/>
      <c r="G11" s="2"/>
      <c r="H11" s="1"/>
      <c r="I11" s="338" t="s">
        <v>228</v>
      </c>
      <c r="J11" s="343"/>
      <c r="K11" s="2"/>
      <c r="L11" s="341">
        <v>0</v>
      </c>
      <c r="M11" s="342">
        <v>0</v>
      </c>
      <c r="N11" s="75"/>
    </row>
    <row r="12" spans="1:14" ht="12.75" customHeight="1">
      <c r="A12" s="337" t="s">
        <v>231</v>
      </c>
      <c r="B12" s="66"/>
      <c r="C12" s="66"/>
      <c r="D12" s="66"/>
      <c r="E12" s="66"/>
      <c r="F12" s="2"/>
      <c r="G12" s="2"/>
      <c r="H12" s="1"/>
      <c r="I12" s="338" t="s">
        <v>228</v>
      </c>
      <c r="J12" s="343"/>
      <c r="K12" s="2"/>
      <c r="L12" s="341">
        <v>0</v>
      </c>
      <c r="M12" s="342">
        <v>0</v>
      </c>
      <c r="N12" s="75"/>
    </row>
    <row r="13" spans="1:14" ht="12.75" customHeight="1">
      <c r="A13" s="5"/>
      <c r="B13" s="8"/>
      <c r="C13" s="8"/>
      <c r="D13" s="8"/>
      <c r="E13" s="8"/>
      <c r="F13" s="2"/>
      <c r="G13" s="2"/>
      <c r="H13" s="1"/>
      <c r="I13" s="338"/>
      <c r="J13" s="343"/>
      <c r="K13" s="2"/>
      <c r="L13" s="341"/>
      <c r="M13" s="344"/>
      <c r="N13" s="345"/>
    </row>
    <row r="14" spans="1:14" ht="12.75" customHeight="1">
      <c r="A14" s="334" t="s">
        <v>232</v>
      </c>
      <c r="B14" s="63"/>
      <c r="C14" s="63"/>
      <c r="D14" s="63"/>
      <c r="E14" s="63"/>
      <c r="F14" s="2"/>
      <c r="G14" s="2"/>
      <c r="H14" s="1"/>
      <c r="I14" s="332"/>
      <c r="J14" s="2"/>
      <c r="K14" s="2"/>
      <c r="L14" s="335">
        <v>0</v>
      </c>
      <c r="M14" s="336">
        <v>0</v>
      </c>
      <c r="N14" s="75"/>
    </row>
    <row r="15" spans="1:14" ht="12.75" customHeight="1">
      <c r="A15" s="337" t="s">
        <v>233</v>
      </c>
      <c r="B15" s="66"/>
      <c r="C15" s="66"/>
      <c r="D15" s="66"/>
      <c r="E15" s="66"/>
      <c r="F15" s="2"/>
      <c r="G15" s="2"/>
      <c r="H15" s="1"/>
      <c r="I15" s="338" t="s">
        <v>228</v>
      </c>
      <c r="J15" s="343"/>
      <c r="K15" s="2"/>
      <c r="L15" s="341">
        <v>0</v>
      </c>
      <c r="M15" s="342">
        <v>0</v>
      </c>
      <c r="N15" s="75"/>
    </row>
    <row r="16" spans="1:14" ht="12.75" customHeight="1">
      <c r="A16" s="337" t="s">
        <v>234</v>
      </c>
      <c r="B16" s="66"/>
      <c r="C16" s="66"/>
      <c r="D16" s="66"/>
      <c r="E16" s="66"/>
      <c r="F16" s="2"/>
      <c r="G16" s="2"/>
      <c r="H16" s="1"/>
      <c r="I16" s="338" t="s">
        <v>228</v>
      </c>
      <c r="J16" s="343"/>
      <c r="K16" s="2"/>
      <c r="L16" s="341">
        <v>0</v>
      </c>
      <c r="M16" s="342">
        <v>0</v>
      </c>
      <c r="N16" s="75"/>
    </row>
    <row r="17" spans="1:14" ht="12.75" customHeight="1">
      <c r="A17" s="337" t="s">
        <v>230</v>
      </c>
      <c r="B17" s="66"/>
      <c r="C17" s="66"/>
      <c r="D17" s="66"/>
      <c r="E17" s="66"/>
      <c r="F17" s="2"/>
      <c r="G17" s="2"/>
      <c r="H17" s="1"/>
      <c r="I17" s="338" t="s">
        <v>228</v>
      </c>
      <c r="J17" s="343"/>
      <c r="K17" s="2"/>
      <c r="L17" s="341">
        <v>0</v>
      </c>
      <c r="M17" s="342">
        <v>0</v>
      </c>
      <c r="N17" s="75"/>
    </row>
    <row r="18" spans="1:14" ht="12.75" customHeight="1">
      <c r="A18" s="337" t="s">
        <v>235</v>
      </c>
      <c r="B18" s="66"/>
      <c r="C18" s="66"/>
      <c r="D18" s="66"/>
      <c r="E18" s="66"/>
      <c r="F18" s="2"/>
      <c r="G18" s="2"/>
      <c r="H18" s="1"/>
      <c r="I18" s="338" t="s">
        <v>228</v>
      </c>
      <c r="J18" s="343"/>
      <c r="K18" s="2"/>
      <c r="L18" s="341">
        <v>0</v>
      </c>
      <c r="M18" s="342">
        <v>0</v>
      </c>
      <c r="N18" s="75"/>
    </row>
    <row r="19" spans="1:14" ht="12.75" customHeight="1">
      <c r="A19" s="346" t="s">
        <v>236</v>
      </c>
      <c r="B19" s="347"/>
      <c r="C19" s="347"/>
      <c r="D19" s="347"/>
      <c r="E19" s="347"/>
      <c r="F19" s="348"/>
      <c r="G19" s="2"/>
      <c r="H19" s="1"/>
      <c r="I19" s="332"/>
      <c r="J19" s="2"/>
      <c r="K19" s="2"/>
      <c r="L19" s="335">
        <v>0</v>
      </c>
      <c r="M19" s="336">
        <v>0</v>
      </c>
      <c r="N19" s="75"/>
    </row>
    <row r="20" spans="1:14" ht="12.75" customHeight="1">
      <c r="A20" s="1"/>
      <c r="B20" s="329" t="s">
        <v>237</v>
      </c>
      <c r="C20" s="329"/>
      <c r="D20" s="329"/>
      <c r="E20" s="330"/>
      <c r="F20" s="330"/>
      <c r="G20" s="331"/>
      <c r="H20" s="1"/>
      <c r="I20" s="332"/>
      <c r="J20" s="2"/>
      <c r="K20" s="2"/>
      <c r="L20" s="333"/>
      <c r="M20" s="2"/>
      <c r="N20" s="19"/>
    </row>
    <row r="21" spans="1:14" ht="12.75" customHeight="1">
      <c r="A21" s="334" t="s">
        <v>226</v>
      </c>
      <c r="B21" s="63"/>
      <c r="C21" s="63"/>
      <c r="D21" s="63"/>
      <c r="E21" s="63"/>
      <c r="F21" s="2"/>
      <c r="G21" s="2"/>
      <c r="H21" s="1"/>
      <c r="I21" s="332"/>
      <c r="J21" s="2"/>
      <c r="K21" s="2"/>
      <c r="L21" s="335">
        <v>0</v>
      </c>
      <c r="M21" s="336">
        <v>0</v>
      </c>
      <c r="N21" s="75"/>
    </row>
    <row r="22" spans="1:14" ht="12.75" customHeight="1">
      <c r="A22" s="337" t="s">
        <v>227</v>
      </c>
      <c r="B22" s="66"/>
      <c r="C22" s="66"/>
      <c r="D22" s="66"/>
      <c r="E22" s="66"/>
      <c r="F22" s="2"/>
      <c r="G22" s="2"/>
      <c r="H22" s="1"/>
      <c r="I22" s="338" t="s">
        <v>228</v>
      </c>
      <c r="J22" s="339" t="s">
        <v>229</v>
      </c>
      <c r="K22" s="340"/>
      <c r="L22" s="341">
        <v>0</v>
      </c>
      <c r="M22" s="349">
        <v>0</v>
      </c>
      <c r="N22" s="350"/>
    </row>
    <row r="23" spans="1:14" ht="12.75" customHeight="1">
      <c r="A23" s="337" t="s">
        <v>230</v>
      </c>
      <c r="B23" s="66"/>
      <c r="C23" s="66"/>
      <c r="D23" s="66"/>
      <c r="E23" s="66"/>
      <c r="F23" s="2"/>
      <c r="G23" s="2"/>
      <c r="H23" s="1"/>
      <c r="I23" s="338" t="s">
        <v>228</v>
      </c>
      <c r="J23" s="343"/>
      <c r="K23" s="2"/>
      <c r="L23" s="341">
        <v>0</v>
      </c>
      <c r="M23" s="342">
        <v>0</v>
      </c>
      <c r="N23" s="75"/>
    </row>
    <row r="24" spans="1:14" ht="12.75" customHeight="1">
      <c r="A24" s="337" t="s">
        <v>235</v>
      </c>
      <c r="B24" s="66"/>
      <c r="C24" s="66"/>
      <c r="D24" s="66"/>
      <c r="E24" s="66"/>
      <c r="F24" s="2"/>
      <c r="G24" s="2"/>
      <c r="H24" s="1"/>
      <c r="I24" s="338" t="s">
        <v>228</v>
      </c>
      <c r="J24" s="343"/>
      <c r="K24" s="2"/>
      <c r="L24" s="341">
        <v>0</v>
      </c>
      <c r="M24" s="342">
        <v>0</v>
      </c>
      <c r="N24" s="75"/>
    </row>
    <row r="25" spans="1:14" ht="12.75" customHeight="1">
      <c r="A25" s="5"/>
      <c r="B25" s="8"/>
      <c r="C25" s="8"/>
      <c r="D25" s="8"/>
      <c r="E25" s="8"/>
      <c r="F25" s="2"/>
      <c r="G25" s="2"/>
      <c r="H25" s="1"/>
      <c r="I25" s="338"/>
      <c r="J25" s="343"/>
      <c r="K25" s="2"/>
      <c r="L25" s="341"/>
      <c r="M25" s="344"/>
      <c r="N25" s="345"/>
    </row>
    <row r="26" spans="1:14" ht="12.75" customHeight="1">
      <c r="A26" s="334" t="s">
        <v>232</v>
      </c>
      <c r="B26" s="63"/>
      <c r="C26" s="63"/>
      <c r="D26" s="63"/>
      <c r="E26" s="63"/>
      <c r="F26" s="2"/>
      <c r="G26" s="2"/>
      <c r="H26" s="1"/>
      <c r="I26" s="332"/>
      <c r="J26" s="2"/>
      <c r="K26" s="2"/>
      <c r="L26" s="335">
        <v>0</v>
      </c>
      <c r="M26" s="336">
        <v>0</v>
      </c>
      <c r="N26" s="75"/>
    </row>
    <row r="27" spans="1:14" ht="12.75" customHeight="1">
      <c r="A27" s="337" t="s">
        <v>233</v>
      </c>
      <c r="B27" s="66"/>
      <c r="C27" s="66"/>
      <c r="D27" s="66"/>
      <c r="E27" s="66"/>
      <c r="F27" s="2"/>
      <c r="G27" s="2"/>
      <c r="H27" s="1"/>
      <c r="I27" s="338" t="s">
        <v>228</v>
      </c>
      <c r="J27" s="343"/>
      <c r="K27" s="2"/>
      <c r="L27" s="341">
        <v>0</v>
      </c>
      <c r="M27" s="342">
        <v>0</v>
      </c>
      <c r="N27" s="75"/>
    </row>
    <row r="28" spans="1:14" ht="12.75" customHeight="1">
      <c r="A28" s="337" t="s">
        <v>234</v>
      </c>
      <c r="B28" s="66"/>
      <c r="C28" s="66"/>
      <c r="D28" s="66"/>
      <c r="E28" s="66"/>
      <c r="F28" s="2"/>
      <c r="G28" s="2"/>
      <c r="H28" s="1"/>
      <c r="I28" s="338" t="s">
        <v>228</v>
      </c>
      <c r="J28" s="343"/>
      <c r="K28" s="2"/>
      <c r="L28" s="341">
        <v>0</v>
      </c>
      <c r="M28" s="342">
        <v>0</v>
      </c>
      <c r="N28" s="75"/>
    </row>
    <row r="29" spans="1:14" ht="12.75" customHeight="1">
      <c r="A29" s="337" t="s">
        <v>230</v>
      </c>
      <c r="B29" s="66"/>
      <c r="C29" s="66"/>
      <c r="D29" s="66"/>
      <c r="E29" s="66"/>
      <c r="F29" s="2"/>
      <c r="G29" s="2"/>
      <c r="H29" s="1"/>
      <c r="I29" s="338" t="s">
        <v>228</v>
      </c>
      <c r="J29" s="343"/>
      <c r="K29" s="2"/>
      <c r="L29" s="341">
        <v>0</v>
      </c>
      <c r="M29" s="342">
        <v>0</v>
      </c>
      <c r="N29" s="75"/>
    </row>
    <row r="30" spans="1:14" ht="12.75" customHeight="1">
      <c r="A30" s="337" t="s">
        <v>235</v>
      </c>
      <c r="B30" s="66"/>
      <c r="C30" s="66"/>
      <c r="D30" s="66"/>
      <c r="E30" s="66"/>
      <c r="F30" s="2"/>
      <c r="G30" s="2"/>
      <c r="H30" s="1"/>
      <c r="I30" s="338" t="s">
        <v>228</v>
      </c>
      <c r="J30" s="343"/>
      <c r="K30" s="2"/>
      <c r="L30" s="341">
        <v>0</v>
      </c>
      <c r="M30" s="342">
        <v>0</v>
      </c>
      <c r="N30" s="75"/>
    </row>
    <row r="31" spans="1:14" ht="12.75" customHeight="1">
      <c r="A31" s="346" t="s">
        <v>238</v>
      </c>
      <c r="B31" s="347"/>
      <c r="C31" s="347"/>
      <c r="D31" s="347"/>
      <c r="E31" s="347"/>
      <c r="F31" s="348"/>
      <c r="G31" s="2"/>
      <c r="H31" s="1"/>
      <c r="I31" s="332"/>
      <c r="J31" s="2"/>
      <c r="K31" s="2"/>
      <c r="L31" s="335">
        <v>0</v>
      </c>
      <c r="M31" s="336">
        <v>0</v>
      </c>
      <c r="N31" s="75"/>
    </row>
    <row r="32" spans="1:14" ht="12.75" customHeight="1">
      <c r="A32" s="1"/>
      <c r="B32" s="73"/>
      <c r="C32" s="73"/>
      <c r="D32" s="73"/>
      <c r="E32" s="73"/>
      <c r="F32" s="73"/>
      <c r="G32" s="2"/>
      <c r="H32" s="1"/>
      <c r="I32" s="332"/>
      <c r="J32" s="2"/>
      <c r="K32" s="2"/>
      <c r="L32" s="335"/>
      <c r="M32" s="351"/>
      <c r="N32" s="352"/>
    </row>
    <row r="33" spans="1:14" ht="12.75" customHeight="1">
      <c r="A33" s="353" t="s">
        <v>239</v>
      </c>
      <c r="B33" s="354"/>
      <c r="C33" s="354"/>
      <c r="D33" s="354"/>
      <c r="E33" s="2"/>
      <c r="F33" s="2"/>
      <c r="G33" s="2"/>
      <c r="H33" s="1"/>
      <c r="I33" s="332"/>
      <c r="J33" s="2"/>
      <c r="K33" s="2"/>
      <c r="L33" s="335">
        <v>7229292766.46</v>
      </c>
      <c r="M33" s="355">
        <v>8059162637.57</v>
      </c>
      <c r="N33" s="350"/>
    </row>
    <row r="34" spans="1:26" ht="7.5" customHeight="1">
      <c r="A34" s="1"/>
      <c r="B34" s="2"/>
      <c r="C34" s="2"/>
      <c r="D34" s="2"/>
      <c r="E34" s="2"/>
      <c r="F34" s="2"/>
      <c r="G34" s="2"/>
      <c r="H34" s="1"/>
      <c r="I34" s="332"/>
      <c r="J34" s="2"/>
      <c r="K34" s="2"/>
      <c r="L34" s="333"/>
      <c r="M34" s="2"/>
      <c r="N34" s="19"/>
      <c r="Q34" s="356"/>
      <c r="R34" s="356"/>
      <c r="S34" s="356"/>
      <c r="T34" s="356"/>
      <c r="U34" s="356"/>
      <c r="V34" s="356"/>
      <c r="W34" s="356"/>
      <c r="X34" s="356"/>
      <c r="Y34" s="356"/>
      <c r="Z34" s="356"/>
    </row>
    <row r="35" spans="1:26" ht="12.75" customHeight="1">
      <c r="A35" s="1"/>
      <c r="B35" s="354" t="s">
        <v>240</v>
      </c>
      <c r="C35" s="354"/>
      <c r="D35" s="354"/>
      <c r="E35" s="354"/>
      <c r="F35" s="354"/>
      <c r="G35" s="2"/>
      <c r="H35" s="1"/>
      <c r="I35" s="332"/>
      <c r="J35" s="2"/>
      <c r="K35" s="2"/>
      <c r="L35" s="335">
        <v>7229292766.46</v>
      </c>
      <c r="M35" s="357">
        <f>M19+M31+M33</f>
        <v>8059162637.57</v>
      </c>
      <c r="N35" s="75"/>
      <c r="P35" s="358"/>
      <c r="Q35" s="356"/>
      <c r="R35" s="356"/>
      <c r="S35" s="356"/>
      <c r="T35" s="356"/>
      <c r="U35" s="356"/>
      <c r="V35" s="356"/>
      <c r="W35" s="356"/>
      <c r="X35" s="356"/>
      <c r="Y35" s="356"/>
      <c r="Z35" s="356"/>
    </row>
    <row r="36" spans="1:26" ht="12.75" customHeight="1">
      <c r="A36" s="77"/>
      <c r="B36" s="12"/>
      <c r="C36" s="12"/>
      <c r="D36" s="12"/>
      <c r="E36" s="12"/>
      <c r="F36" s="12"/>
      <c r="G36" s="12"/>
      <c r="H36" s="77"/>
      <c r="I36" s="359"/>
      <c r="J36" s="12"/>
      <c r="K36" s="12"/>
      <c r="L36" s="360"/>
      <c r="M36" s="12"/>
      <c r="N36" s="21"/>
      <c r="Q36" s="356"/>
      <c r="R36" s="356"/>
      <c r="S36" s="356"/>
      <c r="T36" s="356"/>
      <c r="U36" s="356"/>
      <c r="V36" s="356"/>
      <c r="W36" s="356"/>
      <c r="X36" s="356"/>
      <c r="Y36" s="356"/>
      <c r="Z36" s="356"/>
    </row>
    <row r="37" spans="1:26" ht="25.5" customHeight="1">
      <c r="A37" s="361" t="s">
        <v>187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Q37" s="356"/>
      <c r="R37" s="356"/>
      <c r="S37" s="356"/>
      <c r="T37" s="356"/>
      <c r="U37" s="356"/>
      <c r="V37" s="356"/>
      <c r="W37" s="356"/>
      <c r="X37" s="356"/>
      <c r="Y37" s="356"/>
      <c r="Z37" s="356"/>
    </row>
    <row r="38" spans="17:26" ht="68.25" customHeight="1">
      <c r="Q38" s="356"/>
      <c r="R38" s="356"/>
      <c r="S38" s="356"/>
      <c r="T38" s="356"/>
      <c r="U38" s="356"/>
      <c r="V38" s="356"/>
      <c r="W38" s="356"/>
      <c r="X38" s="356"/>
      <c r="Y38" s="356"/>
      <c r="Z38" s="356"/>
    </row>
    <row r="39" spans="2:26" ht="12.75" customHeight="1">
      <c r="B39" s="48" t="s">
        <v>62</v>
      </c>
      <c r="C39" s="48"/>
      <c r="D39" s="48"/>
      <c r="E39" s="48"/>
      <c r="F39" s="48"/>
      <c r="G39" s="48"/>
      <c r="H39" s="48"/>
      <c r="I39" s="48"/>
      <c r="K39" s="48" t="s">
        <v>52</v>
      </c>
      <c r="L39" s="48"/>
      <c r="M39" s="48"/>
      <c r="Q39" s="356"/>
      <c r="R39" s="356"/>
      <c r="S39" s="356"/>
      <c r="T39" s="356"/>
      <c r="U39" s="356"/>
      <c r="V39" s="356"/>
      <c r="W39" s="356"/>
      <c r="X39" s="356"/>
      <c r="Y39" s="356"/>
      <c r="Z39" s="356"/>
    </row>
    <row r="40" spans="2:26" ht="16.5" customHeight="1">
      <c r="B40" s="49" t="s">
        <v>53</v>
      </c>
      <c r="C40" s="49"/>
      <c r="D40" s="49"/>
      <c r="E40" s="49"/>
      <c r="F40" s="49"/>
      <c r="G40" s="49"/>
      <c r="H40" s="49"/>
      <c r="I40" s="49"/>
      <c r="K40" s="49" t="s">
        <v>51</v>
      </c>
      <c r="L40" s="49"/>
      <c r="M40" s="49"/>
      <c r="Q40" s="356"/>
      <c r="R40" s="356"/>
      <c r="S40" s="356"/>
      <c r="T40" s="356"/>
      <c r="U40" s="356"/>
      <c r="V40" s="356"/>
      <c r="W40" s="356"/>
      <c r="X40" s="356"/>
      <c r="Y40" s="356"/>
      <c r="Z40" s="356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2019-10-14T22:01:12Z</cp:lastPrinted>
  <dcterms:created xsi:type="dcterms:W3CDTF">2017-03-06T21:28:53Z</dcterms:created>
  <dcterms:modified xsi:type="dcterms:W3CDTF">2019-10-22T17:46:56Z</dcterms:modified>
  <cp:category/>
  <cp:version/>
  <cp:contentType/>
  <cp:contentStatus/>
</cp:coreProperties>
</file>