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'Sheet1'!$A$1:$X$58</definedName>
  </definedNames>
  <calcPr fullCalcOnLoad="1"/>
</workbook>
</file>

<file path=xl/sharedStrings.xml><?xml version="1.0" encoding="utf-8"?>
<sst xmlns="http://schemas.openxmlformats.org/spreadsheetml/2006/main" count="70" uniqueCount="45">
  <si>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</si>
  <si>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</si>
  <si>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</si>
  <si>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</si>
  <si>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</si>
  <si>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</si>
  <si>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</si>
  <si>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</si>
  <si>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</si>
  <si>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</si>
  <si>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</si>
  <si>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</si>
  <si>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</si>
  <si>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</si>
  <si>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</si>
  <si>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</si>
  <si>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</si>
  <si>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</si>
  <si>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</si>
  <si>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</si>
  <si>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</si>
  <si>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</si>
  <si>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</si>
  <si>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</si>
  <si>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</si>
  <si>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</si>
  <si>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</si>
  <si>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</si>
  <si>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</si>
  <si>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</si>
  <si>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</si>
  <si>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</si>
  <si>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</si>
  <si>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</si>
  <si>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</si>
  <si>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</si>
  <si>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</si>
  <si>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</si>
  <si>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</si>
  <si>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</si>
  <si>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</si>
  <si>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</si>
  <si>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</si>
  <si>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</si>
  <si>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Del 1 de Enero al  31 de Julio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</si>
</sst>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view="pageBreakPreview" zoomScale="95" zoomScaleSheetLayoutView="95" zoomScalePageLayoutView="0" workbookViewId="0" topLeftCell="A15">
      <selection activeCell="P42" sqref="P42:Q4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1" t="s">
        <v>44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3:24" ht="12.75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3:24" ht="16.5" customHeight="1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24" ht="18.75" customHeight="1">
      <c r="C5" s="108" t="s">
        <v>41</v>
      </c>
      <c r="D5" s="109"/>
      <c r="E5" s="109"/>
      <c r="F5" s="109"/>
      <c r="G5" s="110"/>
      <c r="H5" s="60" t="s">
        <v>31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3" t="s">
        <v>5</v>
      </c>
      <c r="X5" s="64"/>
    </row>
    <row r="6" spans="3:24" ht="26.25" customHeight="1">
      <c r="C6" s="111"/>
      <c r="D6" s="112"/>
      <c r="E6" s="112"/>
      <c r="F6" s="112"/>
      <c r="G6" s="113"/>
      <c r="H6" s="53" t="s">
        <v>0</v>
      </c>
      <c r="I6" s="54"/>
      <c r="J6" s="54"/>
      <c r="K6" s="55"/>
      <c r="L6" s="56" t="s">
        <v>1</v>
      </c>
      <c r="M6" s="57"/>
      <c r="N6" s="58"/>
      <c r="O6" s="56" t="s">
        <v>2</v>
      </c>
      <c r="P6" s="57"/>
      <c r="Q6" s="58"/>
      <c r="R6" s="59" t="s">
        <v>3</v>
      </c>
      <c r="S6" s="59"/>
      <c r="T6" s="59"/>
      <c r="U6" s="53" t="s">
        <v>4</v>
      </c>
      <c r="V6" s="55"/>
      <c r="W6" s="65"/>
      <c r="X6" s="66"/>
    </row>
    <row r="7" spans="3:24" ht="18" customHeight="1">
      <c r="C7" s="114"/>
      <c r="D7" s="115"/>
      <c r="E7" s="115"/>
      <c r="F7" s="115"/>
      <c r="G7" s="116"/>
      <c r="H7" s="56" t="s">
        <v>6</v>
      </c>
      <c r="I7" s="57"/>
      <c r="J7" s="57"/>
      <c r="K7" s="37"/>
      <c r="L7" s="56" t="s">
        <v>7</v>
      </c>
      <c r="M7" s="57"/>
      <c r="N7" s="37"/>
      <c r="O7" s="56" t="s">
        <v>8</v>
      </c>
      <c r="P7" s="57"/>
      <c r="Q7" s="58"/>
      <c r="R7" s="56" t="s">
        <v>9</v>
      </c>
      <c r="S7" s="57"/>
      <c r="T7" s="58"/>
      <c r="U7" s="56" t="s">
        <v>10</v>
      </c>
      <c r="V7" s="58"/>
      <c r="W7" s="56" t="s">
        <v>30</v>
      </c>
      <c r="X7" s="58"/>
    </row>
    <row r="8" spans="3:24" ht="15" customHeight="1">
      <c r="C8" s="67" t="s">
        <v>12</v>
      </c>
      <c r="D8" s="68"/>
      <c r="E8" s="68"/>
      <c r="F8" s="68"/>
      <c r="G8" s="12"/>
      <c r="H8" s="13"/>
      <c r="I8" s="49">
        <v>888821653</v>
      </c>
      <c r="J8" s="49"/>
      <c r="K8" s="14"/>
      <c r="L8" s="13"/>
      <c r="M8" s="49">
        <v>89597649.34</v>
      </c>
      <c r="N8" s="50"/>
      <c r="O8" s="73">
        <f>I8+M8</f>
        <v>978419302.34</v>
      </c>
      <c r="P8" s="49"/>
      <c r="Q8" s="50"/>
      <c r="R8" s="73">
        <v>682113491.65</v>
      </c>
      <c r="S8" s="49"/>
      <c r="T8" s="50"/>
      <c r="U8" s="13"/>
      <c r="V8" s="15">
        <v>682113491.65</v>
      </c>
      <c r="W8" s="69">
        <f>V8-I8</f>
        <v>-206708161.35000002</v>
      </c>
      <c r="X8" s="70"/>
    </row>
    <row r="9" spans="3:24" ht="15" customHeight="1">
      <c r="C9" s="71" t="s">
        <v>13</v>
      </c>
      <c r="D9" s="72"/>
      <c r="E9" s="72"/>
      <c r="F9" s="72"/>
      <c r="G9" s="16"/>
      <c r="H9" s="17"/>
      <c r="I9" s="43">
        <v>0</v>
      </c>
      <c r="J9" s="43"/>
      <c r="K9" s="18"/>
      <c r="L9" s="17"/>
      <c r="M9" s="43">
        <v>0</v>
      </c>
      <c r="N9" s="44"/>
      <c r="O9" s="74">
        <v>0</v>
      </c>
      <c r="P9" s="43"/>
      <c r="Q9" s="44"/>
      <c r="R9" s="74">
        <v>0</v>
      </c>
      <c r="S9" s="43"/>
      <c r="T9" s="44"/>
      <c r="U9" s="17"/>
      <c r="V9" s="19">
        <v>0</v>
      </c>
      <c r="W9" s="47">
        <v>0</v>
      </c>
      <c r="X9" s="48"/>
    </row>
    <row r="10" spans="3:24" ht="15" customHeight="1">
      <c r="C10" s="71" t="s">
        <v>14</v>
      </c>
      <c r="D10" s="72"/>
      <c r="E10" s="72"/>
      <c r="F10" s="72"/>
      <c r="G10" s="16"/>
      <c r="H10" s="17"/>
      <c r="I10" s="43">
        <v>0</v>
      </c>
      <c r="J10" s="43"/>
      <c r="K10" s="18"/>
      <c r="L10" s="17"/>
      <c r="M10" s="43">
        <v>0</v>
      </c>
      <c r="N10" s="44"/>
      <c r="O10" s="74">
        <f>I10+M10</f>
        <v>0</v>
      </c>
      <c r="P10" s="43"/>
      <c r="Q10" s="44"/>
      <c r="R10" s="74">
        <v>0</v>
      </c>
      <c r="S10" s="43"/>
      <c r="T10" s="44"/>
      <c r="U10" s="17"/>
      <c r="V10" s="19">
        <v>0</v>
      </c>
      <c r="W10" s="47">
        <f>V10-I10</f>
        <v>0</v>
      </c>
      <c r="X10" s="48"/>
    </row>
    <row r="11" spans="3:24" ht="15" customHeight="1">
      <c r="C11" s="71" t="s">
        <v>15</v>
      </c>
      <c r="D11" s="72"/>
      <c r="E11" s="72"/>
      <c r="F11" s="72"/>
      <c r="G11" s="16"/>
      <c r="H11" s="17"/>
      <c r="I11" s="43">
        <v>202834781</v>
      </c>
      <c r="J11" s="43"/>
      <c r="K11" s="18"/>
      <c r="L11" s="17"/>
      <c r="M11" s="43">
        <v>16714314.59</v>
      </c>
      <c r="N11" s="44"/>
      <c r="O11" s="74">
        <f>I11+M11</f>
        <v>219549095.59</v>
      </c>
      <c r="P11" s="43"/>
      <c r="Q11" s="44"/>
      <c r="R11" s="74">
        <v>131364579.24</v>
      </c>
      <c r="S11" s="43"/>
      <c r="T11" s="44"/>
      <c r="U11" s="17"/>
      <c r="V11" s="19">
        <v>131364579.24</v>
      </c>
      <c r="W11" s="47">
        <f>V11-I11</f>
        <v>-71470201.76</v>
      </c>
      <c r="X11" s="48"/>
    </row>
    <row r="12" spans="3:24" ht="15" customHeight="1">
      <c r="C12" s="71" t="s">
        <v>16</v>
      </c>
      <c r="D12" s="72"/>
      <c r="E12" s="72"/>
      <c r="F12" s="72"/>
      <c r="G12" s="16"/>
      <c r="H12" s="17"/>
      <c r="I12" s="43">
        <v>44393135</v>
      </c>
      <c r="J12" s="43"/>
      <c r="K12" s="18"/>
      <c r="L12" s="17"/>
      <c r="M12" s="47">
        <v>-2000984.45</v>
      </c>
      <c r="N12" s="48"/>
      <c r="O12" s="47"/>
      <c r="P12" s="47"/>
      <c r="Q12" s="42">
        <f>I12+M12</f>
        <v>42392150.55</v>
      </c>
      <c r="R12" s="43">
        <v>26533395.67</v>
      </c>
      <c r="S12" s="43"/>
      <c r="T12" s="44"/>
      <c r="U12" s="17"/>
      <c r="V12" s="19">
        <v>26532728.36</v>
      </c>
      <c r="W12" s="47">
        <f>V12-I12</f>
        <v>-17860406.64</v>
      </c>
      <c r="X12" s="48"/>
    </row>
    <row r="13" spans="3:24" ht="15" customHeight="1">
      <c r="C13" s="71" t="s">
        <v>33</v>
      </c>
      <c r="D13" s="72"/>
      <c r="E13" s="72"/>
      <c r="F13" s="72"/>
      <c r="G13" s="16"/>
      <c r="H13" s="17"/>
      <c r="I13" s="43">
        <v>44393135</v>
      </c>
      <c r="J13" s="43"/>
      <c r="K13" s="18"/>
      <c r="L13" s="17"/>
      <c r="M13" s="47">
        <v>-2000984.45</v>
      </c>
      <c r="N13" s="47"/>
      <c r="O13" s="75"/>
      <c r="P13" s="76"/>
      <c r="Q13" s="42">
        <f>I13+M13</f>
        <v>42392150.55</v>
      </c>
      <c r="R13" s="74">
        <v>26533395.67</v>
      </c>
      <c r="S13" s="43"/>
      <c r="T13" s="44"/>
      <c r="U13" s="17"/>
      <c r="V13" s="19">
        <v>26532728.36</v>
      </c>
      <c r="W13" s="47">
        <f>V13-I13</f>
        <v>-17860406.64</v>
      </c>
      <c r="X13" s="48"/>
    </row>
    <row r="14" spans="3:24" ht="15" customHeight="1">
      <c r="C14" s="71" t="s">
        <v>32</v>
      </c>
      <c r="D14" s="72"/>
      <c r="E14" s="72"/>
      <c r="F14" s="72"/>
      <c r="G14" s="16"/>
      <c r="H14" s="17"/>
      <c r="I14" s="43">
        <v>0</v>
      </c>
      <c r="J14" s="43"/>
      <c r="K14" s="18"/>
      <c r="L14" s="17"/>
      <c r="M14" s="43">
        <v>0</v>
      </c>
      <c r="N14" s="44"/>
      <c r="O14" s="74">
        <v>0</v>
      </c>
      <c r="P14" s="43"/>
      <c r="Q14" s="44"/>
      <c r="R14" s="74">
        <v>0</v>
      </c>
      <c r="S14" s="43"/>
      <c r="T14" s="44"/>
      <c r="U14" s="17"/>
      <c r="V14" s="19">
        <v>0</v>
      </c>
      <c r="W14" s="47">
        <f>V14-I14</f>
        <v>0</v>
      </c>
      <c r="X14" s="48"/>
    </row>
    <row r="15" spans="3:24" ht="15" customHeight="1">
      <c r="C15" s="71" t="s">
        <v>17</v>
      </c>
      <c r="D15" s="72"/>
      <c r="E15" s="72"/>
      <c r="F15" s="72"/>
      <c r="G15" s="16"/>
      <c r="H15" s="17"/>
      <c r="I15" s="43">
        <v>13539597</v>
      </c>
      <c r="J15" s="43"/>
      <c r="K15" s="18"/>
      <c r="L15" s="17"/>
      <c r="M15" s="43">
        <v>1991104.29</v>
      </c>
      <c r="N15" s="44"/>
      <c r="O15" s="74">
        <f>I15+M15</f>
        <v>15530701.29</v>
      </c>
      <c r="P15" s="43"/>
      <c r="Q15" s="44"/>
      <c r="R15" s="74">
        <v>8911120.74</v>
      </c>
      <c r="S15" s="43"/>
      <c r="T15" s="44"/>
      <c r="U15" s="17"/>
      <c r="V15" s="19">
        <v>8911120.74</v>
      </c>
      <c r="W15" s="47">
        <f>V15-I15</f>
        <v>-4628476.26</v>
      </c>
      <c r="X15" s="48"/>
    </row>
    <row r="16" spans="3:25" ht="15" customHeight="1">
      <c r="C16" s="71" t="s">
        <v>36</v>
      </c>
      <c r="D16" s="72"/>
      <c r="E16" s="72"/>
      <c r="F16" s="72"/>
      <c r="G16" s="16"/>
      <c r="H16" s="17"/>
      <c r="I16" s="43">
        <v>13539597</v>
      </c>
      <c r="J16" s="43"/>
      <c r="K16" s="18"/>
      <c r="L16" s="17"/>
      <c r="M16" s="43">
        <v>1991104.29</v>
      </c>
      <c r="N16" s="44"/>
      <c r="O16" s="74">
        <f>I16+M16</f>
        <v>15530701.29</v>
      </c>
      <c r="P16" s="43"/>
      <c r="Q16" s="44"/>
      <c r="R16" s="74">
        <v>8911120.74</v>
      </c>
      <c r="S16" s="43"/>
      <c r="T16" s="44"/>
      <c r="U16" s="17"/>
      <c r="V16" s="19">
        <v>8911120.74</v>
      </c>
      <c r="W16" s="47">
        <f>V16-I16</f>
        <v>-4628476.26</v>
      </c>
      <c r="X16" s="48"/>
      <c r="Y16" s="11"/>
    </row>
    <row r="17" spans="3:24" ht="15" customHeight="1">
      <c r="C17" s="71" t="s">
        <v>37</v>
      </c>
      <c r="D17" s="72"/>
      <c r="E17" s="72"/>
      <c r="F17" s="72"/>
      <c r="G17" s="16"/>
      <c r="H17" s="17"/>
      <c r="I17" s="43">
        <v>0</v>
      </c>
      <c r="J17" s="43"/>
      <c r="K17" s="18"/>
      <c r="L17" s="17"/>
      <c r="M17" s="43">
        <v>0</v>
      </c>
      <c r="N17" s="44"/>
      <c r="O17" s="74">
        <f>I17</f>
        <v>0</v>
      </c>
      <c r="P17" s="43"/>
      <c r="Q17" s="44"/>
      <c r="R17" s="74">
        <v>0</v>
      </c>
      <c r="S17" s="43"/>
      <c r="T17" s="44"/>
      <c r="U17" s="17"/>
      <c r="V17" s="19">
        <v>0</v>
      </c>
      <c r="W17" s="47">
        <f aca="true" t="shared" si="0" ref="W15:W21">V17-I17</f>
        <v>0</v>
      </c>
      <c r="X17" s="48"/>
    </row>
    <row r="18" spans="3:24" ht="15" customHeight="1">
      <c r="C18" s="71" t="s">
        <v>18</v>
      </c>
      <c r="D18" s="72"/>
      <c r="E18" s="72"/>
      <c r="F18" s="72"/>
      <c r="G18" s="16"/>
      <c r="H18" s="17"/>
      <c r="I18" s="43">
        <v>0</v>
      </c>
      <c r="J18" s="43"/>
      <c r="K18" s="18"/>
      <c r="L18" s="17"/>
      <c r="M18" s="43">
        <v>0</v>
      </c>
      <c r="N18" s="44"/>
      <c r="O18" s="74">
        <v>0</v>
      </c>
      <c r="P18" s="43"/>
      <c r="Q18" s="44"/>
      <c r="R18" s="74">
        <v>0</v>
      </c>
      <c r="S18" s="43"/>
      <c r="T18" s="44"/>
      <c r="U18" s="17"/>
      <c r="V18" s="19">
        <v>0</v>
      </c>
      <c r="W18" s="47">
        <f t="shared" si="0"/>
        <v>0</v>
      </c>
      <c r="X18" s="48"/>
    </row>
    <row r="19" spans="3:24" ht="15" customHeight="1">
      <c r="C19" s="71" t="s">
        <v>19</v>
      </c>
      <c r="D19" s="72"/>
      <c r="E19" s="72"/>
      <c r="F19" s="72"/>
      <c r="G19" s="16"/>
      <c r="H19" s="17"/>
      <c r="I19" s="43">
        <v>2403883065</v>
      </c>
      <c r="J19" s="43"/>
      <c r="K19" s="18"/>
      <c r="L19" s="17"/>
      <c r="M19" s="47">
        <v>-29996239.04</v>
      </c>
      <c r="N19" s="48"/>
      <c r="O19" s="47"/>
      <c r="P19" s="47"/>
      <c r="Q19" s="42">
        <f>I19+M19</f>
        <v>2373886825.96</v>
      </c>
      <c r="R19" s="43">
        <v>1174618806.82</v>
      </c>
      <c r="S19" s="43"/>
      <c r="T19" s="44"/>
      <c r="U19" s="17"/>
      <c r="V19" s="19">
        <v>1174618806.82</v>
      </c>
      <c r="W19" s="47">
        <f>V19-I19</f>
        <v>-1229264258.18</v>
      </c>
      <c r="X19" s="48"/>
    </row>
    <row r="20" spans="3:24" ht="22.5" customHeight="1">
      <c r="C20" s="71" t="s">
        <v>20</v>
      </c>
      <c r="D20" s="72"/>
      <c r="E20" s="72"/>
      <c r="F20" s="72"/>
      <c r="G20" s="16"/>
      <c r="H20" s="17"/>
      <c r="I20" s="43">
        <v>0</v>
      </c>
      <c r="J20" s="43"/>
      <c r="K20" s="18"/>
      <c r="L20" s="17"/>
      <c r="M20" s="43">
        <v>0</v>
      </c>
      <c r="N20" s="44"/>
      <c r="O20" s="74">
        <v>0</v>
      </c>
      <c r="P20" s="43"/>
      <c r="Q20" s="44"/>
      <c r="R20" s="74">
        <v>0</v>
      </c>
      <c r="S20" s="43"/>
      <c r="T20" s="44"/>
      <c r="U20" s="17"/>
      <c r="V20" s="20">
        <v>0</v>
      </c>
      <c r="W20" s="47">
        <f t="shared" si="0"/>
        <v>0</v>
      </c>
      <c r="X20" s="48"/>
    </row>
    <row r="21" spans="3:24" ht="15" customHeight="1">
      <c r="C21" s="120" t="s">
        <v>21</v>
      </c>
      <c r="D21" s="121"/>
      <c r="E21" s="121"/>
      <c r="F21" s="121"/>
      <c r="G21" s="21"/>
      <c r="H21" s="22"/>
      <c r="I21" s="45">
        <v>0</v>
      </c>
      <c r="J21" s="45"/>
      <c r="K21" s="24"/>
      <c r="L21" s="22"/>
      <c r="M21" s="45">
        <v>0</v>
      </c>
      <c r="N21" s="46"/>
      <c r="O21" s="138">
        <v>0</v>
      </c>
      <c r="P21" s="45"/>
      <c r="Q21" s="46"/>
      <c r="R21" s="138">
        <v>0</v>
      </c>
      <c r="S21" s="45"/>
      <c r="T21" s="46"/>
      <c r="U21" s="17"/>
      <c r="V21" s="20">
        <v>0</v>
      </c>
      <c r="W21" s="47">
        <f t="shared" si="0"/>
        <v>0</v>
      </c>
      <c r="X21" s="48"/>
    </row>
    <row r="22" spans="1:24" ht="7.5" customHeight="1">
      <c r="A22" s="4"/>
      <c r="B22" s="4"/>
      <c r="C22" s="85" t="s">
        <v>22</v>
      </c>
      <c r="D22" s="86"/>
      <c r="E22" s="86"/>
      <c r="F22" s="86"/>
      <c r="G22" s="2"/>
      <c r="H22" s="1"/>
      <c r="I22" s="89">
        <f>SUM(I19,I15,I12,I11,I10,I8)</f>
        <v>3553472231</v>
      </c>
      <c r="J22" s="89"/>
      <c r="K22" s="3"/>
      <c r="L22" s="1"/>
      <c r="M22" s="89">
        <f>M8+M11+M12+M15+M19</f>
        <v>76305844.73000002</v>
      </c>
      <c r="N22" s="3"/>
      <c r="O22" s="39">
        <f>SUM(O19,O15,O12,O11,O10,O8)</f>
        <v>1213499099.22</v>
      </c>
      <c r="P22" s="89">
        <f>O8+O10+O11+Q12+O15+Q19</f>
        <v>3629778075.73</v>
      </c>
      <c r="Q22" s="91"/>
      <c r="R22" s="145">
        <f>SUM(R19,R15,R12,R11,R8,R20)</f>
        <v>2023541394.12</v>
      </c>
      <c r="S22" s="89"/>
      <c r="T22" s="91"/>
      <c r="U22" s="1"/>
      <c r="V22" s="91">
        <f>SUM(V19,V16,V13,V11,V8,V20)</f>
        <v>2023540726.81</v>
      </c>
      <c r="W22" s="101">
        <f>SUM(W20,W19,W16,W13,W11,W10,W8)</f>
        <v>-1529931504.19</v>
      </c>
      <c r="X22" s="102"/>
    </row>
    <row r="23" spans="3:24" s="4" customFormat="1" ht="7.5" customHeight="1">
      <c r="C23" s="87"/>
      <c r="D23" s="88"/>
      <c r="E23" s="88"/>
      <c r="F23" s="88"/>
      <c r="G23" s="6"/>
      <c r="H23" s="5"/>
      <c r="I23" s="90"/>
      <c r="J23" s="90"/>
      <c r="K23" s="7"/>
      <c r="L23" s="5"/>
      <c r="M23" s="90"/>
      <c r="N23" s="7"/>
      <c r="O23" s="40"/>
      <c r="P23" s="90"/>
      <c r="Q23" s="92"/>
      <c r="R23" s="146"/>
      <c r="S23" s="90"/>
      <c r="T23" s="92"/>
      <c r="U23" s="5"/>
      <c r="V23" s="92"/>
      <c r="W23" s="103"/>
      <c r="X23" s="104"/>
    </row>
    <row r="24" spans="9:24" s="4" customFormat="1" ht="6.75" customHeight="1">
      <c r="I24" s="36">
        <f>SUM(I19,I15,I12,I11,I10,I8)</f>
        <v>3553472231</v>
      </c>
      <c r="R24" s="78"/>
      <c r="S24" s="79"/>
      <c r="T24" s="79"/>
      <c r="U24" s="80"/>
      <c r="V24" s="81"/>
      <c r="W24" s="105"/>
      <c r="X24" s="104"/>
    </row>
    <row r="25" spans="18:24" s="4" customFormat="1" ht="7.5" customHeight="1">
      <c r="R25" s="82"/>
      <c r="S25" s="83"/>
      <c r="T25" s="83"/>
      <c r="U25" s="83"/>
      <c r="V25" s="84"/>
      <c r="W25" s="106"/>
      <c r="X25" s="107"/>
    </row>
    <row r="26" ht="36.75" customHeight="1"/>
    <row r="27" spans="3:24" ht="18.75" customHeight="1">
      <c r="C27" s="108" t="s">
        <v>35</v>
      </c>
      <c r="D27" s="109"/>
      <c r="E27" s="109"/>
      <c r="F27" s="109"/>
      <c r="G27" s="110"/>
      <c r="H27" s="60" t="s">
        <v>31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108" t="s">
        <v>5</v>
      </c>
      <c r="X27" s="110"/>
    </row>
    <row r="28" spans="3:24" ht="24.75" customHeight="1">
      <c r="C28" s="111"/>
      <c r="D28" s="112"/>
      <c r="E28" s="112"/>
      <c r="F28" s="112"/>
      <c r="G28" s="113"/>
      <c r="H28" s="53" t="s">
        <v>0</v>
      </c>
      <c r="I28" s="54"/>
      <c r="J28" s="54"/>
      <c r="K28" s="55"/>
      <c r="L28" s="56" t="s">
        <v>1</v>
      </c>
      <c r="M28" s="57"/>
      <c r="N28" s="58"/>
      <c r="O28" s="56" t="s">
        <v>2</v>
      </c>
      <c r="P28" s="57"/>
      <c r="Q28" s="58"/>
      <c r="R28" s="56" t="s">
        <v>3</v>
      </c>
      <c r="S28" s="57"/>
      <c r="T28" s="58"/>
      <c r="U28" s="53" t="s">
        <v>4</v>
      </c>
      <c r="V28" s="55"/>
      <c r="W28" s="114"/>
      <c r="X28" s="116"/>
    </row>
    <row r="29" spans="3:24" ht="18" customHeight="1">
      <c r="C29" s="114"/>
      <c r="D29" s="115"/>
      <c r="E29" s="115"/>
      <c r="F29" s="115"/>
      <c r="G29" s="116"/>
      <c r="H29" s="56" t="s">
        <v>6</v>
      </c>
      <c r="I29" s="57"/>
      <c r="J29" s="57"/>
      <c r="K29" s="37"/>
      <c r="L29" s="56" t="s">
        <v>7</v>
      </c>
      <c r="M29" s="57"/>
      <c r="N29" s="37"/>
      <c r="O29" s="38"/>
      <c r="P29" s="57" t="s">
        <v>8</v>
      </c>
      <c r="Q29" s="58"/>
      <c r="R29" s="56" t="s">
        <v>9</v>
      </c>
      <c r="S29" s="57"/>
      <c r="T29" s="58"/>
      <c r="U29" s="56" t="s">
        <v>10</v>
      </c>
      <c r="V29" s="58"/>
      <c r="W29" s="139" t="s">
        <v>11</v>
      </c>
      <c r="X29" s="140"/>
    </row>
    <row r="30" spans="3:25" ht="12.75">
      <c r="C30" s="118" t="s">
        <v>23</v>
      </c>
      <c r="D30" s="119"/>
      <c r="E30" s="119"/>
      <c r="F30" s="119"/>
      <c r="G30" s="12"/>
      <c r="H30" s="96">
        <f>I22</f>
        <v>3553472231</v>
      </c>
      <c r="I30" s="97"/>
      <c r="J30" s="97"/>
      <c r="K30" s="31"/>
      <c r="L30" s="96">
        <f>M22</f>
        <v>76305844.73000002</v>
      </c>
      <c r="M30" s="97"/>
      <c r="N30" s="25"/>
      <c r="O30" s="26"/>
      <c r="P30" s="97">
        <f>P22</f>
        <v>3629778075.73</v>
      </c>
      <c r="Q30" s="122"/>
      <c r="R30" s="98">
        <f>SUM(R22)</f>
        <v>2023541394.12</v>
      </c>
      <c r="S30" s="98"/>
      <c r="T30" s="98"/>
      <c r="U30" s="99">
        <f>SUM(V22)</f>
        <v>2023540726.81</v>
      </c>
      <c r="V30" s="100"/>
      <c r="W30" s="12"/>
      <c r="X30" s="8">
        <f>W22</f>
        <v>-1529931504.19</v>
      </c>
      <c r="Y30" s="11"/>
    </row>
    <row r="31" spans="3:25" ht="12.75">
      <c r="C31" s="71" t="s">
        <v>12</v>
      </c>
      <c r="D31" s="72"/>
      <c r="E31" s="72"/>
      <c r="F31" s="72"/>
      <c r="G31" s="16"/>
      <c r="H31" s="123">
        <f>I8</f>
        <v>888821653</v>
      </c>
      <c r="I31" s="124"/>
      <c r="J31" s="124"/>
      <c r="K31" s="32"/>
      <c r="L31" s="123">
        <v>89597649.34</v>
      </c>
      <c r="M31" s="124"/>
      <c r="N31" s="27"/>
      <c r="O31" s="28"/>
      <c r="P31" s="124">
        <f>H31+L31</f>
        <v>978419302.34</v>
      </c>
      <c r="Q31" s="125"/>
      <c r="R31" s="43">
        <f>R8</f>
        <v>682113491.65</v>
      </c>
      <c r="S31" s="43"/>
      <c r="T31" s="43"/>
      <c r="U31" s="74">
        <f>V8</f>
        <v>682113491.65</v>
      </c>
      <c r="V31" s="44"/>
      <c r="W31" s="16"/>
      <c r="X31" s="29">
        <f>U31-H31</f>
        <v>-206708161.35000002</v>
      </c>
      <c r="Y31" s="11"/>
    </row>
    <row r="32" spans="3:25" ht="12.75">
      <c r="C32" s="71" t="s">
        <v>14</v>
      </c>
      <c r="D32" s="72"/>
      <c r="E32" s="72"/>
      <c r="F32" s="72"/>
      <c r="G32" s="16"/>
      <c r="H32" s="123">
        <v>0</v>
      </c>
      <c r="I32" s="124"/>
      <c r="J32" s="124"/>
      <c r="K32" s="32"/>
      <c r="L32" s="123">
        <f>M10</f>
        <v>0</v>
      </c>
      <c r="M32" s="124"/>
      <c r="N32" s="27"/>
      <c r="O32" s="28"/>
      <c r="P32" s="124">
        <f>H32+L32</f>
        <v>0</v>
      </c>
      <c r="Q32" s="125"/>
      <c r="R32" s="43">
        <v>0</v>
      </c>
      <c r="S32" s="43"/>
      <c r="T32" s="43"/>
      <c r="U32" s="74">
        <v>0</v>
      </c>
      <c r="V32" s="44"/>
      <c r="W32" s="16"/>
      <c r="X32" s="29">
        <f>U32-H32</f>
        <v>0</v>
      </c>
      <c r="Y32" s="11"/>
    </row>
    <row r="33" spans="3:25" ht="12.75">
      <c r="C33" s="71" t="s">
        <v>15</v>
      </c>
      <c r="D33" s="72"/>
      <c r="E33" s="72"/>
      <c r="F33" s="72"/>
      <c r="G33" s="16"/>
      <c r="H33" s="123">
        <f>I11</f>
        <v>202834781</v>
      </c>
      <c r="I33" s="124"/>
      <c r="J33" s="124"/>
      <c r="K33" s="32"/>
      <c r="L33" s="123">
        <v>16714314.59</v>
      </c>
      <c r="M33" s="124"/>
      <c r="N33" s="27"/>
      <c r="O33" s="28"/>
      <c r="P33" s="124">
        <f>H33+L33</f>
        <v>219549095.59</v>
      </c>
      <c r="Q33" s="125"/>
      <c r="R33" s="74">
        <f>R11</f>
        <v>131364579.24</v>
      </c>
      <c r="S33" s="43"/>
      <c r="T33" s="44"/>
      <c r="U33" s="74">
        <f>V11</f>
        <v>131364579.24</v>
      </c>
      <c r="V33" s="44"/>
      <c r="W33" s="16"/>
      <c r="X33" s="29">
        <f>U33-H33</f>
        <v>-71470201.76</v>
      </c>
      <c r="Y33" s="11"/>
    </row>
    <row r="34" spans="3:25" ht="12.75">
      <c r="C34" s="71" t="s">
        <v>16</v>
      </c>
      <c r="D34" s="72"/>
      <c r="E34" s="72"/>
      <c r="F34" s="72"/>
      <c r="G34" s="16"/>
      <c r="H34" s="123">
        <f>I12</f>
        <v>44393135</v>
      </c>
      <c r="I34" s="124"/>
      <c r="J34" s="124"/>
      <c r="K34" s="32"/>
      <c r="L34" s="126">
        <v>-2000984.45</v>
      </c>
      <c r="M34" s="47"/>
      <c r="N34" s="27"/>
      <c r="O34" s="28"/>
      <c r="P34" s="124">
        <f>H34+L34</f>
        <v>42392150.55</v>
      </c>
      <c r="Q34" s="125"/>
      <c r="R34" s="74">
        <f>R12</f>
        <v>26533395.67</v>
      </c>
      <c r="S34" s="43"/>
      <c r="T34" s="44"/>
      <c r="U34" s="74">
        <f>V12</f>
        <v>26532728.36</v>
      </c>
      <c r="V34" s="44"/>
      <c r="W34" s="16"/>
      <c r="X34" s="29">
        <f>U34-H34</f>
        <v>-17860406.64</v>
      </c>
      <c r="Y34" s="11"/>
    </row>
    <row r="35" spans="3:25" ht="11.25" customHeight="1">
      <c r="C35" s="93" t="s">
        <v>33</v>
      </c>
      <c r="D35" s="94"/>
      <c r="E35" s="94"/>
      <c r="F35" s="94"/>
      <c r="G35" s="95"/>
      <c r="H35" s="123">
        <f>I13</f>
        <v>44393135</v>
      </c>
      <c r="I35" s="124"/>
      <c r="J35" s="124"/>
      <c r="K35" s="32"/>
      <c r="L35" s="126">
        <v>-2000984.45</v>
      </c>
      <c r="M35" s="47"/>
      <c r="N35" s="27"/>
      <c r="O35" s="28"/>
      <c r="P35" s="124">
        <f>H35+L35</f>
        <v>42392150.55</v>
      </c>
      <c r="Q35" s="125"/>
      <c r="R35" s="43">
        <v>26533395.67</v>
      </c>
      <c r="S35" s="43"/>
      <c r="T35" s="43"/>
      <c r="U35" s="74">
        <f>V13</f>
        <v>26532728.36</v>
      </c>
      <c r="V35" s="44"/>
      <c r="W35" s="16"/>
      <c r="X35" s="29">
        <f>U35-H35</f>
        <v>-17860406.64</v>
      </c>
      <c r="Y35" s="11"/>
    </row>
    <row r="36" spans="3:25" ht="12.75">
      <c r="C36" s="93" t="s">
        <v>34</v>
      </c>
      <c r="D36" s="94"/>
      <c r="E36" s="94"/>
      <c r="F36" s="94"/>
      <c r="G36" s="95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71" t="s">
        <v>25</v>
      </c>
      <c r="D37" s="72"/>
      <c r="E37" s="72"/>
      <c r="F37" s="72"/>
      <c r="G37" s="16"/>
      <c r="H37" s="123">
        <f>I15</f>
        <v>13539597</v>
      </c>
      <c r="I37" s="124"/>
      <c r="J37" s="124"/>
      <c r="K37" s="32"/>
      <c r="L37" s="123">
        <v>1991104.29</v>
      </c>
      <c r="M37" s="124"/>
      <c r="N37" s="27"/>
      <c r="O37" s="28"/>
      <c r="P37" s="124">
        <f>H37+L37</f>
        <v>15530701.29</v>
      </c>
      <c r="Q37" s="125"/>
      <c r="R37" s="74">
        <f>R15</f>
        <v>8911120.74</v>
      </c>
      <c r="S37" s="43"/>
      <c r="T37" s="44"/>
      <c r="U37" s="74">
        <f>V15</f>
        <v>8911120.74</v>
      </c>
      <c r="V37" s="44"/>
      <c r="W37" s="16"/>
      <c r="X37" s="29">
        <f>U37-H37</f>
        <v>-4628476.26</v>
      </c>
      <c r="Y37" s="11"/>
    </row>
    <row r="38" spans="3:25" ht="12.75">
      <c r="C38" s="71" t="s">
        <v>33</v>
      </c>
      <c r="D38" s="72"/>
      <c r="E38" s="72"/>
      <c r="F38" s="72"/>
      <c r="G38" s="16"/>
      <c r="H38" s="123">
        <f>I16</f>
        <v>13539597</v>
      </c>
      <c r="I38" s="124"/>
      <c r="J38" s="124"/>
      <c r="K38" s="32"/>
      <c r="L38" s="123">
        <v>1991104.29</v>
      </c>
      <c r="M38" s="124"/>
      <c r="N38" s="27"/>
      <c r="O38" s="28"/>
      <c r="P38" s="124">
        <f>H38+L38</f>
        <v>15530701.29</v>
      </c>
      <c r="Q38" s="125"/>
      <c r="R38" s="43">
        <f>R16</f>
        <v>8911120.74</v>
      </c>
      <c r="S38" s="43"/>
      <c r="T38" s="43"/>
      <c r="U38" s="74">
        <f>V16</f>
        <v>8911120.74</v>
      </c>
      <c r="V38" s="44"/>
      <c r="W38" s="16"/>
      <c r="X38" s="29">
        <f t="shared" si="1"/>
        <v>-4628476.26</v>
      </c>
      <c r="Y38" s="11"/>
    </row>
    <row r="39" spans="3:25" ht="12.75">
      <c r="C39" s="71" t="s">
        <v>32</v>
      </c>
      <c r="D39" s="72"/>
      <c r="E39" s="72"/>
      <c r="F39" s="72"/>
      <c r="G39" s="16"/>
      <c r="H39" s="123">
        <v>0</v>
      </c>
      <c r="I39" s="124"/>
      <c r="J39" s="124"/>
      <c r="K39" s="32"/>
      <c r="L39" s="123">
        <v>0</v>
      </c>
      <c r="M39" s="124"/>
      <c r="N39" s="27"/>
      <c r="O39" s="28"/>
      <c r="P39" s="124">
        <v>0</v>
      </c>
      <c r="Q39" s="125"/>
      <c r="R39" s="43">
        <v>0</v>
      </c>
      <c r="S39" s="43"/>
      <c r="T39" s="43"/>
      <c r="U39" s="74">
        <v>0</v>
      </c>
      <c r="V39" s="44"/>
      <c r="W39" s="16"/>
      <c r="X39" s="29">
        <f t="shared" si="1"/>
        <v>0</v>
      </c>
      <c r="Y39" s="11"/>
    </row>
    <row r="40" spans="3:25" ht="12.75">
      <c r="C40" s="71" t="s">
        <v>19</v>
      </c>
      <c r="D40" s="72"/>
      <c r="E40" s="72"/>
      <c r="F40" s="72"/>
      <c r="G40" s="16"/>
      <c r="H40" s="123">
        <f>I19</f>
        <v>2403883065</v>
      </c>
      <c r="I40" s="124"/>
      <c r="J40" s="124"/>
      <c r="K40" s="32"/>
      <c r="L40" s="126">
        <v>-29996239.04</v>
      </c>
      <c r="M40" s="47"/>
      <c r="N40" s="27"/>
      <c r="O40" s="28"/>
      <c r="P40" s="124">
        <f>H40+L40</f>
        <v>2373886825.96</v>
      </c>
      <c r="Q40" s="125"/>
      <c r="R40" s="74">
        <f>R19</f>
        <v>1174618806.82</v>
      </c>
      <c r="S40" s="43"/>
      <c r="T40" s="44"/>
      <c r="U40" s="74">
        <f>V19</f>
        <v>1174618806.82</v>
      </c>
      <c r="V40" s="44"/>
      <c r="W40" s="16"/>
      <c r="X40" s="29">
        <f>U40-H40</f>
        <v>-1229264258.18</v>
      </c>
      <c r="Y40" s="11"/>
    </row>
    <row r="41" spans="3:25" ht="12.75">
      <c r="C41" s="71" t="s">
        <v>20</v>
      </c>
      <c r="D41" s="72"/>
      <c r="E41" s="72"/>
      <c r="F41" s="72"/>
      <c r="G41" s="16"/>
      <c r="H41" s="123">
        <v>0</v>
      </c>
      <c r="I41" s="124"/>
      <c r="J41" s="124"/>
      <c r="K41" s="32"/>
      <c r="L41" s="123">
        <v>0</v>
      </c>
      <c r="M41" s="124"/>
      <c r="N41" s="27"/>
      <c r="O41" s="28"/>
      <c r="P41" s="124"/>
      <c r="Q41" s="125"/>
      <c r="R41" s="43">
        <v>0</v>
      </c>
      <c r="S41" s="43"/>
      <c r="T41" s="43"/>
      <c r="U41" s="74">
        <v>0</v>
      </c>
      <c r="V41" s="44"/>
      <c r="W41" s="16"/>
      <c r="X41" s="29">
        <f t="shared" si="1"/>
        <v>0</v>
      </c>
      <c r="Y41" s="11"/>
    </row>
    <row r="42" spans="3:25" ht="12.75">
      <c r="C42" s="127" t="s">
        <v>24</v>
      </c>
      <c r="D42" s="128"/>
      <c r="E42" s="128"/>
      <c r="F42" s="128"/>
      <c r="G42" s="128"/>
      <c r="H42" s="28"/>
      <c r="I42" s="129">
        <v>0</v>
      </c>
      <c r="J42" s="129"/>
      <c r="K42" s="32"/>
      <c r="L42" s="130">
        <v>0</v>
      </c>
      <c r="M42" s="129"/>
      <c r="N42" s="27"/>
      <c r="O42" s="28"/>
      <c r="P42" s="129">
        <v>0</v>
      </c>
      <c r="Q42" s="131"/>
      <c r="R42" s="132">
        <v>0</v>
      </c>
      <c r="S42" s="132"/>
      <c r="T42" s="132"/>
      <c r="U42" s="133">
        <v>0</v>
      </c>
      <c r="V42" s="134"/>
      <c r="W42" s="16"/>
      <c r="X42" s="10">
        <f t="shared" si="1"/>
        <v>0</v>
      </c>
      <c r="Y42" s="11"/>
    </row>
    <row r="43" spans="3:25" ht="12.75">
      <c r="C43" s="71" t="s">
        <v>13</v>
      </c>
      <c r="D43" s="72"/>
      <c r="E43" s="72"/>
      <c r="F43" s="72"/>
      <c r="G43" s="72"/>
      <c r="H43" s="28"/>
      <c r="I43" s="124">
        <v>0</v>
      </c>
      <c r="J43" s="124"/>
      <c r="K43" s="32"/>
      <c r="L43" s="123">
        <v>0</v>
      </c>
      <c r="M43" s="124"/>
      <c r="N43" s="27"/>
      <c r="O43" s="28"/>
      <c r="P43" s="124">
        <v>0</v>
      </c>
      <c r="Q43" s="125"/>
      <c r="R43" s="43">
        <v>0</v>
      </c>
      <c r="S43" s="43"/>
      <c r="T43" s="43"/>
      <c r="U43" s="74">
        <v>0</v>
      </c>
      <c r="V43" s="44"/>
      <c r="W43" s="16"/>
      <c r="X43" s="29">
        <f t="shared" si="1"/>
        <v>0</v>
      </c>
      <c r="Y43" s="11"/>
    </row>
    <row r="44" spans="3:25" ht="12.75">
      <c r="C44" s="71" t="s">
        <v>18</v>
      </c>
      <c r="D44" s="72"/>
      <c r="E44" s="72"/>
      <c r="F44" s="72"/>
      <c r="G44" s="72"/>
      <c r="H44" s="17"/>
      <c r="I44" s="43">
        <v>0</v>
      </c>
      <c r="J44" s="43"/>
      <c r="K44" s="16"/>
      <c r="L44" s="74">
        <v>0</v>
      </c>
      <c r="M44" s="43"/>
      <c r="N44" s="18"/>
      <c r="O44" s="17"/>
      <c r="P44" s="43">
        <v>0</v>
      </c>
      <c r="Q44" s="44"/>
      <c r="R44" s="43">
        <v>0</v>
      </c>
      <c r="S44" s="43"/>
      <c r="T44" s="43"/>
      <c r="U44" s="74">
        <v>0</v>
      </c>
      <c r="V44" s="44"/>
      <c r="W44" s="16"/>
      <c r="X44" s="29">
        <f t="shared" si="1"/>
        <v>0</v>
      </c>
      <c r="Y44" s="11"/>
    </row>
    <row r="45" spans="3:25" ht="22.5" customHeight="1">
      <c r="C45" s="71" t="s">
        <v>20</v>
      </c>
      <c r="D45" s="72"/>
      <c r="E45" s="72"/>
      <c r="F45" s="72"/>
      <c r="G45" s="72"/>
      <c r="H45" s="17"/>
      <c r="I45" s="43">
        <v>0</v>
      </c>
      <c r="J45" s="43"/>
      <c r="K45" s="16"/>
      <c r="L45" s="74">
        <v>0</v>
      </c>
      <c r="M45" s="43"/>
      <c r="N45" s="18"/>
      <c r="O45" s="17"/>
      <c r="P45" s="43">
        <v>0</v>
      </c>
      <c r="Q45" s="44"/>
      <c r="R45" s="43">
        <v>0</v>
      </c>
      <c r="S45" s="43"/>
      <c r="T45" s="43"/>
      <c r="U45" s="74">
        <v>0</v>
      </c>
      <c r="V45" s="44"/>
      <c r="W45" s="16"/>
      <c r="X45" s="29">
        <f>U45-H45</f>
        <v>0</v>
      </c>
      <c r="Y45" s="11"/>
    </row>
    <row r="46" spans="3:25" ht="12.75">
      <c r="C46" s="127" t="s">
        <v>26</v>
      </c>
      <c r="D46" s="128"/>
      <c r="E46" s="128"/>
      <c r="F46" s="128"/>
      <c r="G46" s="128"/>
      <c r="H46" s="17"/>
      <c r="I46" s="16"/>
      <c r="J46" s="9">
        <v>0</v>
      </c>
      <c r="K46" s="16"/>
      <c r="L46" s="133">
        <v>0</v>
      </c>
      <c r="M46" s="132"/>
      <c r="N46" s="18"/>
      <c r="O46" s="17"/>
      <c r="P46" s="132">
        <v>0</v>
      </c>
      <c r="Q46" s="134"/>
      <c r="R46" s="132">
        <v>0</v>
      </c>
      <c r="S46" s="132"/>
      <c r="T46" s="132"/>
      <c r="U46" s="133">
        <v>0</v>
      </c>
      <c r="V46" s="134"/>
      <c r="W46" s="16"/>
      <c r="X46" s="10">
        <f t="shared" si="1"/>
        <v>0</v>
      </c>
      <c r="Y46" s="11"/>
    </row>
    <row r="47" spans="3:24" ht="12.75">
      <c r="C47" s="120" t="s">
        <v>27</v>
      </c>
      <c r="D47" s="121"/>
      <c r="E47" s="121"/>
      <c r="F47" s="121"/>
      <c r="G47" s="121"/>
      <c r="H47" s="22"/>
      <c r="I47" s="21"/>
      <c r="J47" s="23">
        <v>0</v>
      </c>
      <c r="K47" s="21"/>
      <c r="L47" s="138">
        <v>0</v>
      </c>
      <c r="M47" s="45"/>
      <c r="N47" s="24"/>
      <c r="O47" s="22"/>
      <c r="P47" s="45">
        <v>0</v>
      </c>
      <c r="Q47" s="46"/>
      <c r="R47" s="45">
        <v>0</v>
      </c>
      <c r="S47" s="45"/>
      <c r="T47" s="46"/>
      <c r="U47" s="138">
        <v>0</v>
      </c>
      <c r="V47" s="46"/>
      <c r="W47" s="21"/>
      <c r="X47" s="29">
        <f t="shared" si="1"/>
        <v>0</v>
      </c>
    </row>
    <row r="48" spans="3:24" ht="12.75">
      <c r="C48" s="85" t="s">
        <v>22</v>
      </c>
      <c r="D48" s="86"/>
      <c r="E48" s="86"/>
      <c r="F48" s="86"/>
      <c r="G48" s="86"/>
      <c r="H48" s="1"/>
      <c r="I48" s="2"/>
      <c r="J48" s="89">
        <f>SUM(H40,H37,H34,H33,H32,H31)</f>
        <v>3553472231</v>
      </c>
      <c r="K48" s="3"/>
      <c r="L48" s="145">
        <f>L31+L32+L33+L34+L37+L40</f>
        <v>76305844.73000002</v>
      </c>
      <c r="M48" s="89">
        <f>SUM(K40,K37,K34,K33,K32,K31)</f>
        <v>0</v>
      </c>
      <c r="N48" s="3"/>
      <c r="O48" s="1"/>
      <c r="P48" s="89">
        <f>SUM(P40,P37,P34,P33,P32,P31)</f>
        <v>3629778075.7300005</v>
      </c>
      <c r="Q48" s="91"/>
      <c r="R48" s="145">
        <f>R31+R33+R34+R37+R40</f>
        <v>2023541394.12</v>
      </c>
      <c r="S48" s="89"/>
      <c r="T48" s="91"/>
      <c r="U48" s="145">
        <f>U31+U33+U34+U37+U40</f>
        <v>2023540726.81</v>
      </c>
      <c r="V48" s="91"/>
      <c r="W48" s="144">
        <f>SUM(X41,X40,X38,X35,X33,X32,X31,X45)</f>
        <v>-1529931504.19</v>
      </c>
      <c r="X48" s="102"/>
    </row>
    <row r="49" spans="3:24" ht="8.25" customHeight="1">
      <c r="C49" s="87"/>
      <c r="D49" s="88"/>
      <c r="E49" s="88"/>
      <c r="F49" s="88"/>
      <c r="G49" s="88"/>
      <c r="H49" s="5"/>
      <c r="I49" s="6"/>
      <c r="J49" s="90"/>
      <c r="K49" s="7"/>
      <c r="L49" s="146"/>
      <c r="M49" s="90"/>
      <c r="N49" s="7"/>
      <c r="O49" s="5"/>
      <c r="P49" s="90"/>
      <c r="Q49" s="92"/>
      <c r="R49" s="146"/>
      <c r="S49" s="90"/>
      <c r="T49" s="92"/>
      <c r="U49" s="146"/>
      <c r="V49" s="92"/>
      <c r="W49" s="105"/>
      <c r="X49" s="104"/>
    </row>
    <row r="50" spans="18:24" ht="12.75">
      <c r="R50" s="141" t="s">
        <v>28</v>
      </c>
      <c r="S50" s="142"/>
      <c r="T50" s="142"/>
      <c r="U50" s="142"/>
      <c r="V50" s="143"/>
      <c r="W50" s="106"/>
      <c r="X50" s="107"/>
    </row>
    <row r="51" spans="3:18" ht="12.75" customHeight="1">
      <c r="C51" s="117" t="s">
        <v>29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137" t="s">
        <v>42</v>
      </c>
      <c r="F57" s="137"/>
      <c r="G57" s="137"/>
      <c r="H57" s="137"/>
      <c r="I57" s="137"/>
      <c r="J57" s="137"/>
      <c r="K57" s="137"/>
      <c r="R57" s="136" t="s">
        <v>39</v>
      </c>
      <c r="S57" s="136"/>
      <c r="T57" s="136"/>
      <c r="U57" s="136"/>
      <c r="V57" s="136"/>
      <c r="W57" s="136"/>
      <c r="X57" s="136"/>
    </row>
    <row r="58" spans="5:24" ht="13.5" customHeight="1">
      <c r="E58" s="77" t="s">
        <v>43</v>
      </c>
      <c r="F58" s="77"/>
      <c r="G58" s="77"/>
      <c r="H58" s="77"/>
      <c r="I58" s="77"/>
      <c r="J58" s="77"/>
      <c r="K58" s="77"/>
      <c r="R58" s="135" t="s">
        <v>40</v>
      </c>
      <c r="S58" s="135"/>
      <c r="T58" s="135"/>
      <c r="U58" s="135"/>
      <c r="V58" s="135"/>
      <c r="W58" s="135"/>
      <c r="X58" s="135"/>
    </row>
    <row r="64" ht="12.75" customHeight="1">
      <c r="J64" s="11"/>
    </row>
    <row r="173" ht="12.75" customHeight="1">
      <c r="R173" t="s">
        <v>38</v>
      </c>
    </row>
  </sheetData>
  <sheetProtection/>
  <mergeCells count="235">
    <mergeCell ref="O20:Q20"/>
    <mergeCell ref="O21:Q21"/>
    <mergeCell ref="R19:T19"/>
    <mergeCell ref="R20:T20"/>
    <mergeCell ref="R21:T21"/>
    <mergeCell ref="R22:T23"/>
    <mergeCell ref="P22:Q23"/>
    <mergeCell ref="W27:X28"/>
    <mergeCell ref="I21:J21"/>
    <mergeCell ref="W21:X21"/>
    <mergeCell ref="R8:T8"/>
    <mergeCell ref="R9:T9"/>
    <mergeCell ref="R10:T10"/>
    <mergeCell ref="R11:T11"/>
    <mergeCell ref="R12:T12"/>
    <mergeCell ref="M16:N16"/>
    <mergeCell ref="M17:N17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I45:J45"/>
    <mergeCell ref="L45:M45"/>
    <mergeCell ref="P45:Q45"/>
    <mergeCell ref="R45:T45"/>
    <mergeCell ref="U45:V45"/>
    <mergeCell ref="U47:V47"/>
    <mergeCell ref="P46:Q46"/>
    <mergeCell ref="R46:T46"/>
    <mergeCell ref="U46:V46"/>
    <mergeCell ref="P41:Q41"/>
    <mergeCell ref="R41:T41"/>
    <mergeCell ref="W29:X29"/>
    <mergeCell ref="L41:M41"/>
    <mergeCell ref="H35:J35"/>
    <mergeCell ref="L35:M35"/>
    <mergeCell ref="P35:Q35"/>
    <mergeCell ref="R35:T35"/>
    <mergeCell ref="U35:V35"/>
    <mergeCell ref="U41:V41"/>
    <mergeCell ref="E57:K57"/>
    <mergeCell ref="J48:J49"/>
    <mergeCell ref="C47:G47"/>
    <mergeCell ref="L47:M47"/>
    <mergeCell ref="P47:Q47"/>
    <mergeCell ref="R47:T47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C39:F39"/>
    <mergeCell ref="H39:J39"/>
    <mergeCell ref="L39:M39"/>
    <mergeCell ref="P39:Q39"/>
    <mergeCell ref="R39:T39"/>
    <mergeCell ref="U39:V39"/>
    <mergeCell ref="C37:F37"/>
    <mergeCell ref="H37:J37"/>
    <mergeCell ref="L37:M37"/>
    <mergeCell ref="P37:Q37"/>
    <mergeCell ref="R37:T37"/>
    <mergeCell ref="U37:V37"/>
    <mergeCell ref="C38:F38"/>
    <mergeCell ref="H38:J38"/>
    <mergeCell ref="L38:M38"/>
    <mergeCell ref="P38:Q38"/>
    <mergeCell ref="R38:T38"/>
    <mergeCell ref="U38:V38"/>
    <mergeCell ref="C32:F32"/>
    <mergeCell ref="H32:J32"/>
    <mergeCell ref="L32:M32"/>
    <mergeCell ref="P32:Q32"/>
    <mergeCell ref="R32:T32"/>
    <mergeCell ref="U32:V32"/>
    <mergeCell ref="C43:G43"/>
    <mergeCell ref="I43:J43"/>
    <mergeCell ref="L43:M43"/>
    <mergeCell ref="P43:Q43"/>
    <mergeCell ref="R43:T43"/>
    <mergeCell ref="U43:V43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U34:V34"/>
    <mergeCell ref="C33:F33"/>
    <mergeCell ref="H33:J33"/>
    <mergeCell ref="L33:M33"/>
    <mergeCell ref="P33:Q33"/>
    <mergeCell ref="R33:T33"/>
    <mergeCell ref="U33:V33"/>
    <mergeCell ref="C31:F31"/>
    <mergeCell ref="H31:J31"/>
    <mergeCell ref="L31:M31"/>
    <mergeCell ref="P31:Q31"/>
    <mergeCell ref="R31:T31"/>
    <mergeCell ref="U31:V31"/>
    <mergeCell ref="H29:J29"/>
    <mergeCell ref="L29:M29"/>
    <mergeCell ref="P29:Q29"/>
    <mergeCell ref="R29:T29"/>
    <mergeCell ref="U29:V29"/>
    <mergeCell ref="P30:Q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C18:F18"/>
    <mergeCell ref="I18:J18"/>
    <mergeCell ref="W18:X18"/>
    <mergeCell ref="C19:F19"/>
    <mergeCell ref="I19:J19"/>
    <mergeCell ref="W19:X19"/>
    <mergeCell ref="R18:T18"/>
    <mergeCell ref="O18:Q18"/>
    <mergeCell ref="M18:N18"/>
    <mergeCell ref="O19:P19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2:F12"/>
    <mergeCell ref="I12:J12"/>
    <mergeCell ref="W12:X12"/>
    <mergeCell ref="C13:F13"/>
    <mergeCell ref="I13:J13"/>
    <mergeCell ref="W13:X13"/>
    <mergeCell ref="R13:T13"/>
    <mergeCell ref="M12:N12"/>
    <mergeCell ref="O13:P13"/>
    <mergeCell ref="O12:P12"/>
    <mergeCell ref="C10:F10"/>
    <mergeCell ref="I10:J10"/>
    <mergeCell ref="W10:X10"/>
    <mergeCell ref="C11:F11"/>
    <mergeCell ref="I11:J11"/>
    <mergeCell ref="W11:X11"/>
    <mergeCell ref="O10:Q10"/>
    <mergeCell ref="O11:Q11"/>
    <mergeCell ref="C8:F8"/>
    <mergeCell ref="I8:J8"/>
    <mergeCell ref="W8:X8"/>
    <mergeCell ref="C9:F9"/>
    <mergeCell ref="I9:J9"/>
    <mergeCell ref="W9:X9"/>
    <mergeCell ref="O8:Q8"/>
    <mergeCell ref="O9:Q9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C2:X4"/>
    <mergeCell ref="H6:K6"/>
    <mergeCell ref="L6:N6"/>
    <mergeCell ref="O6:Q6"/>
    <mergeCell ref="R6:T6"/>
    <mergeCell ref="U6:V6"/>
    <mergeCell ref="H5:V5"/>
    <mergeCell ref="W5:X6"/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</mergeCells>
  <printOptions/>
  <pageMargins left="0.5118110236220472" right="0.5118110236220472" top="0.5511811023622047" bottom="0.15748031496062992" header="0.31496062992125984" footer="0.31496062992125984"/>
  <pageSetup firstPageNumber="39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2018-08-06T16:24:05Z</cp:lastPrinted>
  <dcterms:created xsi:type="dcterms:W3CDTF">2015-10-06T22:13:02Z</dcterms:created>
  <dcterms:modified xsi:type="dcterms:W3CDTF">2018-08-06T17:10:07Z</dcterms:modified>
  <cp:category/>
  <cp:version/>
  <cp:contentType/>
  <cp:contentStatus/>
</cp:coreProperties>
</file>