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1" i="1"/>
  <c r="Q13"/>
  <c r="Q17"/>
  <c r="Q15"/>
  <c r="Q23"/>
  <c r="S23" l="1"/>
  <c r="S13"/>
  <c r="Q39"/>
  <c r="S39" s="1"/>
  <c r="M27"/>
  <c r="K27"/>
  <c r="S45"/>
  <c r="S43"/>
  <c r="S41"/>
  <c r="Q37"/>
  <c r="S37" s="1"/>
  <c r="Q35"/>
  <c r="S35" s="1"/>
  <c r="Q33"/>
  <c r="S33" s="1"/>
  <c r="Q31"/>
  <c r="S31" s="1"/>
  <c r="Q29"/>
  <c r="Q27" s="1"/>
  <c r="Q21"/>
  <c r="S21" s="1"/>
  <c r="S17"/>
  <c r="S29"/>
  <c r="S15"/>
  <c r="S27" l="1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<sst xmlns="http://schemas.openxmlformats.org/spreadsheetml/2006/main" count="35" uniqueCount="35">
  <si>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</si>
  <si>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</si>
  <si>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</si>
  <si>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</si>
  <si>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</si>
  <si>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</si>
  <si>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</si>
  <si>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</si>
  <si>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</si>
  <si>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</si>
  <si>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</si>
  <si>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</si>
  <si>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</si>
  <si>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</si>
  <si>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</si>
  <si>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</si>
  <si>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</si>
  <si>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</si>
  <si>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</si>
  <si>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</si>
  <si>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</si>
  <si>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</si>
  <si>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</si>
  <si>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</si>
  <si>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</si>
  <si>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</si>
  <si>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</si>
  <si>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</si>
  <si>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</si>
  <si>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</si>
  <si>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</si>
  <si>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</si>
  <si>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</si>
  <si>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</si>
  <si>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31 DE AGOSTO DE 2018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</si>
</sst>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topLeftCell="C1" zoomScaleNormal="100" workbookViewId="0">
      <selection activeCell="G2" sqref="G2:V3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v>19822948151.98</v>
      </c>
      <c r="L9" s="55"/>
      <c r="M9" s="54">
        <v>18700167928.830002</v>
      </c>
      <c r="N9" s="56"/>
      <c r="O9" s="56"/>
      <c r="P9" s="55"/>
      <c r="Q9" s="54">
        <v>10643583111.83</v>
      </c>
      <c r="R9" s="55"/>
      <c r="S9" s="54">
        <v>1122780223.1500001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v>17323979888.310001</v>
      </c>
      <c r="L11" s="55"/>
      <c r="M11" s="54">
        <v>17427208300.02</v>
      </c>
      <c r="N11" s="56"/>
      <c r="O11" s="56"/>
      <c r="P11" s="55"/>
      <c r="Q11" s="54">
        <f>Q13+Q15+Q17+Q21-Q23</f>
        <v>314620149.92000097</v>
      </c>
      <c r="R11" s="55"/>
      <c r="S11" s="54">
        <v>-103228411.70999999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14473184961.360001</v>
      </c>
      <c r="L13" s="47"/>
      <c r="M13" s="48">
        <v>14512744501.639999</v>
      </c>
      <c r="N13" s="46"/>
      <c r="O13" s="46"/>
      <c r="P13" s="47"/>
      <c r="Q13" s="48">
        <f>H13+K13-M13</f>
        <v>281061017.55000114</v>
      </c>
      <c r="R13" s="47"/>
      <c r="S13" s="44">
        <f>Q13-H13</f>
        <v>-39559540.279998839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2802882417.27</v>
      </c>
      <c r="L15" s="47"/>
      <c r="M15" s="48">
        <v>2807768315.8099999</v>
      </c>
      <c r="N15" s="46"/>
      <c r="O15" s="46"/>
      <c r="P15" s="47"/>
      <c r="Q15" s="48">
        <f>H15+K15-M15</f>
        <v>14370414.889999866</v>
      </c>
      <c r="R15" s="47"/>
      <c r="S15" s="44">
        <f>Q15-H15</f>
        <v>-4885898.5400001332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42404909.109999999</v>
      </c>
      <c r="L17" s="47"/>
      <c r="M17" s="48">
        <v>100570284.52</v>
      </c>
      <c r="N17" s="46"/>
      <c r="O17" s="46"/>
      <c r="P17" s="47"/>
      <c r="Q17" s="48">
        <f>H17+K17-M17</f>
        <v>18140444.890000001</v>
      </c>
      <c r="R17" s="47"/>
      <c r="S17" s="44">
        <f>Q17-H17</f>
        <v>-58165375.409999996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4482746.07</v>
      </c>
      <c r="L21" s="47"/>
      <c r="M21" s="48">
        <v>4081250.83</v>
      </c>
      <c r="N21" s="46"/>
      <c r="O21" s="46"/>
      <c r="P21" s="47"/>
      <c r="Q21" s="48">
        <f>H21+K21-M21</f>
        <v>2067365.3100000005</v>
      </c>
      <c r="R21" s="47"/>
      <c r="S21" s="44">
        <f>Q21-H21</f>
        <v>401495.24000000046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1024854.5</v>
      </c>
      <c r="L23" s="47"/>
      <c r="M23" s="48">
        <v>2043947.22</v>
      </c>
      <c r="N23" s="46"/>
      <c r="O23" s="46"/>
      <c r="P23" s="47"/>
      <c r="Q23" s="48">
        <f>H23-K23+M23</f>
        <v>1019092.72</v>
      </c>
      <c r="R23" s="47"/>
      <c r="S23" s="44">
        <f>Q23-H23</f>
        <v>1019092.72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2498968263.6699996</v>
      </c>
      <c r="L27" s="55"/>
      <c r="M27" s="54">
        <f>SUM(M29:P45)</f>
        <v>1272959628.8100002</v>
      </c>
      <c r="N27" s="56"/>
      <c r="O27" s="56"/>
      <c r="P27" s="55"/>
      <c r="Q27" s="54">
        <f>SUM(Q29:R45)</f>
        <v>10328962961.91</v>
      </c>
      <c r="R27" s="55"/>
      <c r="S27" s="54">
        <f>SUM(S29:U45)</f>
        <v>1226008634.8600011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297512961.02999997</v>
      </c>
      <c r="L29" s="47"/>
      <c r="M29" s="48">
        <v>239967983.31999999</v>
      </c>
      <c r="N29" s="46"/>
      <c r="O29" s="46"/>
      <c r="P29" s="47"/>
      <c r="Q29" s="44">
        <f>H29+K29-M29</f>
        <v>891622645.67000008</v>
      </c>
      <c r="R29" s="45"/>
      <c r="S29" s="44">
        <f>Q29-H29</f>
        <v>57544977.710000038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13553906.710000001</v>
      </c>
      <c r="L31" s="47"/>
      <c r="M31" s="48">
        <v>14599141.84</v>
      </c>
      <c r="N31" s="46"/>
      <c r="O31" s="46"/>
      <c r="P31" s="47"/>
      <c r="Q31" s="44">
        <f>H31+K31-M31</f>
        <v>99312244.960000008</v>
      </c>
      <c r="R31" s="45"/>
      <c r="S31" s="44">
        <f>Q31-H31</f>
        <v>-1045235.1299999952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2103230731.75</v>
      </c>
      <c r="L33" s="47"/>
      <c r="M33" s="48">
        <v>930599027.24000001</v>
      </c>
      <c r="N33" s="46"/>
      <c r="O33" s="46"/>
      <c r="P33" s="47"/>
      <c r="Q33" s="44">
        <f>H33+K33-M33</f>
        <v>9151533917.210001</v>
      </c>
      <c r="R33" s="45"/>
      <c r="S33" s="44">
        <f>Q33-H33</f>
        <v>1172631704.5100012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49251656.119999997</v>
      </c>
      <c r="L35" s="47"/>
      <c r="M35" s="48">
        <v>42749517.469999999</v>
      </c>
      <c r="N35" s="46"/>
      <c r="O35" s="46"/>
      <c r="P35" s="47"/>
      <c r="Q35" s="44">
        <f>H35+K35-M35</f>
        <v>653471283.31999993</v>
      </c>
      <c r="R35" s="45"/>
      <c r="S35" s="44">
        <f>Q35-H35</f>
        <v>6502138.6499999762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181128.32000000001</v>
      </c>
      <c r="L37" s="47"/>
      <c r="M37" s="48">
        <v>12261</v>
      </c>
      <c r="N37" s="46"/>
      <c r="O37" s="46"/>
      <c r="P37" s="47"/>
      <c r="Q37" s="44">
        <f>H37+K37-M37</f>
        <v>10241030.780000001</v>
      </c>
      <c r="R37" s="45"/>
      <c r="S37" s="44">
        <f>Q37-H37</f>
        <v>168867.3200000003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35237879.740000002</v>
      </c>
      <c r="L39" s="47"/>
      <c r="M39" s="48">
        <v>45031697.939999998</v>
      </c>
      <c r="N39" s="46"/>
      <c r="O39" s="46"/>
      <c r="P39" s="47"/>
      <c r="Q39" s="50">
        <f>H39+K39-M39</f>
        <v>-477218160.02999997</v>
      </c>
      <c r="R39" s="51"/>
      <c r="S39" s="50">
        <f>Q39-H39</f>
        <v>-9793818.1999999881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2018-08-25T14:29:40Z</cp:lastPrinted>
  <dcterms:created xsi:type="dcterms:W3CDTF">2016-09-07T15:45:13Z</dcterms:created>
  <dcterms:modified xsi:type="dcterms:W3CDTF">2018-09-05T15:39:07Z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