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simon\Documents\0 - 2020\ARegional\Formatos\"/>
    </mc:Choice>
  </mc:AlternateContent>
  <xr:revisionPtr revIDLastSave="0" documentId="8_{EEF99FD3-A011-4F7C-BD7C-4914A357622B}" xr6:coauthVersionLast="45" xr6:coauthVersionMax="45" xr10:uidLastSave="{00000000-0000-0000-0000-000000000000}"/>
  <bookViews>
    <workbookView xWindow="-120" yWindow="-120" windowWidth="20730" windowHeight="11160" xr2:uid="{F8065D5D-F2E2-40A0-8271-DCBCCEA0FA83}"/>
  </bookViews>
  <sheets>
    <sheet name="7c Rdos ing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sm2005">[2]parametros!$C$3</definedName>
    <definedName name="__sm2005">#REF!</definedName>
    <definedName name="_sm2005">#REF!</definedName>
    <definedName name="_xlnm.Print_Area" localSheetId="0">'7c Rdos ing'!$A$4:$E$43</definedName>
    <definedName name="fog">'[4]2010'!#REF!</definedName>
    <definedName name="FOGEN">#REF!</definedName>
    <definedName name="INDICADORSEGING">#REF!</definedName>
    <definedName name="ingresos_2005">#REF!</definedName>
    <definedName name="Predial">'[5]LIM Anual'!$E$15</definedName>
    <definedName name="salariominimo05">[2]parametros!$C$3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" l="1"/>
  <c r="E32" i="1"/>
  <c r="D27" i="1"/>
  <c r="D25" i="1" s="1"/>
  <c r="D26" i="1"/>
  <c r="E25" i="1"/>
  <c r="D23" i="1"/>
  <c r="B23" i="1"/>
  <c r="D19" i="1"/>
  <c r="D17" i="1"/>
  <c r="D16" i="1"/>
  <c r="D15" i="1"/>
  <c r="D12" i="1"/>
  <c r="E11" i="1"/>
  <c r="E35" i="1" s="1"/>
  <c r="D11" i="1"/>
  <c r="D35" i="1" l="1"/>
</calcChain>
</file>

<file path=xl/sharedStrings.xml><?xml version="1.0" encoding="utf-8"?>
<sst xmlns="http://schemas.openxmlformats.org/spreadsheetml/2006/main" count="39" uniqueCount="39">
  <si>
    <t>Formatos 7</t>
  </si>
  <si>
    <t>Proyecciones y Resultados de Ingresos y Egresos - LDF</t>
  </si>
  <si>
    <t>Formato 7 c) Resultados de Ingresos - LDF</t>
  </si>
  <si>
    <t>Municipio de Mérida, Yucatán</t>
  </si>
  <si>
    <t>Resultados de Ingresos - LDF</t>
  </si>
  <si>
    <t>(PESOS)</t>
  </si>
  <si>
    <t>Concepto (b)</t>
  </si>
  <si>
    <r>
      <t xml:space="preserve">Año 3 </t>
    </r>
    <r>
      <rPr>
        <b/>
        <vertAlign val="superscript"/>
        <sz val="10"/>
        <color theme="1"/>
        <rFont val="Calibri"/>
        <family val="2"/>
        <scheme val="minor"/>
      </rPr>
      <t xml:space="preserve">1 </t>
    </r>
    <r>
      <rPr>
        <b/>
        <sz val="10"/>
        <color theme="1"/>
        <rFont val="Calibri"/>
        <family val="2"/>
        <scheme val="minor"/>
      </rPr>
      <t>(c)</t>
    </r>
  </si>
  <si>
    <r>
      <t xml:space="preserve">Año 2 </t>
    </r>
    <r>
      <rPr>
        <b/>
        <vertAlign val="superscript"/>
        <sz val="10"/>
        <color theme="1"/>
        <rFont val="Calibri"/>
        <family val="2"/>
        <scheme val="minor"/>
      </rPr>
      <t xml:space="preserve">1 </t>
    </r>
    <r>
      <rPr>
        <b/>
        <sz val="10"/>
        <color theme="1"/>
        <rFont val="Calibri"/>
        <family val="2"/>
        <scheme val="minor"/>
      </rPr>
      <t>(c)</t>
    </r>
  </si>
  <si>
    <r>
      <t xml:space="preserve">Año 1 </t>
    </r>
    <r>
      <rPr>
        <b/>
        <vertAlign val="superscript"/>
        <sz val="10"/>
        <color theme="1"/>
        <rFont val="Calibri"/>
        <family val="2"/>
        <scheme val="minor"/>
      </rPr>
      <t xml:space="preserve">1 </t>
    </r>
    <r>
      <rPr>
        <b/>
        <sz val="10"/>
        <color theme="1"/>
        <rFont val="Calibri"/>
        <family val="2"/>
        <scheme val="minor"/>
      </rPr>
      <t>(c)</t>
    </r>
  </si>
  <si>
    <r>
      <t xml:space="preserve">Año del Ejercicio Vigente 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</si>
  <si>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</si>
  <si>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</si>
  <si>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</si>
  <si>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</si>
  <si>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</si>
  <si>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</si>
  <si>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</si>
  <si>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</si>
  <si>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</si>
  <si>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</si>
  <si>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</si>
  <si>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</si>
  <si>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  Otros Ingresos de Libre Disposición</t>
  </si>
  <si>
    <r>
      <t>2.  Transferencias Federales Etiquetadas</t>
    </r>
    <r>
      <rPr>
        <b/>
        <vertAlign val="superscript"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(2=A+B+C+D+E)</t>
    </r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</si>
  <si>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</si>
  <si>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</si>
  <si>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</si>
  <si>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</si>
  <si>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</si>
  <si>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</si>
  <si>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</si>
  <si>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</si>
  <si>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</si>
  <si>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</si>
  <si>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</si>
  <si>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</si>
  <si>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sz val="9"/>
        <color theme="1"/>
        <rFont val="Calibri"/>
        <family val="2"/>
        <scheme val="minor"/>
      </rPr>
      <t>1.</t>
    </r>
    <r>
      <rPr>
        <sz val="7"/>
        <color theme="1"/>
        <rFont val="Calibri"/>
        <family val="2"/>
        <scheme val="minor"/>
      </rPr>
      <t xml:space="preserve"> Los importes corresponden al momento contable de los ingresos devengados.</t>
    </r>
  </si>
  <si>
    <r>
      <rPr>
        <sz val="9"/>
        <color theme="1"/>
        <rFont val="Calibri"/>
        <family val="2"/>
        <scheme val="minor"/>
      </rPr>
      <t>2.</t>
    </r>
    <r>
      <rPr>
        <sz val="7"/>
        <color theme="1"/>
        <rFont val="Calibri"/>
        <family val="2"/>
        <scheme val="minor"/>
      </rPr>
      <t xml:space="preserve"> Los importes corresponden a los ingresos devengados al cierre trimestral más reciente disponible y estimados para el resto del ejercicio.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</si>
</sst>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2" applyFont="1" applyAlignment="1">
      <alignment horizontal="center" vertical="center"/>
    </xf>
    <xf numFmtId="0" fontId="1" fillId="0" borderId="0" xfId="2"/>
    <xf numFmtId="0" fontId="3" fillId="0" borderId="0" xfId="2" applyFont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3" borderId="6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justify" vertical="center" wrapText="1"/>
    </xf>
    <xf numFmtId="0" fontId="5" fillId="0" borderId="0" xfId="2" applyFont="1"/>
    <xf numFmtId="0" fontId="2" fillId="4" borderId="8" xfId="2" applyFont="1" applyFill="1" applyBorder="1" applyAlignment="1">
      <alignment horizontal="left" vertical="center" wrapText="1" indent="1"/>
    </xf>
    <xf numFmtId="4" fontId="6" fillId="4" borderId="8" xfId="2" applyNumberFormat="1" applyFont="1" applyFill="1" applyBorder="1" applyAlignment="1">
      <alignment horizontal="right" vertical="center" wrapText="1"/>
    </xf>
    <xf numFmtId="0" fontId="5" fillId="4" borderId="8" xfId="2" applyFont="1" applyFill="1" applyBorder="1" applyAlignment="1">
      <alignment horizontal="left" vertical="center" wrapText="1" indent="4"/>
    </xf>
    <xf numFmtId="4" fontId="6" fillId="4" borderId="8" xfId="2" applyNumberFormat="1" applyFont="1" applyFill="1" applyBorder="1" applyAlignment="1">
      <alignment horizontal="right" vertical="center"/>
    </xf>
    <xf numFmtId="0" fontId="5" fillId="4" borderId="8" xfId="2" applyFont="1" applyFill="1" applyBorder="1" applyAlignment="1">
      <alignment horizontal="left" vertical="center" wrapText="1"/>
    </xf>
    <xf numFmtId="0" fontId="6" fillId="4" borderId="8" xfId="2" applyFont="1" applyFill="1" applyBorder="1" applyAlignment="1">
      <alignment horizontal="right" vertical="center" wrapText="1"/>
    </xf>
    <xf numFmtId="0" fontId="2" fillId="4" borderId="8" xfId="2" applyFont="1" applyFill="1" applyBorder="1" applyAlignment="1">
      <alignment horizontal="left" vertical="center" wrapText="1"/>
    </xf>
    <xf numFmtId="0" fontId="5" fillId="4" borderId="9" xfId="2" applyFont="1" applyFill="1" applyBorder="1" applyAlignment="1">
      <alignment horizontal="justify" vertical="center" wrapText="1"/>
    </xf>
    <xf numFmtId="4" fontId="6" fillId="4" borderId="9" xfId="2" applyNumberFormat="1" applyFont="1" applyFill="1" applyBorder="1" applyAlignment="1">
      <alignment horizontal="right" vertical="center"/>
    </xf>
    <xf numFmtId="0" fontId="6" fillId="4" borderId="9" xfId="2" applyFont="1" applyFill="1" applyBorder="1" applyAlignment="1">
      <alignment horizontal="right" vertical="center" wrapText="1"/>
    </xf>
    <xf numFmtId="0" fontId="7" fillId="0" borderId="1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7" fillId="0" borderId="10" xfId="2" applyFont="1" applyBorder="1" applyAlignment="1">
      <alignment horizontal="left" vertical="center" wrapText="1"/>
    </xf>
    <xf numFmtId="0" fontId="9" fillId="0" borderId="11" xfId="2" applyFont="1" applyBorder="1" applyAlignment="1">
      <alignment horizontal="left" vertical="center" wrapText="1"/>
    </xf>
    <xf numFmtId="0" fontId="9" fillId="0" borderId="12" xfId="2" applyFont="1" applyBorder="1" applyAlignment="1">
      <alignment horizontal="left" vertical="center" wrapText="1"/>
    </xf>
    <xf numFmtId="0" fontId="3" fillId="0" borderId="0" xfId="2" applyFont="1" applyAlignment="1">
      <alignment horizontal="justify" vertical="center"/>
    </xf>
    <xf numFmtId="44" fontId="1" fillId="0" borderId="0" xfId="1" applyFont="1"/>
    <xf numFmtId="44" fontId="1" fillId="0" borderId="0" xfId="2" applyNumberFormat="1"/>
  </cellXfs>
  <cellStyles count="3">
    <cellStyle name="Moneda" xfId="1" builtinId="4"/>
    <cellStyle name="Normal" xfId="0" builtinId="0"/>
    <cellStyle name="Normal 12" xfId="2" xr:uid="{BE886859-AE2C-4D09-917C-2630D94A97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sabido/Documents/Malena/2017/Ingresos%2017/Diciembre/Seguimiento%20de%20ingresos%20dic%202017%200801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01\C\OFELIA%20RICALDE%20NUEVA\Ingresos\LIM%202005_ver05%20(ultimo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disciplina%20fra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-subpolitica\carpeta%20compartida%20de%20derechos\LHM_LIM%202010\LIM%202010\proyecta%20participaciones%202010%20ver%201111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sabido/Documents/Malena/2017/LIM%202018/Final/LIM%202018%2017112017%20c%20PARAMUNI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Acumulado"/>
      <sheetName val="DICIEMBRE mensual"/>
      <sheetName val="NOVIEMBRE Acumulado"/>
      <sheetName val="NOVIEMBRE mensual"/>
      <sheetName val="Mensual"/>
      <sheetName val="OCTUBRE Acumulado"/>
      <sheetName val="OCTUBRE mensual"/>
      <sheetName val="SEPTIEMBRE Acumulado "/>
      <sheetName val="SEPTIEMBRE mensual "/>
      <sheetName val="AGOSTO Acumulado"/>
      <sheetName val="AGOSTO mensual"/>
      <sheetName val="JULIO Acumulado"/>
      <sheetName val="JULIO mensual "/>
      <sheetName val="JUNIO Acumulado"/>
      <sheetName val="JUNIO mensual"/>
      <sheetName val="MAYO Acumulado"/>
      <sheetName val="MAYO mensual"/>
      <sheetName val="ABRIL Acumulado"/>
      <sheetName val="ABRIL mensual"/>
      <sheetName val="MARZO Acumulado"/>
      <sheetName val="MARZO mensual "/>
      <sheetName val="FEBRERO Acumulado "/>
      <sheetName val="FEBRERO mensual"/>
      <sheetName val="Enero mensual"/>
      <sheetName val="Total ingresos 2016"/>
    </sheetNames>
    <sheetDataSet>
      <sheetData sheetId="0">
        <row r="14">
          <cell r="G14">
            <v>846298380.77999997</v>
          </cell>
        </row>
        <row r="37">
          <cell r="G37">
            <v>200306278.63373223</v>
          </cell>
        </row>
        <row r="72">
          <cell r="G72">
            <v>43224432.529999994</v>
          </cell>
        </row>
        <row r="84">
          <cell r="G84">
            <v>12507569.880000001</v>
          </cell>
        </row>
        <row r="101">
          <cell r="G101">
            <v>1105504588.4100001</v>
          </cell>
        </row>
        <row r="113">
          <cell r="G113">
            <v>738055634</v>
          </cell>
        </row>
        <row r="116">
          <cell r="G116">
            <v>85953092.450000003</v>
          </cell>
        </row>
        <row r="140">
          <cell r="G140">
            <v>77079518.539999992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 2005"/>
      <sheetName val="LIM 2005  mensualizada"/>
      <sheetName val="impuestos"/>
      <sheetName val="Aprovechamientos"/>
      <sheetName val="Derechos"/>
      <sheetName val="Derechos 2005 Mensualizada"/>
      <sheetName val="original"/>
      <sheetName val="Base datos Estado"/>
      <sheetName val="parametros"/>
      <sheetName val="Contr de mejoras"/>
      <sheetName val="Accs de las contribuciones"/>
      <sheetName val="Productos"/>
      <sheetName val="Participaciones"/>
      <sheetName val="Participaciones 2005"/>
      <sheetName val="Aportaciones"/>
      <sheetName val="Aportaciones mensual"/>
      <sheetName val="Financiamiento x tipo de proyec"/>
      <sheetName val="IE Donat Financiamiento"/>
      <sheetName val="2000"/>
      <sheetName val="2001"/>
      <sheetName val="2002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>
            <v>3.2000000000000001E-2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a Proy ingr DISFIN"/>
      <sheetName val="7c Rdos ing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nforme gobernador octubre"/>
      <sheetName val=" informe gobernador septiembre"/>
      <sheetName val="Importe a recibir"/>
      <sheetName val="ajustes"/>
      <sheetName val="Hoja1"/>
      <sheetName val="mensualizado"/>
      <sheetName val="2010"/>
      <sheetName val="ESTADISTICAS"/>
      <sheetName val="iniciativa federal (2)"/>
      <sheetName val="Ajuste"/>
      <sheetName val="comparativo (2)"/>
      <sheetName val="Constancias "/>
      <sheetName val="eSTIMACIONES"/>
      <sheetName val="años aneriores"/>
      <sheetName val="comparativo (3)"/>
      <sheetName val="2009"/>
      <sheetName val="comision senadores"/>
      <sheetName val="iniciativa federal"/>
      <sheetName val="2006LIM proyectado"/>
      <sheetName val="Participaciones 2005"/>
      <sheetName val="desglose partidas"/>
      <sheetName val="calculo 91% nuevo f Nosotros"/>
      <sheetName val="calculo 91% nuevo f Hist02x"/>
      <sheetName val="Supuestos"/>
      <sheetName val=" informe gobernador ago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a Proy ingr DISFIN"/>
      <sheetName val="7c Rdos ing"/>
      <sheetName val="Comparativo LIM"/>
      <sheetName val="LIM Anual_2015"/>
      <sheetName val="Anual"/>
      <sheetName val="Mensual"/>
      <sheetName val="impuestos"/>
      <sheetName val="Actualización-Impuestos"/>
      <sheetName val="Contraprestación"/>
      <sheetName val="Impuestos tendencias lineal"/>
      <sheetName val="ISAI 2017"/>
      <sheetName val="Derechos"/>
      <sheetName val="Actualización-Derechos"/>
      <sheetName val="Contr de mejoras"/>
      <sheetName val="Productos"/>
      <sheetName val="LIM Anual_esc 3 (2)"/>
      <sheetName val="LIM Anual_esc 3"/>
      <sheetName val="LIM Anual_esc a la baja"/>
      <sheetName val="LIM Anual"/>
      <sheetName val="LIM 2006 absolut"/>
      <sheetName val="INGRESOS REALES 2005"/>
      <sheetName val="Cierre 2009"/>
      <sheetName val="Recaudacion 2009"/>
      <sheetName val="contribuc tendenc"/>
      <sheetName val="arrendamiento"/>
      <sheetName val="bases y formas"/>
      <sheetName val="otros prod (antes cont mejo)"/>
      <sheetName val="INtereses"/>
      <sheetName val="iniciativa federal"/>
      <sheetName val="Aprovechamientos"/>
      <sheetName val="Multas y honorarios"/>
      <sheetName val="Aprov diversos"/>
      <sheetName val="Acc Multas imptos"/>
      <sheetName val="Acc Multas derechos"/>
      <sheetName val="Multas Regl"/>
      <sheetName val="recargos derechos"/>
      <sheetName val="recargos imptos "/>
      <sheetName val="gts ej Interv cajas esp"/>
      <sheetName val="gts ejec der"/>
      <sheetName val="gts ejec imp"/>
      <sheetName val="gts ej GLOBAL"/>
      <sheetName val="Global gts ejec"/>
      <sheetName val="participacion"/>
      <sheetName val="programa federal"/>
      <sheetName val="dist extr (2)"/>
      <sheetName val="tendencia ISAI"/>
      <sheetName val="Accs de las contribuciones"/>
      <sheetName val="original"/>
      <sheetName val="Participaciones"/>
      <sheetName val="Globales"/>
      <sheetName val="Participa constancia"/>
      <sheetName val="Participaciones2"/>
      <sheetName val="part.s.inic.estatal"/>
      <sheetName val="Aportaciones"/>
      <sheetName val="ing ext prestamo"/>
      <sheetName val="Participaciones 2005"/>
      <sheetName val="Base datos Estado"/>
      <sheetName val="Financiamiento x tipo de proyec"/>
      <sheetName val="IE Donat Financiamiento"/>
      <sheetName val="2000"/>
      <sheetName val="2001"/>
      <sheetName val="2002"/>
      <sheetName val="2003"/>
      <sheetName val="rentas"/>
      <sheetName val="criterios"/>
    </sheetNames>
    <sheetDataSet>
      <sheetData sheetId="0"/>
      <sheetData sheetId="1"/>
      <sheetData sheetId="2"/>
      <sheetData sheetId="3"/>
      <sheetData sheetId="4">
        <row r="6">
          <cell r="F6">
            <v>888821653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5">
          <cell r="E15">
            <v>185719816.94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47430-C85F-4EB4-9315-9E367105107B}">
  <sheetPr>
    <pageSetUpPr fitToPage="1"/>
  </sheetPr>
  <dimension ref="A1:E49"/>
  <sheetViews>
    <sheetView tabSelected="1" workbookViewId="0">
      <selection activeCell="E9" sqref="E9"/>
    </sheetView>
  </sheetViews>
  <sheetFormatPr baseColWidth="10" defaultRowHeight="15" x14ac:dyDescent="0.25"/>
  <cols>
    <col min="1" max="1" width="39.85546875" style="2" customWidth="1"/>
    <col min="2" max="2" width="18.5703125" style="2" customWidth="1"/>
    <col min="3" max="3" width="18.28515625" style="2" customWidth="1"/>
    <col min="4" max="4" width="18.42578125" style="2" customWidth="1"/>
    <col min="5" max="5" width="19" style="2" customWidth="1"/>
    <col min="6" max="16384" width="11.42578125" style="2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 t="s">
        <v>2</v>
      </c>
      <c r="B3" s="1"/>
      <c r="C3" s="1"/>
      <c r="D3" s="1"/>
      <c r="E3" s="1"/>
    </row>
    <row r="4" spans="1:5" x14ac:dyDescent="0.25">
      <c r="A4" s="3"/>
      <c r="B4" s="3"/>
      <c r="C4" s="3"/>
      <c r="D4" s="3"/>
      <c r="E4" s="3"/>
    </row>
    <row r="5" spans="1:5" x14ac:dyDescent="0.25">
      <c r="A5" s="4" t="s">
        <v>3</v>
      </c>
      <c r="B5" s="5"/>
      <c r="C5" s="5"/>
      <c r="D5" s="5"/>
      <c r="E5" s="6"/>
    </row>
    <row r="6" spans="1:5" x14ac:dyDescent="0.25">
      <c r="A6" s="7" t="s">
        <v>4</v>
      </c>
      <c r="B6" s="8"/>
      <c r="C6" s="8"/>
      <c r="D6" s="8"/>
      <c r="E6" s="9"/>
    </row>
    <row r="7" spans="1:5" x14ac:dyDescent="0.25">
      <c r="A7" s="7" t="s">
        <v>5</v>
      </c>
      <c r="B7" s="8"/>
      <c r="C7" s="8"/>
      <c r="D7" s="8"/>
      <c r="E7" s="9"/>
    </row>
    <row r="8" spans="1:5" ht="27.75" x14ac:dyDescent="0.25">
      <c r="A8" s="10" t="s">
        <v>6</v>
      </c>
      <c r="B8" s="11" t="s">
        <v>7</v>
      </c>
      <c r="C8" s="11" t="s">
        <v>8</v>
      </c>
      <c r="D8" s="11" t="s">
        <v>9</v>
      </c>
      <c r="E8" s="12" t="s">
        <v>10</v>
      </c>
    </row>
    <row r="9" spans="1:5" x14ac:dyDescent="0.25">
      <c r="A9" s="10"/>
      <c r="B9" s="12">
        <v>2015</v>
      </c>
      <c r="C9" s="12">
        <v>2016</v>
      </c>
      <c r="D9" s="12">
        <v>2017</v>
      </c>
      <c r="E9" s="12">
        <v>2018</v>
      </c>
    </row>
    <row r="10" spans="1:5" s="14" customFormat="1" ht="12.75" x14ac:dyDescent="0.2">
      <c r="A10" s="13"/>
      <c r="B10" s="13"/>
      <c r="C10" s="13"/>
      <c r="D10" s="13"/>
      <c r="E10" s="13"/>
    </row>
    <row r="11" spans="1:5" s="14" customFormat="1" ht="25.5" x14ac:dyDescent="0.2">
      <c r="A11" s="15" t="s">
        <v>11</v>
      </c>
      <c r="B11" s="16">
        <v>1739655284.51</v>
      </c>
      <c r="C11" s="16">
        <v>2061207839.1299999</v>
      </c>
      <c r="D11" s="16">
        <f>+D12+D13+D14+D15+D16+D17+D18+D19+D20+D21+D22+D23</f>
        <v>2284920768.7737322</v>
      </c>
      <c r="E11" s="16">
        <f>+E12+E13+E14+E15+E16+E17+E18+E19+E20+E21+E22+E23</f>
        <v>2516917252.9499998</v>
      </c>
    </row>
    <row r="12" spans="1:5" s="14" customFormat="1" ht="12.75" x14ac:dyDescent="0.2">
      <c r="A12" s="17" t="s">
        <v>12</v>
      </c>
      <c r="B12" s="18">
        <v>635520018.97000003</v>
      </c>
      <c r="C12" s="18">
        <v>779725518.56999993</v>
      </c>
      <c r="D12" s="16">
        <f>+'[1]DICIEMBRE Acumulado'!$G$14</f>
        <v>846298380.77999997</v>
      </c>
      <c r="E12" s="16">
        <v>1002616364</v>
      </c>
    </row>
    <row r="13" spans="1:5" s="14" customFormat="1" ht="25.5" x14ac:dyDescent="0.2">
      <c r="A13" s="17" t="s">
        <v>13</v>
      </c>
      <c r="B13" s="18">
        <v>0</v>
      </c>
      <c r="C13" s="18">
        <v>0</v>
      </c>
      <c r="D13" s="16">
        <v>0</v>
      </c>
      <c r="E13" s="18">
        <v>0</v>
      </c>
    </row>
    <row r="14" spans="1:5" s="14" customFormat="1" ht="12.75" x14ac:dyDescent="0.2">
      <c r="A14" s="17" t="s">
        <v>14</v>
      </c>
      <c r="B14" s="18">
        <v>307871</v>
      </c>
      <c r="C14" s="18">
        <v>0</v>
      </c>
      <c r="D14" s="16">
        <v>0</v>
      </c>
      <c r="E14" s="18">
        <v>0</v>
      </c>
    </row>
    <row r="15" spans="1:5" s="14" customFormat="1" ht="12.75" x14ac:dyDescent="0.2">
      <c r="A15" s="17" t="s">
        <v>15</v>
      </c>
      <c r="B15" s="18">
        <v>166690985.66</v>
      </c>
      <c r="C15" s="18">
        <v>186541091.10999998</v>
      </c>
      <c r="D15" s="16">
        <f>+'[1]DICIEMBRE Acumulado'!$G$37</f>
        <v>200306278.63373223</v>
      </c>
      <c r="E15" s="16">
        <v>232170243</v>
      </c>
    </row>
    <row r="16" spans="1:5" s="14" customFormat="1" ht="12.75" x14ac:dyDescent="0.2">
      <c r="A16" s="17" t="s">
        <v>16</v>
      </c>
      <c r="B16" s="18">
        <v>19387209.829999998</v>
      </c>
      <c r="C16" s="18">
        <v>27937513.5</v>
      </c>
      <c r="D16" s="16">
        <f>+'[1]DICIEMBRE Acumulado'!$G$72</f>
        <v>43224432.529999994</v>
      </c>
      <c r="E16" s="16">
        <v>39546740</v>
      </c>
    </row>
    <row r="17" spans="1:5" s="14" customFormat="1" ht="12.75" x14ac:dyDescent="0.2">
      <c r="A17" s="17" t="s">
        <v>17</v>
      </c>
      <c r="B17" s="18">
        <v>9473379.0999999996</v>
      </c>
      <c r="C17" s="18">
        <v>12184428.529999997</v>
      </c>
      <c r="D17" s="16">
        <f>+'[1]DICIEMBRE Acumulado'!$G$84</f>
        <v>12507569.880000001</v>
      </c>
      <c r="E17" s="16">
        <v>14059658</v>
      </c>
    </row>
    <row r="18" spans="1:5" s="14" customFormat="1" ht="25.5" x14ac:dyDescent="0.2">
      <c r="A18" s="17" t="s">
        <v>18</v>
      </c>
      <c r="B18" s="18">
        <v>0</v>
      </c>
      <c r="C18" s="18">
        <v>0</v>
      </c>
      <c r="D18" s="16">
        <v>0</v>
      </c>
      <c r="E18" s="18">
        <v>0</v>
      </c>
    </row>
    <row r="19" spans="1:5" s="14" customFormat="1" ht="12.75" x14ac:dyDescent="0.2">
      <c r="A19" s="17" t="s">
        <v>19</v>
      </c>
      <c r="B19" s="18">
        <v>907088246.03999996</v>
      </c>
      <c r="C19" s="18">
        <v>988865894.77999997</v>
      </c>
      <c r="D19" s="16">
        <f>+'[1]DICIEMBRE Acumulado'!$G$101</f>
        <v>1105504588.4100001</v>
      </c>
      <c r="E19" s="16">
        <v>1150081645</v>
      </c>
    </row>
    <row r="20" spans="1:5" s="14" customFormat="1" ht="25.5" x14ac:dyDescent="0.2">
      <c r="A20" s="17" t="s">
        <v>20</v>
      </c>
      <c r="B20" s="18">
        <v>0</v>
      </c>
      <c r="C20" s="18">
        <v>0</v>
      </c>
      <c r="D20" s="16">
        <v>0</v>
      </c>
      <c r="E20" s="18">
        <v>11248694.949999999</v>
      </c>
    </row>
    <row r="21" spans="1:5" s="14" customFormat="1" ht="12.75" x14ac:dyDescent="0.2">
      <c r="A21" s="17" t="s">
        <v>21</v>
      </c>
      <c r="B21" s="18">
        <v>0</v>
      </c>
      <c r="C21" s="18">
        <v>0</v>
      </c>
      <c r="D21" s="16">
        <v>0</v>
      </c>
      <c r="E21" s="18">
        <v>0</v>
      </c>
    </row>
    <row r="22" spans="1:5" s="14" customFormat="1" ht="12.75" x14ac:dyDescent="0.2">
      <c r="A22" s="17" t="s">
        <v>22</v>
      </c>
      <c r="B22" s="18">
        <v>0</v>
      </c>
      <c r="C22" s="18">
        <v>0</v>
      </c>
      <c r="D22" s="16">
        <v>0</v>
      </c>
      <c r="E22" s="18">
        <v>0</v>
      </c>
    </row>
    <row r="23" spans="1:5" s="14" customFormat="1" ht="12.75" x14ac:dyDescent="0.2">
      <c r="A23" s="17" t="s">
        <v>23</v>
      </c>
      <c r="B23" s="18">
        <f>1187573.91</f>
        <v>1187573.9099999999</v>
      </c>
      <c r="C23" s="18">
        <v>65953392.639999993</v>
      </c>
      <c r="D23" s="16">
        <f>+'[1]DICIEMBRE Acumulado'!$G$140</f>
        <v>77079518.539999992</v>
      </c>
      <c r="E23" s="16">
        <v>67193908</v>
      </c>
    </row>
    <row r="24" spans="1:5" s="14" customFormat="1" ht="12.75" x14ac:dyDescent="0.2">
      <c r="A24" s="19"/>
      <c r="B24" s="18"/>
      <c r="C24" s="18"/>
      <c r="D24" s="20"/>
      <c r="E24" s="20"/>
    </row>
    <row r="25" spans="1:5" s="14" customFormat="1" ht="27.75" x14ac:dyDescent="0.2">
      <c r="A25" s="15" t="s">
        <v>24</v>
      </c>
      <c r="B25" s="18">
        <v>672605635.31000006</v>
      </c>
      <c r="C25" s="18">
        <v>1114277001.8400002</v>
      </c>
      <c r="D25" s="18">
        <f t="shared" ref="D25:E25" si="0">+D26+D27+D28+D29+D30</f>
        <v>824008726.45000005</v>
      </c>
      <c r="E25" s="18">
        <f t="shared" si="0"/>
        <v>795743335.89999998</v>
      </c>
    </row>
    <row r="26" spans="1:5" s="14" customFormat="1" ht="12.75" x14ac:dyDescent="0.2">
      <c r="A26" s="17" t="s">
        <v>25</v>
      </c>
      <c r="B26" s="18">
        <v>650700516.48000002</v>
      </c>
      <c r="C26" s="18">
        <v>679718082.44000006</v>
      </c>
      <c r="D26" s="18">
        <f>+'[1]DICIEMBRE Acumulado'!$G$113</f>
        <v>738055634</v>
      </c>
      <c r="E26" s="18">
        <v>779033044</v>
      </c>
    </row>
    <row r="27" spans="1:5" s="14" customFormat="1" ht="12.75" x14ac:dyDescent="0.2">
      <c r="A27" s="17" t="s">
        <v>26</v>
      </c>
      <c r="B27" s="18">
        <v>13153263.75</v>
      </c>
      <c r="C27" s="18">
        <v>434558919.40000004</v>
      </c>
      <c r="D27" s="18">
        <f>+'[1]DICIEMBRE Acumulado'!$G$116</f>
        <v>85953092.450000003</v>
      </c>
      <c r="E27" s="18">
        <v>16710291.9</v>
      </c>
    </row>
    <row r="28" spans="1:5" s="14" customFormat="1" ht="12.75" x14ac:dyDescent="0.2">
      <c r="A28" s="17" t="s">
        <v>27</v>
      </c>
      <c r="B28" s="18">
        <v>0</v>
      </c>
      <c r="C28" s="18">
        <v>0</v>
      </c>
      <c r="D28" s="18">
        <v>0</v>
      </c>
      <c r="E28" s="18">
        <v>0</v>
      </c>
    </row>
    <row r="29" spans="1:5" s="14" customFormat="1" ht="38.25" x14ac:dyDescent="0.2">
      <c r="A29" s="17" t="s">
        <v>28</v>
      </c>
      <c r="B29" s="18">
        <v>8751855.0800000001</v>
      </c>
      <c r="C29" s="18">
        <v>0</v>
      </c>
      <c r="D29" s="18">
        <v>0</v>
      </c>
      <c r="E29" s="18">
        <v>0</v>
      </c>
    </row>
    <row r="30" spans="1:5" s="14" customFormat="1" ht="25.5" x14ac:dyDescent="0.2">
      <c r="A30" s="17" t="s">
        <v>29</v>
      </c>
      <c r="B30" s="18">
        <v>0</v>
      </c>
      <c r="C30" s="18">
        <v>0</v>
      </c>
      <c r="D30" s="18">
        <v>0</v>
      </c>
      <c r="E30" s="18">
        <v>0</v>
      </c>
    </row>
    <row r="31" spans="1:5" s="14" customFormat="1" ht="12.75" x14ac:dyDescent="0.2">
      <c r="A31" s="19"/>
      <c r="B31" s="18"/>
      <c r="C31" s="18"/>
      <c r="D31" s="20"/>
      <c r="E31" s="20"/>
    </row>
    <row r="32" spans="1:5" s="14" customFormat="1" ht="12.75" x14ac:dyDescent="0.2">
      <c r="A32" s="15" t="s">
        <v>30</v>
      </c>
      <c r="B32" s="18">
        <v>0</v>
      </c>
      <c r="C32" s="18">
        <v>0</v>
      </c>
      <c r="D32" s="18">
        <v>0</v>
      </c>
      <c r="E32" s="18">
        <f t="shared" ref="E32" si="1">+E33</f>
        <v>0</v>
      </c>
    </row>
    <row r="33" spans="1:5" s="14" customFormat="1" ht="12.75" x14ac:dyDescent="0.2">
      <c r="A33" s="19" t="s">
        <v>31</v>
      </c>
      <c r="B33" s="18">
        <v>0</v>
      </c>
      <c r="C33" s="18">
        <v>0</v>
      </c>
      <c r="D33" s="18">
        <v>0</v>
      </c>
      <c r="E33" s="16">
        <v>0</v>
      </c>
    </row>
    <row r="34" spans="1:5" s="14" customFormat="1" ht="12.75" x14ac:dyDescent="0.2">
      <c r="A34" s="19"/>
      <c r="B34" s="18"/>
      <c r="C34" s="18"/>
      <c r="D34" s="20"/>
      <c r="E34" s="20"/>
    </row>
    <row r="35" spans="1:5" s="14" customFormat="1" ht="12.75" x14ac:dyDescent="0.2">
      <c r="A35" s="15" t="s">
        <v>32</v>
      </c>
      <c r="B35" s="18">
        <v>2412260919.8200002</v>
      </c>
      <c r="C35" s="18">
        <v>3175484840.9700003</v>
      </c>
      <c r="D35" s="18">
        <f t="shared" ref="D35:E35" si="2">+D11+D25+D32</f>
        <v>3108929495.223732</v>
      </c>
      <c r="E35" s="18">
        <f t="shared" si="2"/>
        <v>3312660588.8499999</v>
      </c>
    </row>
    <row r="36" spans="1:5" s="14" customFormat="1" ht="12.75" x14ac:dyDescent="0.2">
      <c r="A36" s="19"/>
      <c r="B36" s="18"/>
      <c r="C36" s="18"/>
      <c r="D36" s="20"/>
      <c r="E36" s="20"/>
    </row>
    <row r="37" spans="1:5" s="14" customFormat="1" ht="12.75" x14ac:dyDescent="0.2">
      <c r="A37" s="21" t="s">
        <v>33</v>
      </c>
      <c r="B37" s="18"/>
      <c r="C37" s="18"/>
      <c r="D37" s="20"/>
      <c r="E37" s="20"/>
    </row>
    <row r="38" spans="1:5" s="14" customFormat="1" ht="25.5" x14ac:dyDescent="0.2">
      <c r="A38" s="19" t="s">
        <v>34</v>
      </c>
      <c r="B38" s="18">
        <v>0</v>
      </c>
      <c r="C38" s="18">
        <v>0</v>
      </c>
      <c r="D38" s="18">
        <v>0</v>
      </c>
      <c r="E38" s="18">
        <v>0</v>
      </c>
    </row>
    <row r="39" spans="1:5" s="14" customFormat="1" ht="38.25" x14ac:dyDescent="0.2">
      <c r="A39" s="19" t="s">
        <v>35</v>
      </c>
      <c r="B39" s="18">
        <v>0</v>
      </c>
      <c r="C39" s="18">
        <v>0</v>
      </c>
      <c r="D39" s="18">
        <v>0</v>
      </c>
      <c r="E39" s="18">
        <v>0</v>
      </c>
    </row>
    <row r="40" spans="1:5" s="14" customFormat="1" ht="25.5" x14ac:dyDescent="0.2">
      <c r="A40" s="21" t="s">
        <v>36</v>
      </c>
      <c r="B40" s="18">
        <v>0</v>
      </c>
      <c r="C40" s="18">
        <v>0</v>
      </c>
      <c r="D40" s="18">
        <v>0</v>
      </c>
      <c r="E40" s="18">
        <f t="shared" ref="E40" si="3">+E38+E39</f>
        <v>0</v>
      </c>
    </row>
    <row r="41" spans="1:5" s="14" customFormat="1" ht="12.75" x14ac:dyDescent="0.2">
      <c r="A41" s="22"/>
      <c r="B41" s="23"/>
      <c r="C41" s="23"/>
      <c r="D41" s="24"/>
      <c r="E41" s="24"/>
    </row>
    <row r="42" spans="1:5" x14ac:dyDescent="0.25">
      <c r="A42" s="25" t="s">
        <v>37</v>
      </c>
      <c r="B42" s="26"/>
      <c r="C42" s="26"/>
      <c r="D42" s="26"/>
      <c r="E42" s="27"/>
    </row>
    <row r="43" spans="1:5" x14ac:dyDescent="0.25">
      <c r="A43" s="28" t="s">
        <v>38</v>
      </c>
      <c r="B43" s="29"/>
      <c r="C43" s="29"/>
      <c r="D43" s="29"/>
      <c r="E43" s="30"/>
    </row>
    <row r="44" spans="1:5" x14ac:dyDescent="0.25">
      <c r="A44" s="31"/>
    </row>
    <row r="46" spans="1:5" x14ac:dyDescent="0.25">
      <c r="B46" s="32"/>
      <c r="C46" s="32"/>
      <c r="D46" s="32"/>
      <c r="E46" s="32"/>
    </row>
    <row r="47" spans="1:5" x14ac:dyDescent="0.25">
      <c r="B47" s="32"/>
      <c r="C47" s="32"/>
      <c r="D47" s="32"/>
      <c r="E47" s="32"/>
    </row>
    <row r="48" spans="1:5" x14ac:dyDescent="0.25">
      <c r="B48" s="32"/>
      <c r="C48" s="32"/>
      <c r="D48" s="32"/>
      <c r="E48" s="32"/>
    </row>
    <row r="49" spans="2:2" x14ac:dyDescent="0.25">
      <c r="B49" s="33"/>
    </row>
  </sheetData>
  <mergeCells count="10">
    <mergeCell ref="A7:E7"/>
    <mergeCell ref="A8:A9"/>
    <mergeCell ref="A42:E42"/>
    <mergeCell ref="A43:E43"/>
    <mergeCell ref="A1:E1"/>
    <mergeCell ref="A2:E2"/>
    <mergeCell ref="A3:E3"/>
    <mergeCell ref="A4:E4"/>
    <mergeCell ref="A5:E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7c Rdos ing</vt:lpstr>
      <vt:lpstr>'7c Rdos ing'!Área_de_impresión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Medina Yadira Maria</dc:creator>
  <cp:lastModifiedBy>Simon Medina Yadira Maria</cp:lastModifiedBy>
  <dcterms:created xsi:type="dcterms:W3CDTF">2020-07-30T19:43:18Z</dcterms:created>
  <dcterms:modified xsi:type="dcterms:W3CDTF">2020-07-30T19:43:32Z</dcterms:modified>
</cp:coreProperties>
</file>