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 activeTab="2"/>
  </bookViews>
  <sheets>
    <sheet name="Objeto del Gasto a Marzo 19" sheetId="1" r:id="rId1"/>
    <sheet name="Clasificación Administrativ2019" sheetId="2" r:id="rId2"/>
    <sheet name="Funcional mar19" sheetId="3" r:id="rId3"/>
  </sheets>
  <definedNames>
    <definedName name="_xlnm.Print_Area" localSheetId="1">'Clasificación Administrativ2019'!$A$1:$G$30</definedName>
    <definedName name="_xlnm.Print_Area" localSheetId="2">'Funcional mar19'!$A$1:$H$96</definedName>
    <definedName name="_xlnm.Print_Area" localSheetId="0">'Objeto del Gasto a Marzo 19'!$A$1:$H$170</definedName>
    <definedName name="_xlnm.Print_Titles" localSheetId="2">'Funcional mar19'!$2:$8</definedName>
    <definedName name="_xlnm.Print_Titles" localSheetId="0">'Objeto del Gasto a Marzo 19'!$1:$7</definedName>
  </definedNames>
  <calcPr calcId="145621"/>
</workbook>
</file>

<file path=xl/calcChain.xml><?xml version="1.0" encoding="utf-8"?>
<calcChain xmlns="http://schemas.openxmlformats.org/spreadsheetml/2006/main">
  <c r="H86" i="3" l="1"/>
  <c r="G86" i="3"/>
  <c r="F86" i="3"/>
  <c r="E86" i="3"/>
  <c r="D86" i="3"/>
  <c r="H25" i="2" l="1"/>
  <c r="H22" i="2"/>
  <c r="G19" i="2"/>
  <c r="F19" i="2"/>
  <c r="E19" i="2"/>
  <c r="D19" i="2"/>
  <c r="C19" i="2"/>
  <c r="B19" i="2"/>
  <c r="H160" i="1" l="1"/>
  <c r="G160" i="1"/>
  <c r="F160" i="1"/>
  <c r="E160" i="1"/>
  <c r="D160" i="1"/>
  <c r="C160" i="1"/>
</calcChain>
</file>

<file path=xl/sharedStrings.xml><?xml version="1.0" encoding="utf-8"?>
<sst xmlns="http://schemas.openxmlformats.org/spreadsheetml/2006/main" count="291" uniqueCount="144">
  <si>
    <t>MUNICIPIO DE MERIDA YUCATAN</t>
  </si>
  <si>
    <t>Estado Analítico del Ejercicio del Presupuesto de Egresos Detallado - LDF</t>
  </si>
  <si>
    <t xml:space="preserve">Clasificación por Objeto del Gasto (Capítulo y Concepto) </t>
  </si>
  <si>
    <t>(PESOS)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</si>
  <si>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</si>
  <si>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</si>
  <si>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</si>
  <si>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</si>
  <si>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</si>
  <si>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</si>
  <si>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</si>
  <si>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</si>
  <si>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</si>
  <si>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</si>
  <si>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</si>
  <si>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</si>
  <si>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</si>
  <si>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</si>
  <si>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</si>
  <si>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</si>
  <si>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</si>
  <si>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</si>
  <si>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</si>
  <si>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</si>
  <si>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</si>
  <si>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</si>
  <si>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</si>
  <si>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</si>
  <si>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</si>
  <si>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</si>
  <si>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$0.00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</si>
  <si>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</si>
  <si>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</si>
  <si>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</si>
  <si>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</si>
  <si>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</si>
  <si>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</si>
  <si>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</si>
  <si>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</si>
  <si>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</si>
  <si>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</si>
  <si>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</si>
  <si>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</si>
  <si>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</si>
  <si>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</si>
  <si>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</si>
  <si>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</si>
  <si>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</si>
  <si>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</si>
  <si>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</si>
  <si>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</si>
  <si>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</si>
  <si>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</si>
  <si>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</si>
  <si>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</si>
  <si>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</si>
  <si>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</si>
  <si>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</si>
  <si>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</si>
  <si>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</si>
  <si>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</si>
  <si>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</si>
  <si>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</si>
  <si>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</si>
  <si>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</si>
  <si>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</si>
  <si>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</si>
  <si>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</si>
  <si>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</si>
  <si>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</si>
  <si>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</si>
  <si>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</si>
  <si>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</si>
  <si>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</si>
  <si>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</si>
  <si>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</si>
  <si>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</si>
  <si>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</si>
  <si>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</si>
  <si>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</si>
  <si>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</si>
  <si>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</si>
  <si>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</si>
  <si>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</si>
  <si>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</si>
  <si>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</si>
  <si>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</si>
  <si>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</si>
  <si>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</si>
  <si>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</si>
  <si>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</si>
  <si>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LIC. LAURA CRISTINA MUÑOZ MOLINA</t>
  </si>
  <si>
    <t>PRESIDENTE MUNICIPAL</t>
  </si>
  <si>
    <t>DIRECTORA DE FINANZAS Y TESORERA MUNICIPAL</t>
  </si>
  <si>
    <t xml:space="preserve">Del 1 de Enero al 31 de Marzo de 2019 </t>
  </si>
  <si>
    <t>MUNICIPIO DE MÉRIDA YUCATÁN</t>
  </si>
  <si>
    <t>Clasificación Administrativa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</si>
  <si>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</si>
  <si>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</si>
  <si>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</si>
  <si>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</si>
  <si>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</si>
  <si>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</si>
  <si>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</si>
  <si>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 xml:space="preserve"> </t>
  </si>
  <si>
    <t>II. Gasto Etiquetado</t>
  </si>
  <si>
    <t>(II=A)</t>
  </si>
  <si>
    <t>Clasificación Funcional (Finalidad y Función)</t>
  </si>
  <si>
    <t>Del 1 de Enero Al 31 de Marzo de 2019</t>
  </si>
  <si>
    <t>Aprobado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</si>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</sst>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$-80A]#,##0.00"/>
    <numFmt numFmtId="166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44" fontId="7" fillId="0" borderId="0" applyFont="0" applyFill="0" applyBorder="0" applyAlignment="0" applyProtection="0">
      <alignment vertical="top"/>
    </xf>
    <xf numFmtId="0" fontId="7" fillId="0" borderId="0">
      <alignment vertical="top"/>
    </xf>
    <xf numFmtId="0" fontId="10" fillId="0" borderId="0"/>
  </cellStyleXfs>
  <cellXfs count="141">
    <xf numFmtId="0" fontId="0" fillId="0" borderId="0" xfId="0"/>
    <xf numFmtId="0" fontId="3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164" fontId="3" fillId="0" borderId="0" xfId="0" applyNumberFormat="1" applyFont="1"/>
    <xf numFmtId="7" fontId="4" fillId="0" borderId="16" xfId="0" applyNumberFormat="1" applyFont="1" applyFill="1" applyBorder="1" applyAlignment="1">
      <alignment horizontal="right" vertical="center"/>
    </xf>
    <xf numFmtId="0" fontId="2" fillId="0" borderId="0" xfId="0" applyFont="1"/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8" fontId="3" fillId="0" borderId="16" xfId="0" applyNumberFormat="1" applyFont="1" applyFill="1" applyBorder="1" applyAlignment="1">
      <alignment horizontal="right" vertical="center"/>
    </xf>
    <xf numFmtId="7" fontId="5" fillId="0" borderId="17" xfId="0" applyNumberFormat="1" applyFont="1" applyFill="1" applyBorder="1" applyAlignment="1">
      <alignment horizontal="right" vertical="center"/>
    </xf>
    <xf numFmtId="7" fontId="5" fillId="0" borderId="16" xfId="0" applyNumberFormat="1" applyFont="1" applyFill="1" applyBorder="1" applyAlignment="1">
      <alignment horizontal="right" vertical="center"/>
    </xf>
    <xf numFmtId="43" fontId="3" fillId="0" borderId="0" xfId="1" applyFont="1"/>
    <xf numFmtId="164" fontId="3" fillId="0" borderId="0" xfId="0" applyNumberFormat="1" applyFont="1" applyAlignment="1">
      <alignment vertical="center"/>
    </xf>
    <xf numFmtId="7" fontId="2" fillId="0" borderId="1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7" fontId="5" fillId="0" borderId="14" xfId="0" applyNumberFormat="1" applyFont="1" applyFill="1" applyBorder="1" applyAlignment="1">
      <alignment horizontal="right" vertical="center"/>
    </xf>
    <xf numFmtId="0" fontId="6" fillId="0" borderId="0" xfId="0" applyFont="1"/>
    <xf numFmtId="43" fontId="6" fillId="0" borderId="0" xfId="0" applyNumberFormat="1" applyFont="1"/>
    <xf numFmtId="0" fontId="8" fillId="0" borderId="0" xfId="2" applyFont="1" applyAlignment="1">
      <alignment vertical="top" readingOrder="1"/>
    </xf>
    <xf numFmtId="43" fontId="0" fillId="0" borderId="0" xfId="1" applyFont="1"/>
    <xf numFmtId="0" fontId="7" fillId="0" borderId="0" xfId="2">
      <alignment vertical="top"/>
    </xf>
    <xf numFmtId="164" fontId="7" fillId="0" borderId="0" xfId="3" applyNumberFormat="1">
      <alignment vertical="top"/>
    </xf>
    <xf numFmtId="0" fontId="9" fillId="0" borderId="0" xfId="2" applyFont="1" applyAlignment="1">
      <alignment vertical="top"/>
    </xf>
    <xf numFmtId="7" fontId="7" fillId="0" borderId="0" xfId="2" applyNumberFormat="1">
      <alignment vertical="top"/>
    </xf>
    <xf numFmtId="7" fontId="9" fillId="0" borderId="0" xfId="2" applyNumberFormat="1" applyFont="1" applyAlignment="1">
      <alignment vertical="top"/>
    </xf>
    <xf numFmtId="7" fontId="3" fillId="0" borderId="16" xfId="0" applyNumberFormat="1" applyFont="1" applyFill="1" applyBorder="1" applyAlignment="1">
      <alignment horizontal="right" vertical="center"/>
    </xf>
    <xf numFmtId="7" fontId="3" fillId="0" borderId="17" xfId="0" applyNumberFormat="1" applyFont="1" applyFill="1" applyBorder="1" applyAlignment="1">
      <alignment horizontal="right" vertical="center"/>
    </xf>
    <xf numFmtId="7" fontId="3" fillId="0" borderId="15" xfId="0" applyNumberFormat="1" applyFont="1" applyFill="1" applyBorder="1" applyAlignment="1">
      <alignment horizontal="right" vertical="center"/>
    </xf>
    <xf numFmtId="7" fontId="3" fillId="0" borderId="14" xfId="0" applyNumberFormat="1" applyFont="1" applyFill="1" applyBorder="1" applyAlignment="1">
      <alignment horizontal="right" vertical="center"/>
    </xf>
    <xf numFmtId="0" fontId="9" fillId="0" borderId="0" xfId="2" applyFont="1" applyAlignment="1">
      <alignment horizontal="center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8" fontId="0" fillId="0" borderId="0" xfId="0" applyNumberFormat="1"/>
    <xf numFmtId="8" fontId="0" fillId="0" borderId="0" xfId="0" applyNumberFormat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2" fillId="0" borderId="16" xfId="0" applyFont="1" applyBorder="1" applyAlignment="1">
      <alignment horizontal="left" vertical="center" wrapText="1"/>
    </xf>
    <xf numFmtId="166" fontId="0" fillId="0" borderId="0" xfId="0" applyNumberFormat="1" applyAlignment="1">
      <alignment horizontal="center" vertical="center"/>
    </xf>
    <xf numFmtId="7" fontId="0" fillId="0" borderId="0" xfId="0" applyNumberFormat="1"/>
    <xf numFmtId="164" fontId="3" fillId="0" borderId="17" xfId="1" applyNumberFormat="1" applyFont="1" applyBorder="1" applyAlignment="1">
      <alignment horizontal="center" vertical="center" wrapText="1"/>
    </xf>
    <xf numFmtId="165" fontId="3" fillId="0" borderId="17" xfId="1" applyNumberFormat="1" applyFont="1" applyBorder="1" applyAlignment="1">
      <alignment horizontal="center" vertical="center" wrapText="1"/>
    </xf>
    <xf numFmtId="4" fontId="3" fillId="0" borderId="17" xfId="1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/>
    <xf numFmtId="43" fontId="11" fillId="0" borderId="0" xfId="0" applyNumberFormat="1" applyFont="1"/>
    <xf numFmtId="0" fontId="8" fillId="0" borderId="0" xfId="3" applyFont="1" applyAlignment="1">
      <alignment vertical="top" readingOrder="1"/>
    </xf>
    <xf numFmtId="164" fontId="0" fillId="0" borderId="0" xfId="1" applyNumberFormat="1" applyFont="1"/>
    <xf numFmtId="0" fontId="7" fillId="0" borderId="0" xfId="3">
      <alignment vertical="top"/>
    </xf>
    <xf numFmtId="164" fontId="9" fillId="0" borderId="0" xfId="3" applyNumberFormat="1" applyFont="1" applyAlignment="1">
      <alignment vertical="top"/>
    </xf>
    <xf numFmtId="0" fontId="9" fillId="0" borderId="0" xfId="3" applyFont="1" applyAlignment="1">
      <alignment vertical="top"/>
    </xf>
    <xf numFmtId="0" fontId="9" fillId="0" borderId="0" xfId="3" applyFont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3" fillId="0" borderId="17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43" fontId="6" fillId="0" borderId="0" xfId="0" applyNumberFormat="1" applyFont="1" applyFill="1"/>
    <xf numFmtId="0" fontId="11" fillId="0" borderId="0" xfId="0" applyFont="1" applyFill="1"/>
    <xf numFmtId="4" fontId="6" fillId="0" borderId="0" xfId="0" applyNumberFormat="1" applyFont="1" applyFill="1"/>
    <xf numFmtId="43" fontId="12" fillId="0" borderId="0" xfId="0" applyNumberFormat="1" applyFont="1" applyFill="1"/>
    <xf numFmtId="43" fontId="0" fillId="0" borderId="0" xfId="1" applyFont="1" applyFill="1"/>
    <xf numFmtId="0" fontId="8" fillId="0" borderId="0" xfId="3" applyFont="1" applyFill="1" applyAlignment="1">
      <alignment vertical="top" readingOrder="1"/>
    </xf>
    <xf numFmtId="4" fontId="7" fillId="0" borderId="0" xfId="3" applyNumberFormat="1">
      <alignment vertical="top"/>
    </xf>
    <xf numFmtId="0" fontId="7" fillId="0" borderId="0" xfId="3" applyFill="1">
      <alignment vertical="top"/>
    </xf>
    <xf numFmtId="4" fontId="9" fillId="0" borderId="0" xfId="3" applyNumberFormat="1" applyFont="1" applyAlignment="1">
      <alignment vertical="top"/>
    </xf>
    <xf numFmtId="4" fontId="9" fillId="0" borderId="0" xfId="3" applyNumberFormat="1" applyFont="1" applyFill="1" applyAlignment="1">
      <alignment vertical="top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center" vertical="top"/>
    </xf>
  </cellXfs>
  <cellStyles count="7">
    <cellStyle name="Millares" xfId="1" builtinId="3"/>
    <cellStyle name="Moneda 2" xfId="4"/>
    <cellStyle name="Normal" xfId="0" builtinId="0"/>
    <cellStyle name="Normal 2" xfId="5"/>
    <cellStyle name="Normal 3" xfId="2"/>
    <cellStyle name="Normal 3 2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19051</xdr:rowOff>
    </xdr:from>
    <xdr:to>
      <xdr:col>1</xdr:col>
      <xdr:colOff>615084</xdr:colOff>
      <xdr:row>4</xdr:row>
      <xdr:rowOff>133351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1"/>
          <a:ext cx="92940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0</xdr:col>
      <xdr:colOff>1048327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175"/>
          <a:ext cx="96260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1</xdr:row>
      <xdr:rowOff>38100</xdr:rowOff>
    </xdr:from>
    <xdr:to>
      <xdr:col>1</xdr:col>
      <xdr:colOff>881658</xdr:colOff>
      <xdr:row>5</xdr:row>
      <xdr:rowOff>123826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64634A54-8983-4F74-9775-E651DE65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38125"/>
          <a:ext cx="900709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9"/>
  <sheetViews>
    <sheetView showGridLines="0" topLeftCell="A148" workbookViewId="0">
      <selection activeCell="J165" sqref="J165"/>
    </sheetView>
  </sheetViews>
  <sheetFormatPr baseColWidth="10" defaultRowHeight="13.5" x14ac:dyDescent="0.25"/>
  <cols>
    <col min="1" max="1" width="5.5703125" style="1" customWidth="1"/>
    <col min="2" max="2" width="32.7109375" style="1" customWidth="1"/>
    <col min="3" max="3" width="16.42578125" style="1" customWidth="1"/>
    <col min="4" max="4" width="15.28515625" style="1" customWidth="1"/>
    <col min="5" max="6" width="16.42578125" style="1" customWidth="1"/>
    <col min="7" max="8" width="16.42578125" style="1" bestFit="1" customWidth="1"/>
    <col min="9" max="9" width="1.28515625" style="1" customWidth="1"/>
    <col min="10" max="11" width="16.42578125" style="1" bestFit="1" customWidth="1"/>
    <col min="12" max="16384" width="11.42578125" style="1"/>
  </cols>
  <sheetData>
    <row r="1" spans="1:11" x14ac:dyDescent="0.25">
      <c r="A1" s="36" t="s">
        <v>0</v>
      </c>
      <c r="B1" s="45"/>
      <c r="C1" s="45"/>
      <c r="D1" s="45"/>
      <c r="E1" s="45"/>
      <c r="F1" s="45"/>
      <c r="G1" s="45"/>
      <c r="H1" s="46"/>
    </row>
    <row r="2" spans="1:11" x14ac:dyDescent="0.25">
      <c r="A2" s="47" t="s">
        <v>1</v>
      </c>
      <c r="B2" s="48"/>
      <c r="C2" s="48"/>
      <c r="D2" s="48"/>
      <c r="E2" s="48"/>
      <c r="F2" s="48"/>
      <c r="G2" s="48"/>
      <c r="H2" s="49"/>
    </row>
    <row r="3" spans="1:11" x14ac:dyDescent="0.25">
      <c r="A3" s="47" t="s">
        <v>2</v>
      </c>
      <c r="B3" s="48"/>
      <c r="C3" s="48"/>
      <c r="D3" s="48"/>
      <c r="E3" s="48"/>
      <c r="F3" s="48"/>
      <c r="G3" s="48"/>
      <c r="H3" s="49"/>
    </row>
    <row r="4" spans="1:11" x14ac:dyDescent="0.25">
      <c r="A4" s="50" t="s">
        <v>94</v>
      </c>
      <c r="B4" s="51"/>
      <c r="C4" s="51"/>
      <c r="D4" s="51"/>
      <c r="E4" s="51"/>
      <c r="F4" s="51"/>
      <c r="G4" s="51"/>
      <c r="H4" s="52"/>
    </row>
    <row r="5" spans="1:11" ht="14.25" thickBot="1" x14ac:dyDescent="0.3">
      <c r="A5" s="38" t="s">
        <v>3</v>
      </c>
      <c r="B5" s="53"/>
      <c r="C5" s="53"/>
      <c r="D5" s="53"/>
      <c r="E5" s="53"/>
      <c r="F5" s="53"/>
      <c r="G5" s="53"/>
      <c r="H5" s="54"/>
    </row>
    <row r="6" spans="1:11" ht="14.25" thickBot="1" x14ac:dyDescent="0.3">
      <c r="A6" s="36" t="s">
        <v>4</v>
      </c>
      <c r="B6" s="37"/>
      <c r="C6" s="40" t="s">
        <v>5</v>
      </c>
      <c r="D6" s="41"/>
      <c r="E6" s="41"/>
      <c r="F6" s="41"/>
      <c r="G6" s="42"/>
      <c r="H6" s="43" t="s">
        <v>6</v>
      </c>
    </row>
    <row r="7" spans="1:11" ht="26.25" thickBot="1" x14ac:dyDescent="0.3">
      <c r="A7" s="38"/>
      <c r="B7" s="39"/>
      <c r="C7" s="2" t="s">
        <v>7</v>
      </c>
      <c r="D7" s="3" t="s">
        <v>8</v>
      </c>
      <c r="E7" s="2" t="s">
        <v>9</v>
      </c>
      <c r="F7" s="2" t="s">
        <v>10</v>
      </c>
      <c r="G7" s="2" t="s">
        <v>11</v>
      </c>
      <c r="H7" s="44"/>
    </row>
    <row r="8" spans="1:11" ht="31.5" customHeight="1" x14ac:dyDescent="0.25">
      <c r="A8" s="34" t="s">
        <v>12</v>
      </c>
      <c r="B8" s="35"/>
      <c r="C8" s="14">
        <v>2499356594</v>
      </c>
      <c r="D8" s="14">
        <v>194014600</v>
      </c>
      <c r="E8" s="14">
        <v>2693371194</v>
      </c>
      <c r="F8" s="14">
        <v>534641212.2899999</v>
      </c>
      <c r="G8" s="14">
        <v>469296019.6099999</v>
      </c>
      <c r="H8" s="14">
        <v>2158729981.71</v>
      </c>
      <c r="J8" s="4"/>
      <c r="K8" s="4"/>
    </row>
    <row r="9" spans="1:11" s="6" customFormat="1" x14ac:dyDescent="0.25">
      <c r="A9" s="32" t="s">
        <v>13</v>
      </c>
      <c r="B9" s="33"/>
      <c r="C9" s="5">
        <v>1068083008</v>
      </c>
      <c r="D9" s="5">
        <v>-69675</v>
      </c>
      <c r="E9" s="5">
        <v>1068013333</v>
      </c>
      <c r="F9" s="5">
        <v>246133477.01999998</v>
      </c>
      <c r="G9" s="5">
        <v>217644215.65999997</v>
      </c>
      <c r="H9" s="5">
        <v>821879855.98000002</v>
      </c>
      <c r="J9" s="4"/>
    </row>
    <row r="10" spans="1:11" ht="27" x14ac:dyDescent="0.25">
      <c r="A10" s="7"/>
      <c r="B10" s="8" t="s">
        <v>14</v>
      </c>
      <c r="C10" s="27">
        <v>607844728</v>
      </c>
      <c r="D10" s="10">
        <v>-1657533</v>
      </c>
      <c r="E10" s="27">
        <v>606187195</v>
      </c>
      <c r="F10" s="28">
        <v>141925692.09999999</v>
      </c>
      <c r="G10" s="28">
        <v>141921737.09999999</v>
      </c>
      <c r="H10" s="28">
        <v>464261502.89999998</v>
      </c>
      <c r="J10" s="4"/>
    </row>
    <row r="11" spans="1:11" ht="27" x14ac:dyDescent="0.25">
      <c r="A11" s="7"/>
      <c r="B11" s="8" t="s">
        <v>15</v>
      </c>
      <c r="C11" s="27">
        <v>69714556</v>
      </c>
      <c r="D11" s="10">
        <v>-164820</v>
      </c>
      <c r="E11" s="27">
        <v>69549736</v>
      </c>
      <c r="F11" s="28">
        <v>16383138.340000002</v>
      </c>
      <c r="G11" s="28">
        <v>15749828.210000001</v>
      </c>
      <c r="H11" s="28">
        <v>53166597.659999996</v>
      </c>
      <c r="J11" s="4"/>
    </row>
    <row r="12" spans="1:11" ht="27" x14ac:dyDescent="0.25">
      <c r="A12" s="7"/>
      <c r="B12" s="8" t="s">
        <v>16</v>
      </c>
      <c r="C12" s="27">
        <v>139877304</v>
      </c>
      <c r="D12" s="10">
        <v>959604</v>
      </c>
      <c r="E12" s="27">
        <v>140836908</v>
      </c>
      <c r="F12" s="28">
        <v>34919584.130000003</v>
      </c>
      <c r="G12" s="28">
        <v>18946459.66</v>
      </c>
      <c r="H12" s="28">
        <v>105917323.87</v>
      </c>
      <c r="J12" s="4"/>
    </row>
    <row r="13" spans="1:11" x14ac:dyDescent="0.25">
      <c r="A13" s="7"/>
      <c r="B13" s="8" t="s">
        <v>17</v>
      </c>
      <c r="C13" s="27">
        <v>80851875</v>
      </c>
      <c r="D13" s="10">
        <v>-19708</v>
      </c>
      <c r="E13" s="27">
        <v>80832167</v>
      </c>
      <c r="F13" s="28">
        <v>19510273.399999999</v>
      </c>
      <c r="G13" s="28">
        <v>11566204.359999999</v>
      </c>
      <c r="H13" s="28">
        <v>61321893.600000001</v>
      </c>
      <c r="J13" s="4"/>
    </row>
    <row r="14" spans="1:11" ht="27" x14ac:dyDescent="0.25">
      <c r="A14" s="7"/>
      <c r="B14" s="8" t="s">
        <v>18</v>
      </c>
      <c r="C14" s="27">
        <v>169794545</v>
      </c>
      <c r="D14" s="10">
        <v>812782</v>
      </c>
      <c r="E14" s="27">
        <v>170607327</v>
      </c>
      <c r="F14" s="28">
        <v>33394789.049999997</v>
      </c>
      <c r="G14" s="28">
        <v>29459986.329999998</v>
      </c>
      <c r="H14" s="28">
        <v>137212537.94999999</v>
      </c>
      <c r="J14" s="4"/>
    </row>
    <row r="15" spans="1:11" x14ac:dyDescent="0.25">
      <c r="A15" s="7"/>
      <c r="B15" s="8" t="s">
        <v>19</v>
      </c>
      <c r="C15" s="27">
        <v>0</v>
      </c>
      <c r="D15" s="10">
        <v>0</v>
      </c>
      <c r="E15" s="27">
        <v>0</v>
      </c>
      <c r="F15" s="28">
        <v>0</v>
      </c>
      <c r="G15" s="28">
        <v>0</v>
      </c>
      <c r="H15" s="28">
        <v>0</v>
      </c>
      <c r="J15" s="4"/>
    </row>
    <row r="16" spans="1:11" ht="27" x14ac:dyDescent="0.25">
      <c r="A16" s="7"/>
      <c r="B16" s="8" t="s">
        <v>20</v>
      </c>
      <c r="C16" s="27">
        <v>0</v>
      </c>
      <c r="D16" s="10">
        <v>0</v>
      </c>
      <c r="E16" s="27">
        <v>0</v>
      </c>
      <c r="F16" s="28">
        <v>0</v>
      </c>
      <c r="G16" s="28">
        <v>0</v>
      </c>
      <c r="H16" s="28">
        <v>0</v>
      </c>
      <c r="J16" s="4"/>
    </row>
    <row r="17" spans="1:10" s="6" customFormat="1" x14ac:dyDescent="0.25">
      <c r="A17" s="32" t="s">
        <v>21</v>
      </c>
      <c r="B17" s="33"/>
      <c r="C17" s="5">
        <v>93617891</v>
      </c>
      <c r="D17" s="5">
        <v>4882787</v>
      </c>
      <c r="E17" s="5">
        <v>98500678</v>
      </c>
      <c r="F17" s="5">
        <v>21650889.639999997</v>
      </c>
      <c r="G17" s="5">
        <v>18678235.560000002</v>
      </c>
      <c r="H17" s="5">
        <v>76849788.359999999</v>
      </c>
      <c r="J17" s="4"/>
    </row>
    <row r="18" spans="1:10" ht="40.5" x14ac:dyDescent="0.25">
      <c r="A18" s="7"/>
      <c r="B18" s="8" t="s">
        <v>22</v>
      </c>
      <c r="C18" s="27">
        <v>13389021</v>
      </c>
      <c r="D18" s="10">
        <v>2592437</v>
      </c>
      <c r="E18" s="10">
        <v>15981458</v>
      </c>
      <c r="F18" s="10">
        <v>2630132.46</v>
      </c>
      <c r="G18" s="28">
        <v>1688806.56</v>
      </c>
      <c r="H18" s="28">
        <v>13351325.539999999</v>
      </c>
      <c r="J18" s="4"/>
    </row>
    <row r="19" spans="1:10" x14ac:dyDescent="0.25">
      <c r="A19" s="7"/>
      <c r="B19" s="8" t="s">
        <v>23</v>
      </c>
      <c r="C19" s="27">
        <v>9308572</v>
      </c>
      <c r="D19" s="10">
        <v>306562</v>
      </c>
      <c r="E19" s="10">
        <v>9615134</v>
      </c>
      <c r="F19" s="10">
        <v>2773525.46</v>
      </c>
      <c r="G19" s="28">
        <v>2645790.31</v>
      </c>
      <c r="H19" s="28">
        <v>6841608.54</v>
      </c>
      <c r="J19" s="4"/>
    </row>
    <row r="20" spans="1:10" ht="40.5" x14ac:dyDescent="0.25">
      <c r="A20" s="7"/>
      <c r="B20" s="8" t="s">
        <v>24</v>
      </c>
      <c r="C20" s="27">
        <v>0</v>
      </c>
      <c r="D20" s="10">
        <v>0</v>
      </c>
      <c r="E20" s="10">
        <v>0</v>
      </c>
      <c r="F20" s="10" t="s">
        <v>30</v>
      </c>
      <c r="G20" s="28">
        <v>0</v>
      </c>
      <c r="H20" s="28">
        <v>0</v>
      </c>
      <c r="J20" s="4"/>
    </row>
    <row r="21" spans="1:10" ht="27" x14ac:dyDescent="0.25">
      <c r="A21" s="7"/>
      <c r="B21" s="8" t="s">
        <v>25</v>
      </c>
      <c r="C21" s="27">
        <v>18144284</v>
      </c>
      <c r="D21" s="10">
        <v>36971</v>
      </c>
      <c r="E21" s="10">
        <v>18181255</v>
      </c>
      <c r="F21" s="10">
        <v>3868257.84</v>
      </c>
      <c r="G21" s="28">
        <v>3296918.1</v>
      </c>
      <c r="H21" s="28">
        <v>14312997.16</v>
      </c>
      <c r="J21" s="4"/>
    </row>
    <row r="22" spans="1:10" ht="27" x14ac:dyDescent="0.25">
      <c r="A22" s="7"/>
      <c r="B22" s="8" t="s">
        <v>26</v>
      </c>
      <c r="C22" s="27">
        <v>6860628</v>
      </c>
      <c r="D22" s="10">
        <v>741044</v>
      </c>
      <c r="E22" s="10">
        <v>7601672</v>
      </c>
      <c r="F22" s="10">
        <v>1450752.58</v>
      </c>
      <c r="G22" s="28">
        <v>1170027.8700000001</v>
      </c>
      <c r="H22" s="28">
        <v>6150919.4199999999</v>
      </c>
      <c r="J22" s="4"/>
    </row>
    <row r="23" spans="1:10" ht="27" x14ac:dyDescent="0.25">
      <c r="A23" s="7"/>
      <c r="B23" s="8" t="s">
        <v>27</v>
      </c>
      <c r="C23" s="27">
        <v>36265105</v>
      </c>
      <c r="D23" s="10">
        <v>5665</v>
      </c>
      <c r="E23" s="10">
        <v>36270770</v>
      </c>
      <c r="F23" s="10">
        <v>9129121.629999999</v>
      </c>
      <c r="G23" s="28">
        <v>8512603.6899999995</v>
      </c>
      <c r="H23" s="28">
        <v>27141648.370000001</v>
      </c>
      <c r="J23" s="4"/>
    </row>
    <row r="24" spans="1:10" ht="40.5" x14ac:dyDescent="0.25">
      <c r="A24" s="7"/>
      <c r="B24" s="8" t="s">
        <v>28</v>
      </c>
      <c r="C24" s="27">
        <v>5455598</v>
      </c>
      <c r="D24" s="10">
        <v>204072</v>
      </c>
      <c r="E24" s="10">
        <v>5659670</v>
      </c>
      <c r="F24" s="10">
        <v>882756.18</v>
      </c>
      <c r="G24" s="28">
        <v>807703.16</v>
      </c>
      <c r="H24" s="28">
        <v>4776913.82</v>
      </c>
      <c r="J24" s="4"/>
    </row>
    <row r="25" spans="1:10" ht="27" x14ac:dyDescent="0.25">
      <c r="A25" s="7"/>
      <c r="B25" s="8" t="s">
        <v>29</v>
      </c>
      <c r="C25" s="27">
        <v>0</v>
      </c>
      <c r="D25" s="10">
        <v>0</v>
      </c>
      <c r="E25" s="10">
        <v>0</v>
      </c>
      <c r="F25" s="10" t="s">
        <v>30</v>
      </c>
      <c r="G25" s="28">
        <v>0</v>
      </c>
      <c r="H25" s="28">
        <v>0</v>
      </c>
      <c r="J25" s="4"/>
    </row>
    <row r="26" spans="1:10" ht="27" x14ac:dyDescent="0.25">
      <c r="A26" s="7"/>
      <c r="B26" s="8" t="s">
        <v>31</v>
      </c>
      <c r="C26" s="27">
        <v>4194683</v>
      </c>
      <c r="D26" s="10">
        <v>996036</v>
      </c>
      <c r="E26" s="10">
        <v>5190719</v>
      </c>
      <c r="F26" s="10">
        <v>916343.49</v>
      </c>
      <c r="G26" s="28">
        <v>556385.87</v>
      </c>
      <c r="H26" s="28">
        <v>4274375.51</v>
      </c>
      <c r="J26" s="4"/>
    </row>
    <row r="27" spans="1:10" s="6" customFormat="1" x14ac:dyDescent="0.25">
      <c r="A27" s="32" t="s">
        <v>32</v>
      </c>
      <c r="B27" s="33"/>
      <c r="C27" s="5">
        <v>599354203</v>
      </c>
      <c r="D27" s="5">
        <v>114761801</v>
      </c>
      <c r="E27" s="5">
        <v>714116004</v>
      </c>
      <c r="F27" s="5">
        <v>117048002.76000001</v>
      </c>
      <c r="G27" s="5">
        <v>94483949.719999999</v>
      </c>
      <c r="H27" s="5">
        <v>597068001.24000001</v>
      </c>
      <c r="J27" s="4"/>
    </row>
    <row r="28" spans="1:10" x14ac:dyDescent="0.25">
      <c r="A28" s="7"/>
      <c r="B28" s="8" t="s">
        <v>33</v>
      </c>
      <c r="C28" s="27">
        <v>50017546</v>
      </c>
      <c r="D28" s="10">
        <v>17117752</v>
      </c>
      <c r="E28" s="27">
        <v>67135298</v>
      </c>
      <c r="F28" s="28">
        <v>23113607.300000001</v>
      </c>
      <c r="G28" s="28">
        <v>22782055.02</v>
      </c>
      <c r="H28" s="28">
        <v>44021690.700000003</v>
      </c>
      <c r="J28" s="4"/>
    </row>
    <row r="29" spans="1:10" x14ac:dyDescent="0.25">
      <c r="A29" s="7"/>
      <c r="B29" s="8" t="s">
        <v>34</v>
      </c>
      <c r="C29" s="27">
        <v>33489450</v>
      </c>
      <c r="D29" s="10">
        <v>11085824</v>
      </c>
      <c r="E29" s="27">
        <v>44575274</v>
      </c>
      <c r="F29" s="28">
        <v>10585549.51</v>
      </c>
      <c r="G29" s="28">
        <v>7998181.2400000002</v>
      </c>
      <c r="H29" s="28">
        <v>33989724.490000002</v>
      </c>
      <c r="J29" s="4"/>
    </row>
    <row r="30" spans="1:10" ht="40.5" x14ac:dyDescent="0.25">
      <c r="A30" s="7"/>
      <c r="B30" s="8" t="s">
        <v>35</v>
      </c>
      <c r="C30" s="27">
        <v>128599172</v>
      </c>
      <c r="D30" s="10">
        <v>30027528</v>
      </c>
      <c r="E30" s="27">
        <v>158626700</v>
      </c>
      <c r="F30" s="28">
        <v>23777923.950000003</v>
      </c>
      <c r="G30" s="28">
        <v>18493727.010000002</v>
      </c>
      <c r="H30" s="28">
        <v>134848776.05000001</v>
      </c>
      <c r="J30" s="4"/>
    </row>
    <row r="31" spans="1:10" ht="27" x14ac:dyDescent="0.25">
      <c r="A31" s="7"/>
      <c r="B31" s="8" t="s">
        <v>36</v>
      </c>
      <c r="C31" s="27">
        <v>10591016</v>
      </c>
      <c r="D31" s="10">
        <v>10022867</v>
      </c>
      <c r="E31" s="27">
        <v>20613883</v>
      </c>
      <c r="F31" s="28">
        <v>4219627.1399999997</v>
      </c>
      <c r="G31" s="28">
        <v>4215799.3</v>
      </c>
      <c r="H31" s="28">
        <v>16394255.859999999</v>
      </c>
      <c r="J31" s="4"/>
    </row>
    <row r="32" spans="1:10" ht="40.5" x14ac:dyDescent="0.25">
      <c r="A32" s="7"/>
      <c r="B32" s="8" t="s">
        <v>37</v>
      </c>
      <c r="C32" s="27">
        <v>247502448</v>
      </c>
      <c r="D32" s="10">
        <v>14784860</v>
      </c>
      <c r="E32" s="27">
        <v>262287308</v>
      </c>
      <c r="F32" s="28">
        <v>21402080.630000003</v>
      </c>
      <c r="G32" s="28">
        <v>10896049.98</v>
      </c>
      <c r="H32" s="28">
        <v>240885227.37</v>
      </c>
      <c r="J32" s="4"/>
    </row>
    <row r="33" spans="1:10" ht="27" x14ac:dyDescent="0.25">
      <c r="A33" s="7"/>
      <c r="B33" s="8" t="s">
        <v>38</v>
      </c>
      <c r="C33" s="27">
        <v>68454329</v>
      </c>
      <c r="D33" s="10">
        <v>713301</v>
      </c>
      <c r="E33" s="27">
        <v>69167630</v>
      </c>
      <c r="F33" s="28">
        <v>20011334.109999999</v>
      </c>
      <c r="G33" s="28">
        <v>16663471.550000001</v>
      </c>
      <c r="H33" s="28">
        <v>49156295.890000001</v>
      </c>
      <c r="J33" s="4"/>
    </row>
    <row r="34" spans="1:10" ht="27" x14ac:dyDescent="0.25">
      <c r="A34" s="7"/>
      <c r="B34" s="8" t="s">
        <v>39</v>
      </c>
      <c r="C34" s="27">
        <v>8599453</v>
      </c>
      <c r="D34" s="10">
        <v>-53176</v>
      </c>
      <c r="E34" s="27">
        <v>8546277</v>
      </c>
      <c r="F34" s="28">
        <v>634517.75</v>
      </c>
      <c r="G34" s="28">
        <v>506378.28</v>
      </c>
      <c r="H34" s="28">
        <v>7911759.25</v>
      </c>
      <c r="J34" s="4"/>
    </row>
    <row r="35" spans="1:10" x14ac:dyDescent="0.25">
      <c r="A35" s="7"/>
      <c r="B35" s="8" t="s">
        <v>40</v>
      </c>
      <c r="C35" s="27">
        <v>46383784</v>
      </c>
      <c r="D35" s="10">
        <v>979934</v>
      </c>
      <c r="E35" s="27">
        <v>47363718</v>
      </c>
      <c r="F35" s="28">
        <v>12338466.109999999</v>
      </c>
      <c r="G35" s="28">
        <v>11996427.279999999</v>
      </c>
      <c r="H35" s="28">
        <v>35025251.890000001</v>
      </c>
      <c r="J35" s="4"/>
    </row>
    <row r="36" spans="1:10" x14ac:dyDescent="0.25">
      <c r="A36" s="7"/>
      <c r="B36" s="8" t="s">
        <v>41</v>
      </c>
      <c r="C36" s="27">
        <v>5717005</v>
      </c>
      <c r="D36" s="10">
        <v>30082911</v>
      </c>
      <c r="E36" s="27">
        <v>35799916</v>
      </c>
      <c r="F36" s="28">
        <v>964896.26</v>
      </c>
      <c r="G36" s="28">
        <v>931860.06</v>
      </c>
      <c r="H36" s="28">
        <v>34835019.740000002</v>
      </c>
      <c r="J36" s="4"/>
    </row>
    <row r="37" spans="1:10" s="6" customFormat="1" x14ac:dyDescent="0.25">
      <c r="A37" s="32" t="s">
        <v>42</v>
      </c>
      <c r="B37" s="33"/>
      <c r="C37" s="5">
        <v>339435783</v>
      </c>
      <c r="D37" s="5">
        <v>3153873</v>
      </c>
      <c r="E37" s="5">
        <v>342589656</v>
      </c>
      <c r="F37" s="5">
        <v>90425718.50999999</v>
      </c>
      <c r="G37" s="5">
        <v>85217956.879999995</v>
      </c>
      <c r="H37" s="5">
        <v>252163937.49000001</v>
      </c>
      <c r="J37" s="4"/>
    </row>
    <row r="38" spans="1:10" ht="27" x14ac:dyDescent="0.25">
      <c r="A38" s="7"/>
      <c r="B38" s="8" t="s">
        <v>43</v>
      </c>
      <c r="C38" s="27">
        <v>38700000</v>
      </c>
      <c r="D38" s="10">
        <v>0</v>
      </c>
      <c r="E38" s="28">
        <v>38700000</v>
      </c>
      <c r="F38" s="28">
        <v>8130624.7999999998</v>
      </c>
      <c r="G38" s="28">
        <v>8130624.7999999998</v>
      </c>
      <c r="H38" s="28">
        <v>30569375.199999999</v>
      </c>
      <c r="J38" s="4"/>
    </row>
    <row r="39" spans="1:10" ht="27" x14ac:dyDescent="0.25">
      <c r="A39" s="7"/>
      <c r="B39" s="8" t="s">
        <v>44</v>
      </c>
      <c r="C39" s="27">
        <v>0</v>
      </c>
      <c r="D39" s="10">
        <v>0</v>
      </c>
      <c r="E39" s="28">
        <v>0</v>
      </c>
      <c r="F39" s="28">
        <v>0</v>
      </c>
      <c r="G39" s="28">
        <v>0</v>
      </c>
      <c r="H39" s="28">
        <v>0</v>
      </c>
      <c r="J39" s="4"/>
    </row>
    <row r="40" spans="1:10" x14ac:dyDescent="0.25">
      <c r="A40" s="7"/>
      <c r="B40" s="8" t="s">
        <v>45</v>
      </c>
      <c r="C40" s="27">
        <v>11398067</v>
      </c>
      <c r="D40" s="10">
        <v>-281244</v>
      </c>
      <c r="E40" s="28">
        <v>11116823</v>
      </c>
      <c r="F40" s="28">
        <v>9309709.0199999996</v>
      </c>
      <c r="G40" s="28">
        <v>9309709.0199999996</v>
      </c>
      <c r="H40" s="28">
        <v>1807113.9800000004</v>
      </c>
      <c r="J40" s="4"/>
    </row>
    <row r="41" spans="1:10" x14ac:dyDescent="0.25">
      <c r="A41" s="7"/>
      <c r="B41" s="8" t="s">
        <v>46</v>
      </c>
      <c r="C41" s="27">
        <v>133424164</v>
      </c>
      <c r="D41" s="10">
        <v>3177222</v>
      </c>
      <c r="E41" s="28">
        <v>136601386</v>
      </c>
      <c r="F41" s="28">
        <v>33672713.649999999</v>
      </c>
      <c r="G41" s="28">
        <v>31984978.829999998</v>
      </c>
      <c r="H41" s="28">
        <v>102928672.34999999</v>
      </c>
      <c r="J41" s="4"/>
    </row>
    <row r="42" spans="1:10" x14ac:dyDescent="0.25">
      <c r="A42" s="7"/>
      <c r="B42" s="8" t="s">
        <v>47</v>
      </c>
      <c r="C42" s="27">
        <v>147873552</v>
      </c>
      <c r="D42" s="10">
        <v>8895</v>
      </c>
      <c r="E42" s="28">
        <v>147882447</v>
      </c>
      <c r="F42" s="28">
        <v>37353671.039999999</v>
      </c>
      <c r="G42" s="28">
        <v>33838644.229999997</v>
      </c>
      <c r="H42" s="28">
        <v>110528775.96000001</v>
      </c>
      <c r="J42" s="4"/>
    </row>
    <row r="43" spans="1:10" ht="27" x14ac:dyDescent="0.25">
      <c r="A43" s="7"/>
      <c r="B43" s="8" t="s">
        <v>48</v>
      </c>
      <c r="C43" s="27">
        <v>0</v>
      </c>
      <c r="D43" s="10">
        <v>0</v>
      </c>
      <c r="E43" s="28">
        <v>0</v>
      </c>
      <c r="F43" s="28">
        <v>0</v>
      </c>
      <c r="G43" s="28">
        <v>0</v>
      </c>
      <c r="H43" s="28">
        <v>0</v>
      </c>
      <c r="J43" s="4"/>
    </row>
    <row r="44" spans="1:10" ht="27" x14ac:dyDescent="0.25">
      <c r="A44" s="7"/>
      <c r="B44" s="8" t="s">
        <v>49</v>
      </c>
      <c r="C44" s="27">
        <v>0</v>
      </c>
      <c r="D44" s="10">
        <v>0</v>
      </c>
      <c r="E44" s="28">
        <v>0</v>
      </c>
      <c r="F44" s="28">
        <v>0</v>
      </c>
      <c r="G44" s="28">
        <v>0</v>
      </c>
      <c r="H44" s="28">
        <v>0</v>
      </c>
      <c r="J44" s="4"/>
    </row>
    <row r="45" spans="1:10" x14ac:dyDescent="0.25">
      <c r="A45" s="7"/>
      <c r="B45" s="8" t="s">
        <v>50</v>
      </c>
      <c r="C45" s="27">
        <v>8040000</v>
      </c>
      <c r="D45" s="10">
        <v>249000</v>
      </c>
      <c r="E45" s="28">
        <v>8289000</v>
      </c>
      <c r="F45" s="28">
        <v>1959000</v>
      </c>
      <c r="G45" s="28">
        <v>1954000</v>
      </c>
      <c r="H45" s="28">
        <v>6330000</v>
      </c>
      <c r="J45" s="4"/>
    </row>
    <row r="46" spans="1:10" x14ac:dyDescent="0.25">
      <c r="A46" s="7"/>
      <c r="B46" s="8" t="s">
        <v>51</v>
      </c>
      <c r="C46" s="27">
        <v>0</v>
      </c>
      <c r="D46" s="10">
        <v>0</v>
      </c>
      <c r="E46" s="28">
        <v>0</v>
      </c>
      <c r="F46" s="28">
        <v>0</v>
      </c>
      <c r="G46" s="28">
        <v>0</v>
      </c>
      <c r="H46" s="28">
        <v>0</v>
      </c>
      <c r="J46" s="4"/>
    </row>
    <row r="47" spans="1:10" s="6" customFormat="1" x14ac:dyDescent="0.25">
      <c r="A47" s="32" t="s">
        <v>52</v>
      </c>
      <c r="B47" s="33"/>
      <c r="C47" s="5">
        <v>32227077</v>
      </c>
      <c r="D47" s="5">
        <v>520328</v>
      </c>
      <c r="E47" s="5">
        <v>32747405</v>
      </c>
      <c r="F47" s="5">
        <v>6654237.419999999</v>
      </c>
      <c r="G47" s="5">
        <v>4254937.8599999994</v>
      </c>
      <c r="H47" s="5">
        <v>26093167.579999998</v>
      </c>
      <c r="J47" s="4"/>
    </row>
    <row r="48" spans="1:10" ht="27" x14ac:dyDescent="0.25">
      <c r="A48" s="7"/>
      <c r="B48" s="8" t="s">
        <v>53</v>
      </c>
      <c r="C48" s="27">
        <v>5983702</v>
      </c>
      <c r="D48" s="10">
        <v>3226418</v>
      </c>
      <c r="E48" s="28">
        <v>9210120</v>
      </c>
      <c r="F48" s="28">
        <v>2963909.6</v>
      </c>
      <c r="G48" s="28">
        <v>2831524.46</v>
      </c>
      <c r="H48" s="28">
        <v>6246210.4000000004</v>
      </c>
      <c r="J48" s="4"/>
    </row>
    <row r="49" spans="1:10" ht="27" x14ac:dyDescent="0.25">
      <c r="A49" s="7"/>
      <c r="B49" s="8" t="s">
        <v>54</v>
      </c>
      <c r="C49" s="27">
        <v>13400</v>
      </c>
      <c r="D49" s="10">
        <v>45501</v>
      </c>
      <c r="E49" s="28">
        <v>58901</v>
      </c>
      <c r="F49" s="28">
        <v>14360.01</v>
      </c>
      <c r="G49" s="28">
        <v>14360.01</v>
      </c>
      <c r="H49" s="28">
        <v>44540.99</v>
      </c>
      <c r="J49" s="4"/>
    </row>
    <row r="50" spans="1:10" ht="27" x14ac:dyDescent="0.25">
      <c r="A50" s="7"/>
      <c r="B50" s="8" t="s">
        <v>55</v>
      </c>
      <c r="C50" s="27">
        <v>0</v>
      </c>
      <c r="D50" s="10">
        <v>26517</v>
      </c>
      <c r="E50" s="28">
        <v>26517</v>
      </c>
      <c r="F50" s="28">
        <v>0</v>
      </c>
      <c r="G50" s="28">
        <v>0</v>
      </c>
      <c r="H50" s="28">
        <v>26517</v>
      </c>
      <c r="J50" s="4"/>
    </row>
    <row r="51" spans="1:10" ht="27" x14ac:dyDescent="0.25">
      <c r="A51" s="7"/>
      <c r="B51" s="8" t="s">
        <v>56</v>
      </c>
      <c r="C51" s="27">
        <v>0</v>
      </c>
      <c r="D51" s="10">
        <v>2425313</v>
      </c>
      <c r="E51" s="28">
        <v>2425313</v>
      </c>
      <c r="F51" s="28">
        <v>2216600</v>
      </c>
      <c r="G51" s="28">
        <v>0</v>
      </c>
      <c r="H51" s="28">
        <v>208713</v>
      </c>
      <c r="J51" s="4"/>
    </row>
    <row r="52" spans="1:10" ht="27" x14ac:dyDescent="0.25">
      <c r="A52" s="7"/>
      <c r="B52" s="8" t="s">
        <v>57</v>
      </c>
      <c r="C52" s="27">
        <v>0</v>
      </c>
      <c r="D52" s="10">
        <v>0</v>
      </c>
      <c r="E52" s="28">
        <v>0</v>
      </c>
      <c r="F52" s="28">
        <v>0</v>
      </c>
      <c r="G52" s="28">
        <v>0</v>
      </c>
      <c r="H52" s="28">
        <v>0</v>
      </c>
      <c r="J52" s="4"/>
    </row>
    <row r="53" spans="1:10" ht="27" x14ac:dyDescent="0.25">
      <c r="A53" s="7"/>
      <c r="B53" s="8" t="s">
        <v>58</v>
      </c>
      <c r="C53" s="27">
        <v>25717313</v>
      </c>
      <c r="D53" s="10">
        <v>-6051957</v>
      </c>
      <c r="E53" s="28">
        <v>19665356</v>
      </c>
      <c r="F53" s="28">
        <v>719273.66999999993</v>
      </c>
      <c r="G53" s="28">
        <v>683644.85</v>
      </c>
      <c r="H53" s="28">
        <v>18946082.329999998</v>
      </c>
      <c r="J53" s="4"/>
    </row>
    <row r="54" spans="1:10" x14ac:dyDescent="0.25">
      <c r="A54" s="7"/>
      <c r="B54" s="8" t="s">
        <v>59</v>
      </c>
      <c r="C54" s="27">
        <v>0</v>
      </c>
      <c r="D54" s="10">
        <v>0</v>
      </c>
      <c r="E54" s="28">
        <v>0</v>
      </c>
      <c r="F54" s="28">
        <v>0</v>
      </c>
      <c r="G54" s="28">
        <v>0</v>
      </c>
      <c r="H54" s="28">
        <v>0</v>
      </c>
      <c r="J54" s="4"/>
    </row>
    <row r="55" spans="1:10" x14ac:dyDescent="0.25">
      <c r="A55" s="7"/>
      <c r="B55" s="8" t="s">
        <v>60</v>
      </c>
      <c r="C55" s="27">
        <v>0</v>
      </c>
      <c r="D55" s="10">
        <v>0</v>
      </c>
      <c r="E55" s="28">
        <v>0</v>
      </c>
      <c r="F55" s="28">
        <v>0</v>
      </c>
      <c r="G55" s="28">
        <v>0</v>
      </c>
      <c r="H55" s="28">
        <v>0</v>
      </c>
      <c r="J55" s="4"/>
    </row>
    <row r="56" spans="1:10" x14ac:dyDescent="0.25">
      <c r="A56" s="7"/>
      <c r="B56" s="8" t="s">
        <v>61</v>
      </c>
      <c r="C56" s="27">
        <v>512662</v>
      </c>
      <c r="D56" s="10">
        <v>848536</v>
      </c>
      <c r="E56" s="28">
        <v>1361198</v>
      </c>
      <c r="F56" s="28">
        <v>740094.14</v>
      </c>
      <c r="G56" s="28">
        <v>725408.54</v>
      </c>
      <c r="H56" s="28">
        <v>621103.86</v>
      </c>
      <c r="J56" s="4"/>
    </row>
    <row r="57" spans="1:10" s="6" customFormat="1" x14ac:dyDescent="0.25">
      <c r="A57" s="32" t="s">
        <v>62</v>
      </c>
      <c r="B57" s="33"/>
      <c r="C57" s="5">
        <v>265784502</v>
      </c>
      <c r="D57" s="5">
        <v>67704952</v>
      </c>
      <c r="E57" s="5">
        <v>333489454</v>
      </c>
      <c r="F57" s="5">
        <v>13021066.52</v>
      </c>
      <c r="G57" s="5">
        <v>13021066.52</v>
      </c>
      <c r="H57" s="5">
        <v>320468387.48000002</v>
      </c>
      <c r="J57" s="4"/>
    </row>
    <row r="58" spans="1:10" ht="27" x14ac:dyDescent="0.25">
      <c r="A58" s="7"/>
      <c r="B58" s="8" t="s">
        <v>63</v>
      </c>
      <c r="C58" s="27">
        <v>259484502</v>
      </c>
      <c r="D58" s="10">
        <v>57238773</v>
      </c>
      <c r="E58" s="28">
        <v>316723275</v>
      </c>
      <c r="F58" s="28">
        <v>11624697.449999999</v>
      </c>
      <c r="G58" s="28">
        <v>11624697.449999999</v>
      </c>
      <c r="H58" s="28">
        <v>305098577.55000001</v>
      </c>
      <c r="J58" s="4"/>
    </row>
    <row r="59" spans="1:10" x14ac:dyDescent="0.25">
      <c r="A59" s="7"/>
      <c r="B59" s="8" t="s">
        <v>64</v>
      </c>
      <c r="C59" s="27">
        <v>6300000</v>
      </c>
      <c r="D59" s="10">
        <v>10466179</v>
      </c>
      <c r="E59" s="28">
        <v>16766179</v>
      </c>
      <c r="F59" s="28">
        <v>1396369.07</v>
      </c>
      <c r="G59" s="28">
        <v>1396369.07</v>
      </c>
      <c r="H59" s="28">
        <v>15369809.93</v>
      </c>
      <c r="J59" s="4"/>
    </row>
    <row r="60" spans="1:10" ht="27" x14ac:dyDescent="0.25">
      <c r="A60" s="7"/>
      <c r="B60" s="8" t="s">
        <v>65</v>
      </c>
      <c r="C60" s="27">
        <v>0</v>
      </c>
      <c r="D60" s="10">
        <v>0</v>
      </c>
      <c r="E60" s="28">
        <v>0</v>
      </c>
      <c r="F60" s="28">
        <v>0</v>
      </c>
      <c r="G60" s="28">
        <v>0</v>
      </c>
      <c r="H60" s="28">
        <v>0</v>
      </c>
      <c r="J60" s="4"/>
    </row>
    <row r="61" spans="1:10" s="6" customFormat="1" x14ac:dyDescent="0.25">
      <c r="A61" s="32" t="s">
        <v>66</v>
      </c>
      <c r="B61" s="33"/>
      <c r="C61" s="5">
        <v>100854130</v>
      </c>
      <c r="D61" s="5">
        <v>-29008905</v>
      </c>
      <c r="E61" s="5">
        <v>71845225</v>
      </c>
      <c r="F61" s="5">
        <v>9480752.3999999985</v>
      </c>
      <c r="G61" s="5">
        <v>5768589.3899999997</v>
      </c>
      <c r="H61" s="5">
        <v>62364472.600000001</v>
      </c>
      <c r="J61" s="4"/>
    </row>
    <row r="62" spans="1:10" ht="27" x14ac:dyDescent="0.25">
      <c r="A62" s="7"/>
      <c r="B62" s="8" t="s">
        <v>67</v>
      </c>
      <c r="C62" s="27">
        <v>0</v>
      </c>
      <c r="D62" s="10">
        <v>0</v>
      </c>
      <c r="E62" s="28">
        <v>0</v>
      </c>
      <c r="F62" s="28">
        <v>0</v>
      </c>
      <c r="G62" s="28">
        <v>0</v>
      </c>
      <c r="H62" s="28">
        <v>0</v>
      </c>
      <c r="J62" s="4"/>
    </row>
    <row r="63" spans="1:10" ht="27" x14ac:dyDescent="0.25">
      <c r="A63" s="7"/>
      <c r="B63" s="8" t="s">
        <v>68</v>
      </c>
      <c r="C63" s="27">
        <v>0</v>
      </c>
      <c r="D63" s="10">
        <v>0</v>
      </c>
      <c r="E63" s="28">
        <v>0</v>
      </c>
      <c r="F63" s="28">
        <v>0</v>
      </c>
      <c r="G63" s="28">
        <v>0</v>
      </c>
      <c r="H63" s="28">
        <v>0</v>
      </c>
      <c r="J63" s="4"/>
    </row>
    <row r="64" spans="1:10" x14ac:dyDescent="0.25">
      <c r="A64" s="7"/>
      <c r="B64" s="8" t="s">
        <v>69</v>
      </c>
      <c r="C64" s="27">
        <v>0</v>
      </c>
      <c r="D64" s="10">
        <v>0</v>
      </c>
      <c r="E64" s="28">
        <v>0</v>
      </c>
      <c r="F64" s="28">
        <v>0</v>
      </c>
      <c r="G64" s="28">
        <v>0</v>
      </c>
      <c r="H64" s="28">
        <v>0</v>
      </c>
      <c r="J64" s="4"/>
    </row>
    <row r="65" spans="1:10" x14ac:dyDescent="0.25">
      <c r="A65" s="7"/>
      <c r="B65" s="8" t="s">
        <v>70</v>
      </c>
      <c r="C65" s="27">
        <v>0</v>
      </c>
      <c r="D65" s="10">
        <v>0</v>
      </c>
      <c r="E65" s="28">
        <v>0</v>
      </c>
      <c r="F65" s="28">
        <v>0</v>
      </c>
      <c r="G65" s="28">
        <v>0</v>
      </c>
      <c r="H65" s="28">
        <v>0</v>
      </c>
      <c r="J65" s="4"/>
    </row>
    <row r="66" spans="1:10" ht="27" x14ac:dyDescent="0.25">
      <c r="A66" s="7"/>
      <c r="B66" s="8" t="s">
        <v>71</v>
      </c>
      <c r="C66" s="27">
        <v>36854130</v>
      </c>
      <c r="D66" s="10">
        <v>-8905</v>
      </c>
      <c r="E66" s="28">
        <v>36845225</v>
      </c>
      <c r="F66" s="28">
        <v>9480752.3999999985</v>
      </c>
      <c r="G66" s="28">
        <v>5768589.3899999997</v>
      </c>
      <c r="H66" s="28">
        <v>27364472.600000001</v>
      </c>
      <c r="J66" s="4"/>
    </row>
    <row r="67" spans="1:10" ht="27" x14ac:dyDescent="0.25">
      <c r="A67" s="7"/>
      <c r="B67" s="8" t="s">
        <v>72</v>
      </c>
      <c r="C67" s="27">
        <v>0</v>
      </c>
      <c r="D67" s="10">
        <v>0</v>
      </c>
      <c r="E67" s="28">
        <v>0</v>
      </c>
      <c r="F67" s="28">
        <v>0</v>
      </c>
      <c r="G67" s="28">
        <v>0</v>
      </c>
      <c r="H67" s="28">
        <v>0</v>
      </c>
      <c r="J67" s="4"/>
    </row>
    <row r="68" spans="1:10" x14ac:dyDescent="0.25">
      <c r="A68" s="7"/>
      <c r="B68" s="8" t="s">
        <v>73</v>
      </c>
      <c r="C68" s="27">
        <v>0</v>
      </c>
      <c r="D68" s="10">
        <v>0</v>
      </c>
      <c r="E68" s="28">
        <v>0</v>
      </c>
      <c r="F68" s="28">
        <v>0</v>
      </c>
      <c r="G68" s="28">
        <v>0</v>
      </c>
      <c r="H68" s="28">
        <v>0</v>
      </c>
      <c r="J68" s="4"/>
    </row>
    <row r="69" spans="1:10" ht="40.5" x14ac:dyDescent="0.25">
      <c r="A69" s="7"/>
      <c r="B69" s="8" t="s">
        <v>74</v>
      </c>
      <c r="C69" s="27">
        <v>64000000</v>
      </c>
      <c r="D69" s="10">
        <v>-29000000</v>
      </c>
      <c r="E69" s="28">
        <v>35000000</v>
      </c>
      <c r="F69" s="28">
        <v>0</v>
      </c>
      <c r="G69" s="28">
        <v>0</v>
      </c>
      <c r="H69" s="28">
        <v>35000000</v>
      </c>
      <c r="J69" s="4"/>
    </row>
    <row r="70" spans="1:10" s="6" customFormat="1" x14ac:dyDescent="0.25">
      <c r="A70" s="32" t="s">
        <v>75</v>
      </c>
      <c r="B70" s="33"/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J70" s="4"/>
    </row>
    <row r="71" spans="1:10" x14ac:dyDescent="0.25">
      <c r="A71" s="7"/>
      <c r="B71" s="8" t="s">
        <v>76</v>
      </c>
      <c r="C71" s="27">
        <v>0</v>
      </c>
      <c r="D71" s="11">
        <v>0</v>
      </c>
      <c r="E71" s="27">
        <v>0</v>
      </c>
      <c r="F71" s="27">
        <v>0</v>
      </c>
      <c r="G71" s="27">
        <v>0</v>
      </c>
      <c r="H71" s="28">
        <v>0</v>
      </c>
      <c r="J71" s="4"/>
    </row>
    <row r="72" spans="1:10" x14ac:dyDescent="0.25">
      <c r="A72" s="7"/>
      <c r="B72" s="8" t="s">
        <v>77</v>
      </c>
      <c r="C72" s="27">
        <v>0</v>
      </c>
      <c r="D72" s="11">
        <v>0</v>
      </c>
      <c r="E72" s="27">
        <v>0</v>
      </c>
      <c r="F72" s="27">
        <v>0</v>
      </c>
      <c r="G72" s="27">
        <v>0</v>
      </c>
      <c r="H72" s="28">
        <v>0</v>
      </c>
      <c r="J72" s="4"/>
    </row>
    <row r="73" spans="1:10" x14ac:dyDescent="0.25">
      <c r="A73" s="7"/>
      <c r="B73" s="8" t="s">
        <v>78</v>
      </c>
      <c r="C73" s="27">
        <v>0</v>
      </c>
      <c r="D73" s="11">
        <v>0</v>
      </c>
      <c r="E73" s="27">
        <v>0</v>
      </c>
      <c r="F73" s="27">
        <v>0</v>
      </c>
      <c r="G73" s="27">
        <v>0</v>
      </c>
      <c r="H73" s="28">
        <v>0</v>
      </c>
      <c r="J73" s="4"/>
    </row>
    <row r="74" spans="1:10" s="6" customFormat="1" x14ac:dyDescent="0.25">
      <c r="A74" s="32" t="s">
        <v>79</v>
      </c>
      <c r="B74" s="33"/>
      <c r="C74" s="5">
        <v>0</v>
      </c>
      <c r="D74" s="5">
        <v>32069439</v>
      </c>
      <c r="E74" s="5">
        <v>32069439</v>
      </c>
      <c r="F74" s="5">
        <v>30227068.02</v>
      </c>
      <c r="G74" s="5">
        <v>30227068.02</v>
      </c>
      <c r="H74" s="5">
        <v>1842370.9800000004</v>
      </c>
      <c r="J74" s="4"/>
    </row>
    <row r="75" spans="1:10" ht="27" x14ac:dyDescent="0.25">
      <c r="A75" s="7"/>
      <c r="B75" s="8" t="s">
        <v>80</v>
      </c>
      <c r="C75" s="27">
        <v>0</v>
      </c>
      <c r="D75" s="11">
        <v>0</v>
      </c>
      <c r="E75" s="27">
        <v>0</v>
      </c>
      <c r="F75" s="27">
        <v>0</v>
      </c>
      <c r="G75" s="27">
        <v>0</v>
      </c>
      <c r="H75" s="28">
        <v>0</v>
      </c>
      <c r="J75" s="4"/>
    </row>
    <row r="76" spans="1:10" x14ac:dyDescent="0.25">
      <c r="A76" s="7"/>
      <c r="B76" s="8" t="s">
        <v>81</v>
      </c>
      <c r="C76" s="27">
        <v>0</v>
      </c>
      <c r="D76" s="11">
        <v>0</v>
      </c>
      <c r="E76" s="27">
        <v>0</v>
      </c>
      <c r="F76" s="27">
        <v>0</v>
      </c>
      <c r="G76" s="27">
        <v>0</v>
      </c>
      <c r="H76" s="28">
        <v>0</v>
      </c>
      <c r="J76" s="4"/>
    </row>
    <row r="77" spans="1:10" ht="27" x14ac:dyDescent="0.25">
      <c r="A77" s="7"/>
      <c r="B77" s="8" t="s">
        <v>82</v>
      </c>
      <c r="C77" s="27">
        <v>0</v>
      </c>
      <c r="D77" s="11">
        <v>0</v>
      </c>
      <c r="E77" s="27">
        <v>0</v>
      </c>
      <c r="F77" s="27">
        <v>0</v>
      </c>
      <c r="G77" s="27">
        <v>0</v>
      </c>
      <c r="H77" s="28">
        <v>0</v>
      </c>
      <c r="J77" s="4"/>
    </row>
    <row r="78" spans="1:10" x14ac:dyDescent="0.25">
      <c r="A78" s="7"/>
      <c r="B78" s="8" t="s">
        <v>83</v>
      </c>
      <c r="C78" s="27">
        <v>0</v>
      </c>
      <c r="D78" s="11">
        <v>0</v>
      </c>
      <c r="E78" s="27">
        <v>0</v>
      </c>
      <c r="F78" s="27">
        <v>0</v>
      </c>
      <c r="G78" s="27">
        <v>0</v>
      </c>
      <c r="H78" s="28">
        <v>0</v>
      </c>
      <c r="J78" s="4"/>
    </row>
    <row r="79" spans="1:10" x14ac:dyDescent="0.25">
      <c r="A79" s="7"/>
      <c r="B79" s="8" t="s">
        <v>84</v>
      </c>
      <c r="C79" s="27">
        <v>0</v>
      </c>
      <c r="D79" s="11">
        <v>0</v>
      </c>
      <c r="E79" s="27">
        <v>0</v>
      </c>
      <c r="F79" s="27">
        <v>0</v>
      </c>
      <c r="G79" s="27">
        <v>0</v>
      </c>
      <c r="H79" s="28">
        <v>0</v>
      </c>
      <c r="J79" s="4"/>
    </row>
    <row r="80" spans="1:10" x14ac:dyDescent="0.25">
      <c r="A80" s="7"/>
      <c r="B80" s="8" t="s">
        <v>85</v>
      </c>
      <c r="C80" s="27">
        <v>0</v>
      </c>
      <c r="D80" s="11">
        <v>0</v>
      </c>
      <c r="E80" s="27">
        <v>0</v>
      </c>
      <c r="F80" s="27">
        <v>0</v>
      </c>
      <c r="G80" s="27">
        <v>0</v>
      </c>
      <c r="H80" s="28">
        <v>0</v>
      </c>
      <c r="J80" s="4"/>
    </row>
    <row r="81" spans="1:11 16384:16384" ht="27" x14ac:dyDescent="0.25">
      <c r="A81" s="7"/>
      <c r="B81" s="8" t="s">
        <v>86</v>
      </c>
      <c r="C81" s="27">
        <v>0</v>
      </c>
      <c r="D81" s="11">
        <v>32069439</v>
      </c>
      <c r="E81" s="27">
        <v>32069439</v>
      </c>
      <c r="F81" s="27">
        <v>30227068.02</v>
      </c>
      <c r="G81" s="27">
        <v>30227068.02</v>
      </c>
      <c r="H81" s="28">
        <v>1842370.9800000004</v>
      </c>
      <c r="J81" s="4"/>
    </row>
    <row r="82" spans="1:11 16384:16384" x14ac:dyDescent="0.25">
      <c r="A82" s="7"/>
      <c r="B82" s="8"/>
      <c r="C82" s="27"/>
      <c r="D82" s="11"/>
      <c r="E82" s="27"/>
      <c r="F82" s="27"/>
      <c r="G82" s="27"/>
      <c r="H82" s="27"/>
    </row>
    <row r="83" spans="1:11 16384:16384" ht="31.5" customHeight="1" x14ac:dyDescent="0.25">
      <c r="A83" s="32" t="s">
        <v>87</v>
      </c>
      <c r="B83" s="33"/>
      <c r="C83" s="5">
        <v>817984696</v>
      </c>
      <c r="D83" s="5">
        <v>117380731</v>
      </c>
      <c r="E83" s="5">
        <v>935365427</v>
      </c>
      <c r="F83" s="5">
        <v>150270441.36000001</v>
      </c>
      <c r="G83" s="5">
        <v>144712453.84000003</v>
      </c>
      <c r="H83" s="5">
        <v>785094985.63999999</v>
      </c>
      <c r="J83" s="4"/>
      <c r="K83" s="12"/>
    </row>
    <row r="84" spans="1:11 16384:16384" x14ac:dyDescent="0.25">
      <c r="A84" s="32" t="s">
        <v>13</v>
      </c>
      <c r="B84" s="33"/>
      <c r="C84" s="14">
        <v>89746739</v>
      </c>
      <c r="D84" s="5">
        <v>69675</v>
      </c>
      <c r="E84" s="5">
        <v>89816414</v>
      </c>
      <c r="F84" s="5">
        <v>15666101.51</v>
      </c>
      <c r="G84" s="5">
        <v>13931898.610000001</v>
      </c>
      <c r="H84" s="5">
        <v>74150312.489999995</v>
      </c>
      <c r="J84" s="4"/>
    </row>
    <row r="85" spans="1:11 16384:16384" ht="27" x14ac:dyDescent="0.25">
      <c r="A85" s="7"/>
      <c r="B85" s="8" t="s">
        <v>14</v>
      </c>
      <c r="C85" s="27">
        <v>59387541</v>
      </c>
      <c r="D85" s="11">
        <v>-224080</v>
      </c>
      <c r="E85" s="27">
        <v>59163461</v>
      </c>
      <c r="F85" s="27">
        <v>10234977.09</v>
      </c>
      <c r="G85" s="27">
        <v>10234977.09</v>
      </c>
      <c r="H85" s="27">
        <v>48928483.909999996</v>
      </c>
      <c r="J85" s="4"/>
    </row>
    <row r="86" spans="1:11 16384:16384" ht="27" x14ac:dyDescent="0.25">
      <c r="A86" s="7"/>
      <c r="B86" s="8" t="s">
        <v>15</v>
      </c>
      <c r="C86" s="27">
        <v>0</v>
      </c>
      <c r="D86" s="11">
        <v>0</v>
      </c>
      <c r="E86" s="27">
        <v>0</v>
      </c>
      <c r="F86" s="27">
        <v>0</v>
      </c>
      <c r="G86" s="27">
        <v>0</v>
      </c>
      <c r="H86" s="27">
        <v>0</v>
      </c>
      <c r="J86" s="4"/>
      <c r="XFD86" s="9">
        <v>0</v>
      </c>
    </row>
    <row r="87" spans="1:11 16384:16384" ht="27" x14ac:dyDescent="0.25">
      <c r="A87" s="7"/>
      <c r="B87" s="8" t="s">
        <v>16</v>
      </c>
      <c r="C87" s="27">
        <v>14265048</v>
      </c>
      <c r="D87" s="11">
        <v>250960</v>
      </c>
      <c r="E87" s="27">
        <v>14516008</v>
      </c>
      <c r="F87" s="27">
        <v>2568341.8199999998</v>
      </c>
      <c r="G87" s="27">
        <v>1405458.14</v>
      </c>
      <c r="H87" s="27">
        <v>11947666.18</v>
      </c>
      <c r="J87" s="4"/>
    </row>
    <row r="88" spans="1:11 16384:16384" x14ac:dyDescent="0.25">
      <c r="A88" s="7"/>
      <c r="B88" s="8" t="s">
        <v>17</v>
      </c>
      <c r="C88" s="27">
        <v>7261719</v>
      </c>
      <c r="D88" s="11">
        <v>-237245</v>
      </c>
      <c r="E88" s="27">
        <v>7024474</v>
      </c>
      <c r="F88" s="27">
        <v>1069608.6000000001</v>
      </c>
      <c r="G88" s="27">
        <v>519294.38</v>
      </c>
      <c r="H88" s="27">
        <v>5954865.4000000004</v>
      </c>
      <c r="J88" s="4"/>
    </row>
    <row r="89" spans="1:11 16384:16384" ht="27" x14ac:dyDescent="0.25">
      <c r="A89" s="7"/>
      <c r="B89" s="8" t="s">
        <v>18</v>
      </c>
      <c r="C89" s="27">
        <v>8832431</v>
      </c>
      <c r="D89" s="11">
        <v>280040</v>
      </c>
      <c r="E89" s="27">
        <v>9112471</v>
      </c>
      <c r="F89" s="27">
        <v>1793174</v>
      </c>
      <c r="G89" s="27">
        <v>1772169</v>
      </c>
      <c r="H89" s="27">
        <v>7319297</v>
      </c>
      <c r="J89" s="4"/>
    </row>
    <row r="90" spans="1:11 16384:16384" x14ac:dyDescent="0.25">
      <c r="A90" s="7"/>
      <c r="B90" s="8" t="s">
        <v>19</v>
      </c>
      <c r="C90" s="27">
        <v>0</v>
      </c>
      <c r="D90" s="11">
        <v>0</v>
      </c>
      <c r="E90" s="27">
        <v>0</v>
      </c>
      <c r="F90" s="27">
        <v>0</v>
      </c>
      <c r="G90" s="27">
        <v>0</v>
      </c>
      <c r="H90" s="27">
        <v>0</v>
      </c>
      <c r="J90" s="4"/>
    </row>
    <row r="91" spans="1:11 16384:16384" ht="27" x14ac:dyDescent="0.25">
      <c r="A91" s="7"/>
      <c r="B91" s="8" t="s">
        <v>20</v>
      </c>
      <c r="C91" s="27">
        <v>0</v>
      </c>
      <c r="D91" s="11">
        <v>0</v>
      </c>
      <c r="E91" s="27">
        <v>0</v>
      </c>
      <c r="F91" s="27">
        <v>0</v>
      </c>
      <c r="G91" s="27">
        <v>0</v>
      </c>
      <c r="H91" s="27">
        <v>0</v>
      </c>
      <c r="J91" s="4"/>
    </row>
    <row r="92" spans="1:11 16384:16384" s="6" customFormat="1" x14ac:dyDescent="0.25">
      <c r="A92" s="32" t="s">
        <v>21</v>
      </c>
      <c r="B92" s="33"/>
      <c r="C92" s="5">
        <v>100507652</v>
      </c>
      <c r="D92" s="5">
        <v>15588792</v>
      </c>
      <c r="E92" s="5">
        <v>116096444</v>
      </c>
      <c r="F92" s="5">
        <v>9729493.8599999994</v>
      </c>
      <c r="G92" s="5">
        <v>7964021.9299999997</v>
      </c>
      <c r="H92" s="5">
        <v>106366950.14000002</v>
      </c>
      <c r="J92" s="4"/>
    </row>
    <row r="93" spans="1:11 16384:16384" ht="40.5" x14ac:dyDescent="0.25">
      <c r="A93" s="7"/>
      <c r="B93" s="8" t="s">
        <v>22</v>
      </c>
      <c r="C93" s="27">
        <v>2182199</v>
      </c>
      <c r="D93" s="11">
        <v>-36236</v>
      </c>
      <c r="E93" s="27">
        <v>2145963</v>
      </c>
      <c r="F93" s="27">
        <v>152774.31</v>
      </c>
      <c r="G93" s="27">
        <v>122354.27</v>
      </c>
      <c r="H93" s="27">
        <v>1993188.69</v>
      </c>
      <c r="J93" s="13"/>
    </row>
    <row r="94" spans="1:11 16384:16384" x14ac:dyDescent="0.25">
      <c r="A94" s="7"/>
      <c r="B94" s="8" t="s">
        <v>23</v>
      </c>
      <c r="C94" s="27">
        <v>11419408</v>
      </c>
      <c r="D94" s="11">
        <v>739401</v>
      </c>
      <c r="E94" s="27">
        <v>12158809</v>
      </c>
      <c r="F94" s="27">
        <v>1226141.1000000001</v>
      </c>
      <c r="G94" s="27">
        <v>843224.24</v>
      </c>
      <c r="H94" s="27">
        <v>10932667.9</v>
      </c>
      <c r="J94" s="4"/>
    </row>
    <row r="95" spans="1:11 16384:16384" ht="40.5" x14ac:dyDescent="0.25">
      <c r="A95" s="7"/>
      <c r="B95" s="8" t="s">
        <v>24</v>
      </c>
      <c r="C95" s="27">
        <v>0</v>
      </c>
      <c r="D95" s="11">
        <v>0</v>
      </c>
      <c r="E95" s="27">
        <v>0</v>
      </c>
      <c r="F95" s="27">
        <v>0</v>
      </c>
      <c r="G95" s="27">
        <v>0</v>
      </c>
      <c r="H95" s="27">
        <v>0</v>
      </c>
      <c r="J95" s="4"/>
    </row>
    <row r="96" spans="1:11 16384:16384" ht="27" x14ac:dyDescent="0.25">
      <c r="A96" s="7"/>
      <c r="B96" s="8" t="s">
        <v>25</v>
      </c>
      <c r="C96" s="27">
        <v>47685892</v>
      </c>
      <c r="D96" s="11">
        <v>1534380</v>
      </c>
      <c r="E96" s="27">
        <v>49220272</v>
      </c>
      <c r="F96" s="27">
        <v>2293836.84</v>
      </c>
      <c r="G96" s="27">
        <v>1829532.32</v>
      </c>
      <c r="H96" s="27">
        <v>46926435.159999996</v>
      </c>
      <c r="J96" s="4"/>
    </row>
    <row r="97" spans="1:10" ht="27" x14ac:dyDescent="0.25">
      <c r="A97" s="7"/>
      <c r="B97" s="8" t="s">
        <v>26</v>
      </c>
      <c r="C97" s="27">
        <v>1223091</v>
      </c>
      <c r="D97" s="11">
        <v>-109033</v>
      </c>
      <c r="E97" s="27">
        <v>1114058</v>
      </c>
      <c r="F97" s="27">
        <v>167967.6</v>
      </c>
      <c r="G97" s="27">
        <v>83451.69</v>
      </c>
      <c r="H97" s="27">
        <v>946090.4</v>
      </c>
      <c r="J97" s="4"/>
    </row>
    <row r="98" spans="1:10" ht="27" x14ac:dyDescent="0.25">
      <c r="A98" s="7"/>
      <c r="B98" s="8" t="s">
        <v>27</v>
      </c>
      <c r="C98" s="27">
        <v>34110799</v>
      </c>
      <c r="D98" s="11">
        <v>-43262</v>
      </c>
      <c r="E98" s="27">
        <v>34067537</v>
      </c>
      <c r="F98" s="27">
        <v>5685398.6899999995</v>
      </c>
      <c r="G98" s="27">
        <v>4956232.96</v>
      </c>
      <c r="H98" s="27">
        <v>28382138.310000002</v>
      </c>
      <c r="J98" s="4"/>
    </row>
    <row r="99" spans="1:10" ht="40.5" x14ac:dyDescent="0.25">
      <c r="A99" s="7"/>
      <c r="B99" s="8" t="s">
        <v>28</v>
      </c>
      <c r="C99" s="27">
        <v>1969680</v>
      </c>
      <c r="D99" s="11">
        <v>-112633</v>
      </c>
      <c r="E99" s="27">
        <v>1857047</v>
      </c>
      <c r="F99" s="27">
        <v>32678.58</v>
      </c>
      <c r="G99" s="27">
        <v>30455.56</v>
      </c>
      <c r="H99" s="27">
        <v>1824368.42</v>
      </c>
      <c r="J99" s="4"/>
    </row>
    <row r="100" spans="1:10" ht="27" x14ac:dyDescent="0.25">
      <c r="A100" s="7"/>
      <c r="B100" s="8" t="s">
        <v>29</v>
      </c>
      <c r="C100" s="27">
        <v>0</v>
      </c>
      <c r="D100" s="11">
        <v>13910707</v>
      </c>
      <c r="E100" s="27">
        <v>13910707</v>
      </c>
      <c r="F100" s="27">
        <v>0</v>
      </c>
      <c r="G100" s="27">
        <v>0</v>
      </c>
      <c r="H100" s="27">
        <v>13910707</v>
      </c>
      <c r="J100" s="4"/>
    </row>
    <row r="101" spans="1:10" ht="27" x14ac:dyDescent="0.25">
      <c r="A101" s="7"/>
      <c r="B101" s="8" t="s">
        <v>31</v>
      </c>
      <c r="C101" s="27">
        <v>1916583</v>
      </c>
      <c r="D101" s="11">
        <v>-294532</v>
      </c>
      <c r="E101" s="27">
        <v>1622051</v>
      </c>
      <c r="F101" s="27">
        <v>170696.74</v>
      </c>
      <c r="G101" s="27">
        <v>98770.89</v>
      </c>
      <c r="H101" s="27">
        <v>1451354.26</v>
      </c>
      <c r="J101" s="4"/>
    </row>
    <row r="102" spans="1:10" s="6" customFormat="1" x14ac:dyDescent="0.25">
      <c r="A102" s="32" t="s">
        <v>32</v>
      </c>
      <c r="B102" s="33"/>
      <c r="C102" s="14">
        <v>269302586</v>
      </c>
      <c r="D102" s="14">
        <v>22110773</v>
      </c>
      <c r="E102" s="14">
        <v>291413359</v>
      </c>
      <c r="F102" s="14">
        <v>55621272.100000001</v>
      </c>
      <c r="G102" s="14">
        <v>53964193.390000001</v>
      </c>
      <c r="H102" s="14">
        <v>235792086.89999998</v>
      </c>
      <c r="J102" s="4"/>
    </row>
    <row r="103" spans="1:10" x14ac:dyDescent="0.25">
      <c r="A103" s="7"/>
      <c r="B103" s="8" t="s">
        <v>33</v>
      </c>
      <c r="C103" s="27">
        <v>186321878</v>
      </c>
      <c r="D103" s="27">
        <v>5442940</v>
      </c>
      <c r="E103" s="27">
        <v>191764818</v>
      </c>
      <c r="F103" s="27">
        <v>43155290.32</v>
      </c>
      <c r="G103" s="27">
        <v>43139008.960000001</v>
      </c>
      <c r="H103" s="27">
        <v>148609527.68000001</v>
      </c>
      <c r="J103" s="4"/>
    </row>
    <row r="104" spans="1:10" x14ac:dyDescent="0.25">
      <c r="A104" s="7"/>
      <c r="B104" s="8" t="s">
        <v>34</v>
      </c>
      <c r="C104" s="27">
        <v>13332069</v>
      </c>
      <c r="D104" s="27">
        <v>10300819</v>
      </c>
      <c r="E104" s="27">
        <v>23632888</v>
      </c>
      <c r="F104" s="27">
        <v>556816.62</v>
      </c>
      <c r="G104" s="27">
        <v>155430.46</v>
      </c>
      <c r="H104" s="27">
        <v>23076071.379999999</v>
      </c>
      <c r="J104" s="4"/>
    </row>
    <row r="105" spans="1:10" ht="40.5" x14ac:dyDescent="0.25">
      <c r="A105" s="7"/>
      <c r="B105" s="8" t="s">
        <v>35</v>
      </c>
      <c r="C105" s="27">
        <v>6200474</v>
      </c>
      <c r="D105" s="27">
        <v>612597</v>
      </c>
      <c r="E105" s="27">
        <v>6813071</v>
      </c>
      <c r="F105" s="27">
        <v>542001.9</v>
      </c>
      <c r="G105" s="27">
        <v>405121.9</v>
      </c>
      <c r="H105" s="27">
        <v>6271069.0999999996</v>
      </c>
      <c r="J105" s="4"/>
    </row>
    <row r="106" spans="1:10" ht="27" x14ac:dyDescent="0.25">
      <c r="A106" s="7"/>
      <c r="B106" s="8" t="s">
        <v>36</v>
      </c>
      <c r="C106" s="27">
        <v>4885134</v>
      </c>
      <c r="D106" s="27">
        <v>-1288969</v>
      </c>
      <c r="E106" s="27">
        <v>3596165</v>
      </c>
      <c r="F106" s="27">
        <v>803968.6100000001</v>
      </c>
      <c r="G106" s="27">
        <v>795909.93</v>
      </c>
      <c r="H106" s="27">
        <v>2792196.3899999997</v>
      </c>
      <c r="J106" s="4"/>
    </row>
    <row r="107" spans="1:10" ht="40.5" x14ac:dyDescent="0.25">
      <c r="A107" s="7"/>
      <c r="B107" s="8" t="s">
        <v>37</v>
      </c>
      <c r="C107" s="27">
        <v>55819326</v>
      </c>
      <c r="D107" s="27">
        <v>6878865</v>
      </c>
      <c r="E107" s="27">
        <v>62698191</v>
      </c>
      <c r="F107" s="27">
        <v>10479247.77</v>
      </c>
      <c r="G107" s="27">
        <v>9391330.2599999998</v>
      </c>
      <c r="H107" s="27">
        <v>52218943.230000004</v>
      </c>
      <c r="J107" s="4"/>
    </row>
    <row r="108" spans="1:10" ht="27" x14ac:dyDescent="0.25">
      <c r="A108" s="7"/>
      <c r="B108" s="8" t="s">
        <v>38</v>
      </c>
      <c r="C108" s="27">
        <v>25000</v>
      </c>
      <c r="D108" s="27">
        <v>0</v>
      </c>
      <c r="E108" s="27">
        <v>25000</v>
      </c>
      <c r="F108" s="27">
        <v>16202.88</v>
      </c>
      <c r="G108" s="27">
        <v>16202.88</v>
      </c>
      <c r="H108" s="27">
        <v>8797.1200000000008</v>
      </c>
      <c r="J108" s="4"/>
    </row>
    <row r="109" spans="1:10" ht="27" x14ac:dyDescent="0.25">
      <c r="A109" s="7"/>
      <c r="B109" s="8" t="s">
        <v>39</v>
      </c>
      <c r="C109" s="27">
        <v>298000</v>
      </c>
      <c r="D109" s="27">
        <v>8779</v>
      </c>
      <c r="E109" s="27">
        <v>306779</v>
      </c>
      <c r="F109" s="27">
        <v>12002</v>
      </c>
      <c r="G109" s="27">
        <v>5447</v>
      </c>
      <c r="H109" s="27">
        <v>294777</v>
      </c>
      <c r="J109" s="4"/>
    </row>
    <row r="110" spans="1:10" x14ac:dyDescent="0.25">
      <c r="A110" s="7"/>
      <c r="B110" s="8" t="s">
        <v>40</v>
      </c>
      <c r="C110" s="27">
        <v>2370705</v>
      </c>
      <c r="D110" s="27">
        <v>100000</v>
      </c>
      <c r="E110" s="27">
        <v>2470705</v>
      </c>
      <c r="F110" s="27">
        <v>0</v>
      </c>
      <c r="G110" s="27">
        <v>0</v>
      </c>
      <c r="H110" s="27">
        <v>2470705</v>
      </c>
      <c r="J110" s="4"/>
    </row>
    <row r="111" spans="1:10" x14ac:dyDescent="0.25">
      <c r="A111" s="7"/>
      <c r="B111" s="8" t="s">
        <v>41</v>
      </c>
      <c r="C111" s="27">
        <v>50000</v>
      </c>
      <c r="D111" s="27">
        <v>55742</v>
      </c>
      <c r="E111" s="27">
        <v>105742</v>
      </c>
      <c r="F111" s="27">
        <v>55742</v>
      </c>
      <c r="G111" s="27">
        <v>55742</v>
      </c>
      <c r="H111" s="27">
        <v>50000</v>
      </c>
      <c r="J111" s="4"/>
    </row>
    <row r="112" spans="1:10" x14ac:dyDescent="0.25">
      <c r="A112" s="32" t="s">
        <v>42</v>
      </c>
      <c r="B112" s="33"/>
      <c r="C112" s="14">
        <v>222887636</v>
      </c>
      <c r="D112" s="14">
        <v>47569449</v>
      </c>
      <c r="E112" s="14">
        <v>270457085</v>
      </c>
      <c r="F112" s="14">
        <v>47676732.519999996</v>
      </c>
      <c r="G112" s="14">
        <v>47676732.519999996</v>
      </c>
      <c r="H112" s="14">
        <v>222780352.48000002</v>
      </c>
      <c r="J112" s="4"/>
    </row>
    <row r="113" spans="1:10" ht="27" x14ac:dyDescent="0.25">
      <c r="A113" s="7"/>
      <c r="B113" s="8" t="s">
        <v>43</v>
      </c>
      <c r="C113" s="27">
        <v>0</v>
      </c>
      <c r="D113" s="11">
        <v>0</v>
      </c>
      <c r="E113" s="27">
        <v>0</v>
      </c>
      <c r="F113" s="27">
        <v>0</v>
      </c>
      <c r="G113" s="27">
        <v>0</v>
      </c>
      <c r="H113" s="27">
        <v>0</v>
      </c>
      <c r="J113" s="4"/>
    </row>
    <row r="114" spans="1:10" ht="27" x14ac:dyDescent="0.25">
      <c r="A114" s="7"/>
      <c r="B114" s="8" t="s">
        <v>44</v>
      </c>
      <c r="C114" s="27">
        <v>0</v>
      </c>
      <c r="D114" s="11">
        <v>0</v>
      </c>
      <c r="E114" s="27">
        <v>0</v>
      </c>
      <c r="F114" s="27">
        <v>0</v>
      </c>
      <c r="G114" s="27">
        <v>0</v>
      </c>
      <c r="H114" s="27">
        <v>0</v>
      </c>
      <c r="J114" s="4"/>
    </row>
    <row r="115" spans="1:10" x14ac:dyDescent="0.25">
      <c r="A115" s="7"/>
      <c r="B115" s="8" t="s">
        <v>45</v>
      </c>
      <c r="C115" s="27">
        <v>91184528</v>
      </c>
      <c r="D115" s="11">
        <v>1766082</v>
      </c>
      <c r="E115" s="27">
        <v>92950610</v>
      </c>
      <c r="F115" s="27">
        <v>18455360.039999999</v>
      </c>
      <c r="G115" s="27">
        <v>18455360.039999999</v>
      </c>
      <c r="H115" s="27">
        <v>74495249.960000008</v>
      </c>
      <c r="J115" s="4"/>
    </row>
    <row r="116" spans="1:10" x14ac:dyDescent="0.25">
      <c r="A116" s="7"/>
      <c r="B116" s="8" t="s">
        <v>46</v>
      </c>
      <c r="C116" s="27">
        <v>131703108</v>
      </c>
      <c r="D116" s="11">
        <v>45803367</v>
      </c>
      <c r="E116" s="27">
        <v>177506475</v>
      </c>
      <c r="F116" s="27">
        <v>29221372.48</v>
      </c>
      <c r="G116" s="27">
        <v>29221372.48</v>
      </c>
      <c r="H116" s="27">
        <v>148285102.52000001</v>
      </c>
      <c r="J116" s="4"/>
    </row>
    <row r="117" spans="1:10" x14ac:dyDescent="0.25">
      <c r="A117" s="7"/>
      <c r="B117" s="8" t="s">
        <v>47</v>
      </c>
      <c r="C117" s="27">
        <v>0</v>
      </c>
      <c r="D117" s="11">
        <v>0</v>
      </c>
      <c r="E117" s="27">
        <v>0</v>
      </c>
      <c r="F117" s="27">
        <v>0</v>
      </c>
      <c r="G117" s="27">
        <v>0</v>
      </c>
      <c r="H117" s="27">
        <v>0</v>
      </c>
      <c r="J117" s="4"/>
    </row>
    <row r="118" spans="1:10" ht="27" x14ac:dyDescent="0.25">
      <c r="A118" s="7"/>
      <c r="B118" s="8" t="s">
        <v>48</v>
      </c>
      <c r="C118" s="27">
        <v>0</v>
      </c>
      <c r="D118" s="11">
        <v>0</v>
      </c>
      <c r="E118" s="27">
        <v>0</v>
      </c>
      <c r="F118" s="27">
        <v>0</v>
      </c>
      <c r="G118" s="27">
        <v>0</v>
      </c>
      <c r="H118" s="27">
        <v>0</v>
      </c>
      <c r="J118" s="4"/>
    </row>
    <row r="119" spans="1:10" ht="27" x14ac:dyDescent="0.25">
      <c r="A119" s="7"/>
      <c r="B119" s="8" t="s">
        <v>49</v>
      </c>
      <c r="C119" s="27">
        <v>0</v>
      </c>
      <c r="D119" s="11">
        <v>0</v>
      </c>
      <c r="E119" s="27">
        <v>0</v>
      </c>
      <c r="F119" s="27">
        <v>0</v>
      </c>
      <c r="G119" s="27">
        <v>0</v>
      </c>
      <c r="H119" s="27">
        <v>0</v>
      </c>
      <c r="J119" s="4"/>
    </row>
    <row r="120" spans="1:10" x14ac:dyDescent="0.25">
      <c r="A120" s="7"/>
      <c r="B120" s="8" t="s">
        <v>50</v>
      </c>
      <c r="C120" s="27">
        <v>0</v>
      </c>
      <c r="D120" s="11">
        <v>0</v>
      </c>
      <c r="E120" s="27">
        <v>0</v>
      </c>
      <c r="F120" s="27">
        <v>0</v>
      </c>
      <c r="G120" s="27">
        <v>0</v>
      </c>
      <c r="H120" s="27">
        <v>0</v>
      </c>
      <c r="J120" s="4"/>
    </row>
    <row r="121" spans="1:10" x14ac:dyDescent="0.25">
      <c r="A121" s="7"/>
      <c r="B121" s="8" t="s">
        <v>51</v>
      </c>
      <c r="C121" s="27">
        <v>0</v>
      </c>
      <c r="D121" s="11">
        <v>0</v>
      </c>
      <c r="E121" s="27">
        <v>0</v>
      </c>
      <c r="F121" s="27">
        <v>0</v>
      </c>
      <c r="G121" s="27">
        <v>0</v>
      </c>
      <c r="H121" s="27">
        <v>0</v>
      </c>
      <c r="J121" s="4"/>
    </row>
    <row r="122" spans="1:10" x14ac:dyDescent="0.25">
      <c r="A122" s="32" t="s">
        <v>52</v>
      </c>
      <c r="B122" s="33"/>
      <c r="C122" s="14">
        <v>8870701</v>
      </c>
      <c r="D122" s="14">
        <v>-8477</v>
      </c>
      <c r="E122" s="14">
        <v>8862224</v>
      </c>
      <c r="F122" s="14">
        <v>11913.2</v>
      </c>
      <c r="G122" s="14">
        <v>11913.2</v>
      </c>
      <c r="H122" s="14">
        <v>8850310.8000000007</v>
      </c>
      <c r="J122" s="4"/>
    </row>
    <row r="123" spans="1:10" ht="27" x14ac:dyDescent="0.25">
      <c r="A123" s="7"/>
      <c r="B123" s="8" t="s">
        <v>53</v>
      </c>
      <c r="C123" s="27">
        <v>4907908</v>
      </c>
      <c r="D123" s="11">
        <v>-48389</v>
      </c>
      <c r="E123" s="27">
        <v>4859519</v>
      </c>
      <c r="F123" s="27">
        <v>0</v>
      </c>
      <c r="G123" s="27">
        <v>0</v>
      </c>
      <c r="H123" s="27">
        <v>4859519</v>
      </c>
      <c r="J123" s="4"/>
    </row>
    <row r="124" spans="1:10" ht="27" x14ac:dyDescent="0.25">
      <c r="A124" s="7"/>
      <c r="B124" s="8" t="s">
        <v>54</v>
      </c>
      <c r="C124" s="27">
        <v>0</v>
      </c>
      <c r="D124" s="11">
        <v>0</v>
      </c>
      <c r="E124" s="27">
        <v>0</v>
      </c>
      <c r="F124" s="27">
        <v>0</v>
      </c>
      <c r="G124" s="27">
        <v>0</v>
      </c>
      <c r="H124" s="27">
        <v>0</v>
      </c>
      <c r="J124" s="4"/>
    </row>
    <row r="125" spans="1:10" ht="27" x14ac:dyDescent="0.25">
      <c r="A125" s="7"/>
      <c r="B125" s="8" t="s">
        <v>55</v>
      </c>
      <c r="C125" s="27">
        <v>0</v>
      </c>
      <c r="D125" s="11">
        <v>0</v>
      </c>
      <c r="E125" s="27">
        <v>0</v>
      </c>
      <c r="F125" s="27">
        <v>0</v>
      </c>
      <c r="G125" s="27">
        <v>0</v>
      </c>
      <c r="H125" s="27">
        <v>0</v>
      </c>
      <c r="J125" s="4"/>
    </row>
    <row r="126" spans="1:10" ht="27" x14ac:dyDescent="0.25">
      <c r="A126" s="7"/>
      <c r="B126" s="8" t="s">
        <v>56</v>
      </c>
      <c r="C126" s="27">
        <v>2871611</v>
      </c>
      <c r="D126" s="11">
        <v>0</v>
      </c>
      <c r="E126" s="27">
        <v>2871611</v>
      </c>
      <c r="F126" s="27">
        <v>0</v>
      </c>
      <c r="G126" s="27">
        <v>0</v>
      </c>
      <c r="H126" s="27">
        <v>2871611</v>
      </c>
      <c r="J126" s="4"/>
    </row>
    <row r="127" spans="1:10" ht="27" x14ac:dyDescent="0.25">
      <c r="A127" s="7"/>
      <c r="B127" s="8" t="s">
        <v>57</v>
      </c>
      <c r="C127" s="27">
        <v>0</v>
      </c>
      <c r="D127" s="11">
        <v>0</v>
      </c>
      <c r="E127" s="27">
        <v>0</v>
      </c>
      <c r="F127" s="27">
        <v>0</v>
      </c>
      <c r="G127" s="27">
        <v>0</v>
      </c>
      <c r="H127" s="27">
        <v>0</v>
      </c>
      <c r="J127" s="4"/>
    </row>
    <row r="128" spans="1:10" ht="27" x14ac:dyDescent="0.25">
      <c r="A128" s="7"/>
      <c r="B128" s="8" t="s">
        <v>58</v>
      </c>
      <c r="C128" s="27">
        <v>1091182</v>
      </c>
      <c r="D128" s="11">
        <v>39912</v>
      </c>
      <c r="E128" s="27">
        <v>1131094</v>
      </c>
      <c r="F128" s="27">
        <v>11913.2</v>
      </c>
      <c r="G128" s="27">
        <v>11913.2</v>
      </c>
      <c r="H128" s="27">
        <v>1119180.8</v>
      </c>
      <c r="J128" s="4"/>
    </row>
    <row r="129" spans="1:10" x14ac:dyDescent="0.25">
      <c r="A129" s="7"/>
      <c r="B129" s="8" t="s">
        <v>59</v>
      </c>
      <c r="C129" s="27">
        <v>0</v>
      </c>
      <c r="D129" s="11">
        <v>0</v>
      </c>
      <c r="E129" s="27">
        <v>0</v>
      </c>
      <c r="F129" s="27">
        <v>0</v>
      </c>
      <c r="G129" s="27">
        <v>0</v>
      </c>
      <c r="H129" s="27">
        <v>0</v>
      </c>
      <c r="J129" s="4"/>
    </row>
    <row r="130" spans="1:10" x14ac:dyDescent="0.25">
      <c r="A130" s="7"/>
      <c r="B130" s="8" t="s">
        <v>60</v>
      </c>
      <c r="C130" s="27">
        <v>0</v>
      </c>
      <c r="D130" s="11">
        <v>0</v>
      </c>
      <c r="E130" s="27">
        <v>0</v>
      </c>
      <c r="F130" s="27">
        <v>0</v>
      </c>
      <c r="G130" s="27">
        <v>0</v>
      </c>
      <c r="H130" s="27">
        <v>0</v>
      </c>
      <c r="J130" s="4"/>
    </row>
    <row r="131" spans="1:10" x14ac:dyDescent="0.25">
      <c r="A131" s="7"/>
      <c r="B131" s="8" t="s">
        <v>61</v>
      </c>
      <c r="C131" s="27">
        <v>0</v>
      </c>
      <c r="D131" s="11">
        <v>0</v>
      </c>
      <c r="E131" s="27">
        <v>0</v>
      </c>
      <c r="F131" s="27">
        <v>0</v>
      </c>
      <c r="G131" s="27">
        <v>0</v>
      </c>
      <c r="H131" s="27">
        <v>0</v>
      </c>
      <c r="J131" s="4"/>
    </row>
    <row r="132" spans="1:10" x14ac:dyDescent="0.25">
      <c r="A132" s="32" t="s">
        <v>62</v>
      </c>
      <c r="B132" s="33"/>
      <c r="C132" s="14">
        <v>122487501</v>
      </c>
      <c r="D132" s="14">
        <v>28901594</v>
      </c>
      <c r="E132" s="14">
        <v>151389095</v>
      </c>
      <c r="F132" s="14">
        <v>17782715.239999998</v>
      </c>
      <c r="G132" s="14">
        <v>17782715.239999998</v>
      </c>
      <c r="H132" s="14">
        <v>133606379.76000001</v>
      </c>
      <c r="J132" s="4"/>
    </row>
    <row r="133" spans="1:10" ht="27" x14ac:dyDescent="0.25">
      <c r="A133" s="7"/>
      <c r="B133" s="8" t="s">
        <v>63</v>
      </c>
      <c r="C133" s="27">
        <v>122487501</v>
      </c>
      <c r="D133" s="11">
        <v>22136840</v>
      </c>
      <c r="E133" s="27">
        <v>144624341</v>
      </c>
      <c r="F133" s="27">
        <v>17782715.239999998</v>
      </c>
      <c r="G133" s="27">
        <v>17782715.239999998</v>
      </c>
      <c r="H133" s="27">
        <v>126841625.76000001</v>
      </c>
      <c r="J133" s="4"/>
    </row>
    <row r="134" spans="1:10" x14ac:dyDescent="0.25">
      <c r="A134" s="7"/>
      <c r="B134" s="8" t="s">
        <v>64</v>
      </c>
      <c r="C134" s="27">
        <v>0</v>
      </c>
      <c r="D134" s="11">
        <v>6764754</v>
      </c>
      <c r="E134" s="27">
        <v>6764754</v>
      </c>
      <c r="F134" s="27">
        <v>0</v>
      </c>
      <c r="G134" s="27">
        <v>0</v>
      </c>
      <c r="H134" s="27">
        <v>6764754</v>
      </c>
      <c r="J134" s="4"/>
    </row>
    <row r="135" spans="1:10" ht="27" x14ac:dyDescent="0.25">
      <c r="A135" s="7"/>
      <c r="B135" s="8" t="s">
        <v>65</v>
      </c>
      <c r="C135" s="27">
        <v>0</v>
      </c>
      <c r="D135" s="11">
        <v>0</v>
      </c>
      <c r="E135" s="27">
        <v>0</v>
      </c>
      <c r="F135" s="27">
        <v>0</v>
      </c>
      <c r="G135" s="27">
        <v>0</v>
      </c>
      <c r="H135" s="27">
        <v>0</v>
      </c>
      <c r="J135" s="4"/>
    </row>
    <row r="136" spans="1:10" s="6" customFormat="1" x14ac:dyDescent="0.25">
      <c r="A136" s="32" t="s">
        <v>66</v>
      </c>
      <c r="B136" s="33"/>
      <c r="C136" s="14">
        <v>4181881</v>
      </c>
      <c r="D136" s="14">
        <v>0</v>
      </c>
      <c r="E136" s="14">
        <v>4181881</v>
      </c>
      <c r="F136" s="14">
        <v>760230.03</v>
      </c>
      <c r="G136" s="14">
        <v>358996.05</v>
      </c>
      <c r="H136" s="14">
        <v>3421650.9699999997</v>
      </c>
      <c r="J136" s="4"/>
    </row>
    <row r="137" spans="1:10" ht="27" x14ac:dyDescent="0.25">
      <c r="A137" s="7"/>
      <c r="B137" s="8" t="s">
        <v>67</v>
      </c>
      <c r="C137" s="27">
        <v>0</v>
      </c>
      <c r="D137" s="11">
        <v>0</v>
      </c>
      <c r="E137" s="27">
        <v>0</v>
      </c>
      <c r="F137" s="27">
        <v>0</v>
      </c>
      <c r="G137" s="27">
        <v>0</v>
      </c>
      <c r="H137" s="27">
        <v>0</v>
      </c>
      <c r="J137" s="4"/>
    </row>
    <row r="138" spans="1:10" ht="27" x14ac:dyDescent="0.25">
      <c r="A138" s="7"/>
      <c r="B138" s="8" t="s">
        <v>68</v>
      </c>
      <c r="C138" s="27">
        <v>0</v>
      </c>
      <c r="D138" s="11">
        <v>0</v>
      </c>
      <c r="E138" s="27">
        <v>0</v>
      </c>
      <c r="F138" s="27">
        <v>0</v>
      </c>
      <c r="G138" s="27">
        <v>0</v>
      </c>
      <c r="H138" s="27">
        <v>0</v>
      </c>
      <c r="J138" s="4"/>
    </row>
    <row r="139" spans="1:10" x14ac:dyDescent="0.25">
      <c r="A139" s="7"/>
      <c r="B139" s="8" t="s">
        <v>69</v>
      </c>
      <c r="C139" s="27">
        <v>0</v>
      </c>
      <c r="D139" s="11">
        <v>0</v>
      </c>
      <c r="E139" s="27">
        <v>0</v>
      </c>
      <c r="F139" s="27">
        <v>0</v>
      </c>
      <c r="G139" s="27">
        <v>0</v>
      </c>
      <c r="H139" s="27">
        <v>0</v>
      </c>
      <c r="J139" s="4"/>
    </row>
    <row r="140" spans="1:10" x14ac:dyDescent="0.25">
      <c r="A140" s="7"/>
      <c r="B140" s="8" t="s">
        <v>70</v>
      </c>
      <c r="C140" s="27">
        <v>0</v>
      </c>
      <c r="D140" s="11">
        <v>0</v>
      </c>
      <c r="E140" s="27">
        <v>0</v>
      </c>
      <c r="F140" s="27">
        <v>0</v>
      </c>
      <c r="G140" s="27">
        <v>0</v>
      </c>
      <c r="H140" s="27">
        <v>0</v>
      </c>
      <c r="J140" s="4"/>
    </row>
    <row r="141" spans="1:10" ht="27" x14ac:dyDescent="0.25">
      <c r="A141" s="7"/>
      <c r="B141" s="8" t="s">
        <v>71</v>
      </c>
      <c r="C141" s="27">
        <v>4181881</v>
      </c>
      <c r="D141" s="11">
        <v>0</v>
      </c>
      <c r="E141" s="27">
        <v>4181881</v>
      </c>
      <c r="F141" s="27">
        <v>760230.03</v>
      </c>
      <c r="G141" s="27">
        <v>358996.05</v>
      </c>
      <c r="H141" s="27">
        <v>3421650.9699999997</v>
      </c>
      <c r="J141" s="4"/>
    </row>
    <row r="142" spans="1:10" ht="27" x14ac:dyDescent="0.25">
      <c r="A142" s="7"/>
      <c r="B142" s="8" t="s">
        <v>72</v>
      </c>
      <c r="C142" s="27">
        <v>0</v>
      </c>
      <c r="D142" s="11">
        <v>0</v>
      </c>
      <c r="E142" s="27">
        <v>0</v>
      </c>
      <c r="F142" s="27">
        <v>0</v>
      </c>
      <c r="G142" s="27">
        <v>0</v>
      </c>
      <c r="H142" s="27">
        <v>0</v>
      </c>
      <c r="J142" s="4"/>
    </row>
    <row r="143" spans="1:10" x14ac:dyDescent="0.25">
      <c r="A143" s="7"/>
      <c r="B143" s="8" t="s">
        <v>73</v>
      </c>
      <c r="C143" s="27">
        <v>0</v>
      </c>
      <c r="D143" s="11">
        <v>0</v>
      </c>
      <c r="E143" s="27">
        <v>0</v>
      </c>
      <c r="F143" s="27">
        <v>0</v>
      </c>
      <c r="G143" s="27">
        <v>0</v>
      </c>
      <c r="H143" s="27">
        <v>0</v>
      </c>
      <c r="J143" s="4"/>
    </row>
    <row r="144" spans="1:10" ht="40.5" x14ac:dyDescent="0.25">
      <c r="A144" s="7"/>
      <c r="B144" s="8" t="s">
        <v>74</v>
      </c>
      <c r="C144" s="27">
        <v>0</v>
      </c>
      <c r="D144" s="11">
        <v>0</v>
      </c>
      <c r="E144" s="27">
        <v>0</v>
      </c>
      <c r="F144" s="27">
        <v>0</v>
      </c>
      <c r="G144" s="27">
        <v>0</v>
      </c>
      <c r="H144" s="27">
        <v>0</v>
      </c>
      <c r="J144" s="4"/>
    </row>
    <row r="145" spans="1:10" s="6" customFormat="1" x14ac:dyDescent="0.25">
      <c r="A145" s="32" t="s">
        <v>75</v>
      </c>
      <c r="B145" s="33"/>
      <c r="C145" s="14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J145" s="4"/>
    </row>
    <row r="146" spans="1:10" x14ac:dyDescent="0.25">
      <c r="A146" s="7"/>
      <c r="B146" s="8" t="s">
        <v>76</v>
      </c>
      <c r="C146" s="27">
        <v>0</v>
      </c>
      <c r="D146" s="11">
        <v>0</v>
      </c>
      <c r="E146" s="27">
        <v>0</v>
      </c>
      <c r="F146" s="27">
        <v>0</v>
      </c>
      <c r="G146" s="27">
        <v>0</v>
      </c>
      <c r="H146" s="27">
        <v>0</v>
      </c>
      <c r="J146" s="4"/>
    </row>
    <row r="147" spans="1:10" x14ac:dyDescent="0.25">
      <c r="A147" s="7"/>
      <c r="B147" s="8" t="s">
        <v>77</v>
      </c>
      <c r="C147" s="27">
        <v>0</v>
      </c>
      <c r="D147" s="11">
        <v>0</v>
      </c>
      <c r="E147" s="27">
        <v>0</v>
      </c>
      <c r="F147" s="27">
        <v>0</v>
      </c>
      <c r="G147" s="27">
        <v>0</v>
      </c>
      <c r="H147" s="27">
        <v>0</v>
      </c>
      <c r="J147" s="4"/>
    </row>
    <row r="148" spans="1:10" x14ac:dyDescent="0.25">
      <c r="A148" s="7"/>
      <c r="B148" s="8" t="s">
        <v>78</v>
      </c>
      <c r="C148" s="27">
        <v>0</v>
      </c>
      <c r="D148" s="11">
        <v>0</v>
      </c>
      <c r="E148" s="27">
        <v>0</v>
      </c>
      <c r="F148" s="27">
        <v>0</v>
      </c>
      <c r="G148" s="27">
        <v>0</v>
      </c>
      <c r="H148" s="27">
        <v>0</v>
      </c>
      <c r="J148" s="4"/>
    </row>
    <row r="149" spans="1:10" s="6" customFormat="1" x14ac:dyDescent="0.25">
      <c r="A149" s="32" t="s">
        <v>79</v>
      </c>
      <c r="B149" s="33"/>
      <c r="C149" s="14">
        <v>0</v>
      </c>
      <c r="D149" s="14">
        <v>3148925</v>
      </c>
      <c r="E149" s="14">
        <v>3148925</v>
      </c>
      <c r="F149" s="14">
        <v>3021982.9</v>
      </c>
      <c r="G149" s="14">
        <v>3021982.9</v>
      </c>
      <c r="H149" s="14">
        <v>126942.10000000009</v>
      </c>
      <c r="J149" s="4"/>
    </row>
    <row r="150" spans="1:10" ht="27" x14ac:dyDescent="0.25">
      <c r="A150" s="7"/>
      <c r="B150" s="8" t="s">
        <v>80</v>
      </c>
      <c r="C150" s="27">
        <v>0</v>
      </c>
      <c r="D150" s="11">
        <v>0</v>
      </c>
      <c r="E150" s="27">
        <v>0</v>
      </c>
      <c r="F150" s="27">
        <v>0</v>
      </c>
      <c r="G150" s="27">
        <v>0</v>
      </c>
      <c r="H150" s="27">
        <v>0</v>
      </c>
      <c r="J150" s="4"/>
    </row>
    <row r="151" spans="1:10" x14ac:dyDescent="0.25">
      <c r="A151" s="7"/>
      <c r="B151" s="8" t="s">
        <v>81</v>
      </c>
      <c r="C151" s="27">
        <v>0</v>
      </c>
      <c r="D151" s="11">
        <v>0</v>
      </c>
      <c r="E151" s="27">
        <v>0</v>
      </c>
      <c r="F151" s="27">
        <v>0</v>
      </c>
      <c r="G151" s="27">
        <v>0</v>
      </c>
      <c r="H151" s="27">
        <v>0</v>
      </c>
      <c r="J151" s="4"/>
    </row>
    <row r="152" spans="1:10" ht="27" x14ac:dyDescent="0.25">
      <c r="A152" s="7"/>
      <c r="B152" s="8" t="s">
        <v>82</v>
      </c>
      <c r="C152" s="27">
        <v>0</v>
      </c>
      <c r="D152" s="11">
        <v>0</v>
      </c>
      <c r="E152" s="27">
        <v>0</v>
      </c>
      <c r="F152" s="27">
        <v>0</v>
      </c>
      <c r="G152" s="27">
        <v>0</v>
      </c>
      <c r="H152" s="27">
        <v>0</v>
      </c>
      <c r="J152" s="4"/>
    </row>
    <row r="153" spans="1:10" x14ac:dyDescent="0.25">
      <c r="A153" s="7"/>
      <c r="B153" s="8" t="s">
        <v>83</v>
      </c>
      <c r="C153" s="27">
        <v>0</v>
      </c>
      <c r="D153" s="11">
        <v>0</v>
      </c>
      <c r="E153" s="27">
        <v>0</v>
      </c>
      <c r="F153" s="27">
        <v>0</v>
      </c>
      <c r="G153" s="27">
        <v>0</v>
      </c>
      <c r="H153" s="27">
        <v>0</v>
      </c>
      <c r="J153" s="4"/>
    </row>
    <row r="154" spans="1:10" x14ac:dyDescent="0.25">
      <c r="A154" s="7"/>
      <c r="B154" s="8" t="s">
        <v>84</v>
      </c>
      <c r="C154" s="27">
        <v>0</v>
      </c>
      <c r="D154" s="11">
        <v>0</v>
      </c>
      <c r="E154" s="27">
        <v>0</v>
      </c>
      <c r="F154" s="27">
        <v>0</v>
      </c>
      <c r="G154" s="27">
        <v>0</v>
      </c>
      <c r="H154" s="27">
        <v>0</v>
      </c>
      <c r="J154" s="4"/>
    </row>
    <row r="155" spans="1:10" x14ac:dyDescent="0.25">
      <c r="A155" s="7"/>
      <c r="B155" s="8" t="s">
        <v>85</v>
      </c>
      <c r="C155" s="27">
        <v>0</v>
      </c>
      <c r="D155" s="11">
        <v>0</v>
      </c>
      <c r="E155" s="27">
        <v>0</v>
      </c>
      <c r="F155" s="27">
        <v>0</v>
      </c>
      <c r="G155" s="27">
        <v>0</v>
      </c>
      <c r="H155" s="27">
        <v>0</v>
      </c>
      <c r="J155" s="4"/>
    </row>
    <row r="156" spans="1:10" ht="27" x14ac:dyDescent="0.25">
      <c r="A156" s="7"/>
      <c r="B156" s="8" t="s">
        <v>86</v>
      </c>
      <c r="C156" s="27">
        <v>0</v>
      </c>
      <c r="D156" s="11">
        <v>3148925</v>
      </c>
      <c r="E156" s="27">
        <v>3148925</v>
      </c>
      <c r="F156" s="27">
        <v>3021982.9</v>
      </c>
      <c r="G156" s="27">
        <v>3021982.9</v>
      </c>
      <c r="H156" s="27">
        <v>126942.10000000009</v>
      </c>
      <c r="J156" s="4"/>
    </row>
    <row r="157" spans="1:10" x14ac:dyDescent="0.25">
      <c r="A157" s="7"/>
      <c r="B157" s="8"/>
      <c r="C157" s="27"/>
      <c r="D157" s="11"/>
      <c r="E157" s="27"/>
      <c r="F157" s="27"/>
      <c r="G157" s="27"/>
      <c r="H157" s="27"/>
    </row>
    <row r="158" spans="1:10" ht="31.5" customHeight="1" x14ac:dyDescent="0.25">
      <c r="A158" s="32" t="s">
        <v>88</v>
      </c>
      <c r="B158" s="33"/>
      <c r="C158" s="5">
        <v>3317341290</v>
      </c>
      <c r="D158" s="5">
        <v>311395331</v>
      </c>
      <c r="E158" s="5">
        <v>3628736621</v>
      </c>
      <c r="F158" s="5">
        <v>684911653.64999986</v>
      </c>
      <c r="G158" s="5">
        <v>614008473.44999993</v>
      </c>
      <c r="H158" s="5">
        <v>2943824967.3499999</v>
      </c>
      <c r="J158" s="4"/>
    </row>
    <row r="159" spans="1:10" ht="14.25" thickBot="1" x14ac:dyDescent="0.3">
      <c r="A159" s="15"/>
      <c r="B159" s="16"/>
      <c r="C159" s="29"/>
      <c r="D159" s="17"/>
      <c r="E159" s="30"/>
      <c r="F159" s="30"/>
      <c r="G159" s="30"/>
      <c r="H159" s="30"/>
    </row>
    <row r="160" spans="1:10" s="18" customFormat="1" x14ac:dyDescent="0.25">
      <c r="C160" s="19">
        <f>1160746366+2725174282</f>
        <v>3885920648</v>
      </c>
      <c r="D160" s="19">
        <f>-244972502+20256180</f>
        <v>-224716322</v>
      </c>
      <c r="E160" s="19">
        <f>915773864+2745430462</f>
        <v>3661204326</v>
      </c>
      <c r="F160" s="19">
        <f>850052080.56+2583901878.95</f>
        <v>3433953959.5099998</v>
      </c>
      <c r="G160" s="19">
        <f>846833482.15+2551415862.88</f>
        <v>3398249345.0300002</v>
      </c>
      <c r="H160" s="19">
        <f>65721783.44+161528583.05</f>
        <v>227250366.49000001</v>
      </c>
    </row>
    <row r="161" spans="2:8" ht="15" x14ac:dyDescent="0.25">
      <c r="B161" s="20" t="s">
        <v>89</v>
      </c>
      <c r="C161" s="21"/>
      <c r="D161" s="21"/>
      <c r="E161" s="21"/>
      <c r="F161" s="21"/>
      <c r="G161" s="21"/>
      <c r="H161" s="21"/>
    </row>
    <row r="162" spans="2:8" ht="15" x14ac:dyDescent="0.25">
      <c r="B162"/>
      <c r="C162" s="20"/>
      <c r="D162" s="20"/>
      <c r="E162" s="20"/>
      <c r="F162" s="20"/>
      <c r="G162" s="20"/>
      <c r="H162" s="20"/>
    </row>
    <row r="163" spans="2:8" x14ac:dyDescent="0.25">
      <c r="B163" s="22"/>
      <c r="C163" s="23"/>
      <c r="D163" s="23"/>
      <c r="E163" s="23"/>
      <c r="F163" s="23"/>
      <c r="G163" s="23"/>
      <c r="H163" s="23"/>
    </row>
    <row r="164" spans="2:8" ht="15" x14ac:dyDescent="0.25">
      <c r="B164"/>
      <c r="C164" s="24"/>
      <c r="D164" s="24"/>
      <c r="E164" s="24"/>
      <c r="F164" s="25"/>
      <c r="G164" s="22"/>
      <c r="H164" s="22"/>
    </row>
    <row r="165" spans="2:8" ht="15" x14ac:dyDescent="0.25">
      <c r="B165"/>
      <c r="C165" s="24"/>
      <c r="D165" s="26"/>
      <c r="E165" s="26"/>
      <c r="F165" s="26"/>
      <c r="G165" s="26"/>
      <c r="H165" s="26"/>
    </row>
    <row r="166" spans="2:8" ht="15" x14ac:dyDescent="0.25">
      <c r="B166"/>
      <c r="C166"/>
      <c r="D166"/>
      <c r="E166"/>
      <c r="F166"/>
      <c r="G166"/>
      <c r="H166" s="24"/>
    </row>
    <row r="167" spans="2:8" ht="15" x14ac:dyDescent="0.25">
      <c r="B167"/>
      <c r="C167"/>
      <c r="D167"/>
      <c r="E167"/>
      <c r="F167"/>
      <c r="G167"/>
      <c r="H167" s="24"/>
    </row>
    <row r="168" spans="2:8" ht="15" x14ac:dyDescent="0.25">
      <c r="B168" s="31" t="s">
        <v>90</v>
      </c>
      <c r="C168" s="31"/>
      <c r="D168"/>
      <c r="E168"/>
      <c r="F168" s="31" t="s">
        <v>91</v>
      </c>
      <c r="G168" s="31"/>
      <c r="H168" s="31"/>
    </row>
    <row r="169" spans="2:8" ht="15" x14ac:dyDescent="0.25">
      <c r="B169" s="31" t="s">
        <v>92</v>
      </c>
      <c r="C169" s="31"/>
      <c r="D169"/>
      <c r="E169"/>
      <c r="F169" s="31" t="s">
        <v>93</v>
      </c>
      <c r="G169" s="31"/>
      <c r="H169" s="31"/>
    </row>
  </sheetData>
  <mergeCells count="33">
    <mergeCell ref="A6:B7"/>
    <mergeCell ref="C6:G6"/>
    <mergeCell ref="H6:H7"/>
    <mergeCell ref="A1:H1"/>
    <mergeCell ref="A2:H2"/>
    <mergeCell ref="A3:H3"/>
    <mergeCell ref="A4:H4"/>
    <mergeCell ref="A5:H5"/>
    <mergeCell ref="A84:B84"/>
    <mergeCell ref="A8:B8"/>
    <mergeCell ref="A9:B9"/>
    <mergeCell ref="A17:B17"/>
    <mergeCell ref="A27:B27"/>
    <mergeCell ref="A37:B37"/>
    <mergeCell ref="A47:B47"/>
    <mergeCell ref="A57:B57"/>
    <mergeCell ref="A61:B61"/>
    <mergeCell ref="A70:B70"/>
    <mergeCell ref="A74:B74"/>
    <mergeCell ref="A83:B83"/>
    <mergeCell ref="B169:C169"/>
    <mergeCell ref="F169:H169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B168:C168"/>
    <mergeCell ref="F168:H168"/>
  </mergeCells>
  <printOptions horizontalCentered="1" verticalCentered="1"/>
  <pageMargins left="0" right="0" top="0" bottom="0" header="0" footer="0"/>
  <pageSetup scale="76" fitToHeight="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opLeftCell="A4" workbookViewId="0">
      <selection activeCell="D27" sqref="D27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0.7109375" customWidth="1"/>
    <col min="9" max="9" width="16.5703125" bestFit="1" customWidth="1"/>
    <col min="10" max="10" width="16.28515625" bestFit="1" customWidth="1"/>
    <col min="11" max="11" width="16.5703125" bestFit="1" customWidth="1"/>
    <col min="12" max="13" width="16.28515625" bestFit="1" customWidth="1"/>
    <col min="14" max="14" width="16.5703125" bestFit="1" customWidth="1"/>
  </cols>
  <sheetData>
    <row r="1" spans="1:19" ht="15.75" thickBot="1" x14ac:dyDescent="0.3"/>
    <row r="2" spans="1:19" x14ac:dyDescent="0.25">
      <c r="A2" s="55" t="s">
        <v>95</v>
      </c>
      <c r="B2" s="56"/>
      <c r="C2" s="56"/>
      <c r="D2" s="56"/>
      <c r="E2" s="56"/>
      <c r="F2" s="56"/>
      <c r="G2" s="57"/>
    </row>
    <row r="3" spans="1:19" x14ac:dyDescent="0.25">
      <c r="A3" s="58" t="s">
        <v>1</v>
      </c>
      <c r="B3" s="59"/>
      <c r="C3" s="59"/>
      <c r="D3" s="59"/>
      <c r="E3" s="59"/>
      <c r="F3" s="59"/>
      <c r="G3" s="60"/>
    </row>
    <row r="4" spans="1:19" x14ac:dyDescent="0.25">
      <c r="A4" s="58" t="s">
        <v>96</v>
      </c>
      <c r="B4" s="59"/>
      <c r="C4" s="59"/>
      <c r="D4" s="59"/>
      <c r="E4" s="59"/>
      <c r="F4" s="59"/>
      <c r="G4" s="60"/>
    </row>
    <row r="5" spans="1:19" x14ac:dyDescent="0.25">
      <c r="A5" s="58" t="s">
        <v>94</v>
      </c>
      <c r="B5" s="59"/>
      <c r="C5" s="59"/>
      <c r="D5" s="59"/>
      <c r="E5" s="59"/>
      <c r="F5" s="59"/>
      <c r="G5" s="60"/>
    </row>
    <row r="6" spans="1:19" ht="15.75" thickBot="1" x14ac:dyDescent="0.3">
      <c r="A6" s="61" t="s">
        <v>3</v>
      </c>
      <c r="B6" s="62"/>
      <c r="C6" s="62"/>
      <c r="D6" s="62"/>
      <c r="E6" s="62"/>
      <c r="F6" s="62"/>
      <c r="G6" s="63"/>
    </row>
    <row r="7" spans="1:19" ht="15.75" thickBot="1" x14ac:dyDescent="0.3">
      <c r="A7" s="64" t="s">
        <v>97</v>
      </c>
      <c r="B7" s="65" t="s">
        <v>5</v>
      </c>
      <c r="C7" s="66"/>
      <c r="D7" s="66"/>
      <c r="E7" s="66"/>
      <c r="F7" s="67"/>
      <c r="G7" s="64" t="s">
        <v>6</v>
      </c>
    </row>
    <row r="8" spans="1:19" ht="26.25" thickBot="1" x14ac:dyDescent="0.3">
      <c r="A8" s="68"/>
      <c r="B8" s="3" t="s">
        <v>7</v>
      </c>
      <c r="C8" s="3" t="s">
        <v>98</v>
      </c>
      <c r="D8" s="3" t="s">
        <v>99</v>
      </c>
      <c r="E8" s="3" t="s">
        <v>10</v>
      </c>
      <c r="F8" s="3" t="s">
        <v>100</v>
      </c>
      <c r="G8" s="68"/>
    </row>
    <row r="9" spans="1:19" x14ac:dyDescent="0.25">
      <c r="A9" s="69" t="s">
        <v>101</v>
      </c>
      <c r="B9" s="70">
        <v>2499356594</v>
      </c>
      <c r="C9" s="70">
        <v>194014600</v>
      </c>
      <c r="D9" s="70">
        <v>2693371194</v>
      </c>
      <c r="E9" s="70">
        <v>534641212.2899999</v>
      </c>
      <c r="F9" s="70">
        <v>469296019.6099999</v>
      </c>
      <c r="G9" s="70">
        <v>2158729981.71</v>
      </c>
      <c r="H9" s="71"/>
      <c r="I9" s="72"/>
      <c r="J9" s="72"/>
      <c r="K9" s="72"/>
      <c r="L9" s="72"/>
      <c r="M9" s="72"/>
      <c r="N9" s="72"/>
      <c r="O9" s="71"/>
      <c r="P9" s="71"/>
    </row>
    <row r="10" spans="1:19" x14ac:dyDescent="0.25">
      <c r="A10" s="69" t="s">
        <v>102</v>
      </c>
      <c r="B10" s="73"/>
      <c r="C10" s="73"/>
      <c r="D10" s="73"/>
      <c r="E10" s="73"/>
      <c r="F10" s="73"/>
      <c r="G10" s="73"/>
      <c r="I10" s="72"/>
      <c r="J10" s="72"/>
      <c r="K10" s="72"/>
      <c r="L10" s="72"/>
      <c r="M10" s="72"/>
      <c r="N10" s="72"/>
    </row>
    <row r="11" spans="1:19" s="78" customFormat="1" ht="27" x14ac:dyDescent="0.25">
      <c r="A11" s="74" t="s">
        <v>103</v>
      </c>
      <c r="B11" s="75">
        <v>2499356594</v>
      </c>
      <c r="C11" s="76">
        <v>194014600</v>
      </c>
      <c r="D11" s="76">
        <v>2693371194</v>
      </c>
      <c r="E11" s="76">
        <v>534641212.2899999</v>
      </c>
      <c r="F11" s="77">
        <v>469296019.6099999</v>
      </c>
      <c r="G11" s="76">
        <v>2158729981.71</v>
      </c>
      <c r="I11" s="79" t="s">
        <v>104</v>
      </c>
    </row>
    <row r="12" spans="1:19" x14ac:dyDescent="0.25">
      <c r="A12" s="74"/>
      <c r="B12" s="75"/>
      <c r="C12" s="75"/>
      <c r="D12" s="75"/>
      <c r="E12" s="75"/>
      <c r="F12" s="75"/>
      <c r="G12" s="75"/>
    </row>
    <row r="13" spans="1:19" x14ac:dyDescent="0.25">
      <c r="A13" s="80" t="s">
        <v>105</v>
      </c>
      <c r="B13" s="73">
        <v>817984696</v>
      </c>
      <c r="C13" s="73">
        <v>117380731</v>
      </c>
      <c r="D13" s="73">
        <v>935365427</v>
      </c>
      <c r="E13" s="73">
        <v>150270441.36000001</v>
      </c>
      <c r="F13" s="73">
        <v>144712453.84000003</v>
      </c>
      <c r="G13" s="73">
        <v>785094985.63999999</v>
      </c>
      <c r="I13" s="81"/>
      <c r="J13" s="81"/>
      <c r="K13" s="81"/>
      <c r="L13" s="81"/>
      <c r="M13" s="81"/>
      <c r="N13" s="81"/>
    </row>
    <row r="14" spans="1:19" x14ac:dyDescent="0.25">
      <c r="A14" s="80" t="s">
        <v>106</v>
      </c>
      <c r="B14" s="73"/>
      <c r="C14" s="73"/>
      <c r="D14" s="73"/>
      <c r="E14" s="73"/>
      <c r="F14" s="73"/>
      <c r="G14" s="73"/>
      <c r="H14" s="82"/>
      <c r="I14" s="81"/>
      <c r="J14" s="81"/>
      <c r="K14" s="81"/>
      <c r="L14" s="81"/>
      <c r="M14" s="81"/>
      <c r="N14" s="81"/>
      <c r="O14" s="82"/>
      <c r="P14" s="82"/>
      <c r="Q14" s="82"/>
      <c r="R14" s="82"/>
      <c r="S14" s="82"/>
    </row>
    <row r="15" spans="1:19" ht="27" x14ac:dyDescent="0.25">
      <c r="A15" s="74" t="s">
        <v>103</v>
      </c>
      <c r="B15" s="83">
        <v>817984696</v>
      </c>
      <c r="C15" s="84">
        <v>117380731</v>
      </c>
      <c r="D15" s="84">
        <v>935365427</v>
      </c>
      <c r="E15" s="84">
        <v>150270441.36000001</v>
      </c>
      <c r="F15" s="85">
        <v>144712453.84000003</v>
      </c>
      <c r="G15" s="84">
        <v>785094985.63999999</v>
      </c>
      <c r="I15" s="79" t="s">
        <v>104</v>
      </c>
    </row>
    <row r="16" spans="1:19" x14ac:dyDescent="0.25">
      <c r="A16" s="74"/>
      <c r="B16" s="83"/>
      <c r="C16" s="83"/>
      <c r="D16" s="83"/>
      <c r="E16" s="83"/>
      <c r="F16" s="83"/>
      <c r="G16" s="83"/>
    </row>
    <row r="17" spans="1:24" x14ac:dyDescent="0.25">
      <c r="A17" s="69" t="s">
        <v>88</v>
      </c>
      <c r="B17" s="86">
        <v>3317341290</v>
      </c>
      <c r="C17" s="86">
        <v>311395331</v>
      </c>
      <c r="D17" s="86">
        <v>3628736621</v>
      </c>
      <c r="E17" s="86">
        <v>684911653.64999986</v>
      </c>
      <c r="F17" s="86">
        <v>614008473.44999993</v>
      </c>
      <c r="G17" s="86">
        <v>2943824967.3499999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24" ht="15.75" thickBot="1" x14ac:dyDescent="0.3">
      <c r="A18" s="87"/>
      <c r="B18" s="88"/>
      <c r="C18" s="88"/>
      <c r="D18" s="88"/>
      <c r="E18" s="88"/>
      <c r="F18" s="88"/>
      <c r="G18" s="88"/>
    </row>
    <row r="19" spans="1:24" s="89" customFormat="1" x14ac:dyDescent="0.25">
      <c r="B19" s="90">
        <f>2725174282+1160746366</f>
        <v>3885920648</v>
      </c>
      <c r="C19" s="90">
        <f>20256180-244972502</f>
        <v>-224716322</v>
      </c>
      <c r="D19" s="90">
        <f>2745430462+915773864</f>
        <v>3661204326</v>
      </c>
      <c r="E19" s="90">
        <f>2583901878.95+850052080.56</f>
        <v>3433953959.5099998</v>
      </c>
      <c r="F19" s="90">
        <f>2551415862.88+846833482.15</f>
        <v>3398249345.0300002</v>
      </c>
      <c r="G19" s="90">
        <f>161528583.05+65721783.44</f>
        <v>227250366.49000001</v>
      </c>
    </row>
    <row r="20" spans="1:24" x14ac:dyDescent="0.25">
      <c r="A20" s="91" t="s">
        <v>89</v>
      </c>
      <c r="B20" s="21"/>
      <c r="C20" s="21"/>
      <c r="D20" s="21"/>
      <c r="E20" s="21"/>
      <c r="F20" s="21"/>
      <c r="G20" s="92"/>
    </row>
    <row r="21" spans="1:24" ht="15" customHeight="1" x14ac:dyDescent="0.25">
      <c r="B21" s="79"/>
      <c r="C21" s="79"/>
      <c r="D21" s="79"/>
      <c r="E21" s="79"/>
      <c r="F21" s="79"/>
      <c r="G21" s="79"/>
      <c r="H21" s="79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3"/>
      <c r="T21" s="93"/>
      <c r="U21" s="93"/>
      <c r="V21" s="93"/>
      <c r="W21" s="93"/>
      <c r="X21" s="93"/>
    </row>
    <row r="22" spans="1:24" x14ac:dyDescent="0.25">
      <c r="A22" s="93"/>
      <c r="B22" s="79"/>
      <c r="C22" s="79"/>
      <c r="D22" s="79"/>
      <c r="E22" s="79"/>
      <c r="F22" s="79"/>
      <c r="G22" s="79"/>
      <c r="H22" s="79">
        <f t="shared" ref="H22" si="0">+H9-H21</f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x14ac:dyDescent="0.25">
      <c r="B23" s="94"/>
      <c r="C23" s="94"/>
      <c r="D23" s="94"/>
      <c r="E23" s="94"/>
      <c r="F23" s="94"/>
      <c r="G23" s="94"/>
      <c r="H23" s="93"/>
      <c r="I23" s="93"/>
      <c r="J23" s="93"/>
    </row>
    <row r="24" spans="1:24" x14ac:dyDescent="0.25">
      <c r="B24" s="95"/>
      <c r="C24" s="95"/>
      <c r="D24" s="95"/>
      <c r="E24" s="93"/>
      <c r="F24" s="93"/>
      <c r="G24" s="93"/>
      <c r="H24" s="93"/>
      <c r="I24" s="93"/>
      <c r="J24" s="93"/>
    </row>
    <row r="25" spans="1:24" x14ac:dyDescent="0.25">
      <c r="B25" s="79"/>
      <c r="C25" s="79"/>
      <c r="D25" s="79"/>
      <c r="E25" s="79"/>
      <c r="F25" s="79"/>
      <c r="G25" s="79"/>
      <c r="H25" s="79">
        <f t="shared" ref="H25" si="1">+H13-H24</f>
        <v>0</v>
      </c>
      <c r="I25" s="95"/>
      <c r="J25" s="95"/>
      <c r="K25" s="95"/>
      <c r="L25" s="95"/>
      <c r="M25" s="95"/>
    </row>
    <row r="26" spans="1:24" x14ac:dyDescent="0.25">
      <c r="G26" s="95"/>
      <c r="H26" s="95"/>
      <c r="I26" s="95"/>
      <c r="J26" s="95"/>
      <c r="K26" s="95"/>
      <c r="L26" s="95"/>
      <c r="M26" s="95"/>
    </row>
    <row r="27" spans="1:24" x14ac:dyDescent="0.25">
      <c r="A27" s="96" t="s">
        <v>90</v>
      </c>
      <c r="B27" s="96"/>
      <c r="E27" s="96" t="s">
        <v>91</v>
      </c>
      <c r="F27" s="96"/>
      <c r="G27" s="96"/>
    </row>
    <row r="28" spans="1:24" x14ac:dyDescent="0.25">
      <c r="A28" s="96" t="s">
        <v>92</v>
      </c>
      <c r="B28" s="96"/>
      <c r="E28" s="96" t="s">
        <v>93</v>
      </c>
      <c r="F28" s="96"/>
      <c r="G28" s="96"/>
    </row>
  </sheetData>
  <mergeCells count="36">
    <mergeCell ref="A27:B27"/>
    <mergeCell ref="E27:G27"/>
    <mergeCell ref="A28:B28"/>
    <mergeCell ref="E28:G28"/>
    <mergeCell ref="I13:I14"/>
    <mergeCell ref="J13:J14"/>
    <mergeCell ref="K13:K14"/>
    <mergeCell ref="L13:L14"/>
    <mergeCell ref="M13:M14"/>
    <mergeCell ref="N13:N14"/>
    <mergeCell ref="B13:B14"/>
    <mergeCell ref="C13:C14"/>
    <mergeCell ref="D13:D14"/>
    <mergeCell ref="E13:E14"/>
    <mergeCell ref="F13:F14"/>
    <mergeCell ref="G13:G14"/>
    <mergeCell ref="I9:I10"/>
    <mergeCell ref="J9:J10"/>
    <mergeCell ref="K9:K10"/>
    <mergeCell ref="L9:L10"/>
    <mergeCell ref="M9:M10"/>
    <mergeCell ref="N9:N10"/>
    <mergeCell ref="B9:B10"/>
    <mergeCell ref="C9:C10"/>
    <mergeCell ref="D9:D10"/>
    <mergeCell ref="E9:E10"/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</mergeCells>
  <pageMargins left="0" right="0" top="0" bottom="0" header="0" footer="0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showGridLines="0" tabSelected="1" zoomScaleNormal="100" workbookViewId="0">
      <selection activeCell="D27" sqref="D27"/>
    </sheetView>
  </sheetViews>
  <sheetFormatPr baseColWidth="10" defaultRowHeight="15" x14ac:dyDescent="0.25"/>
  <cols>
    <col min="1" max="1" width="2.7109375" style="1" customWidth="1"/>
    <col min="2" max="2" width="39.28515625" style="97" customWidth="1"/>
    <col min="3" max="3" width="15.28515625" style="1" bestFit="1" customWidth="1"/>
    <col min="4" max="7" width="16.5703125" style="1" bestFit="1" customWidth="1"/>
    <col min="8" max="8" width="15.85546875" style="1" bestFit="1" customWidth="1"/>
    <col min="9" max="9" width="5.5703125" style="98" customWidth="1"/>
    <col min="10" max="10" width="12.7109375" bestFit="1" customWidth="1"/>
  </cols>
  <sheetData>
    <row r="1" spans="1:10" ht="15.75" thickBot="1" x14ac:dyDescent="0.3"/>
    <row r="2" spans="1:10" x14ac:dyDescent="0.25">
      <c r="A2" s="36" t="s">
        <v>95</v>
      </c>
      <c r="B2" s="45"/>
      <c r="C2" s="45"/>
      <c r="D2" s="45"/>
      <c r="E2" s="45"/>
      <c r="F2" s="45"/>
      <c r="G2" s="45"/>
      <c r="H2" s="46"/>
      <c r="I2" s="99"/>
    </row>
    <row r="3" spans="1:10" x14ac:dyDescent="0.25">
      <c r="A3" s="47" t="s">
        <v>1</v>
      </c>
      <c r="B3" s="48"/>
      <c r="C3" s="48"/>
      <c r="D3" s="48"/>
      <c r="E3" s="48"/>
      <c r="F3" s="48"/>
      <c r="G3" s="48"/>
      <c r="H3" s="49"/>
      <c r="I3" s="99"/>
    </row>
    <row r="4" spans="1:10" x14ac:dyDescent="0.25">
      <c r="A4" s="47" t="s">
        <v>107</v>
      </c>
      <c r="B4" s="48"/>
      <c r="C4" s="48"/>
      <c r="D4" s="48"/>
      <c r="E4" s="48"/>
      <c r="F4" s="48"/>
      <c r="G4" s="48"/>
      <c r="H4" s="49"/>
      <c r="I4" s="99"/>
    </row>
    <row r="5" spans="1:10" x14ac:dyDescent="0.25">
      <c r="A5" s="47" t="s">
        <v>108</v>
      </c>
      <c r="B5" s="48"/>
      <c r="C5" s="48"/>
      <c r="D5" s="48"/>
      <c r="E5" s="48"/>
      <c r="F5" s="48"/>
      <c r="G5" s="48"/>
      <c r="H5" s="49"/>
      <c r="I5" s="99"/>
    </row>
    <row r="6" spans="1:10" ht="15.75" thickBot="1" x14ac:dyDescent="0.3">
      <c r="A6" s="38" t="s">
        <v>3</v>
      </c>
      <c r="B6" s="53"/>
      <c r="C6" s="53"/>
      <c r="D6" s="53"/>
      <c r="E6" s="53"/>
      <c r="F6" s="53"/>
      <c r="G6" s="53"/>
      <c r="H6" s="54"/>
      <c r="I6" s="99"/>
    </row>
    <row r="7" spans="1:10" ht="15.75" thickBot="1" x14ac:dyDescent="0.3">
      <c r="A7" s="36" t="s">
        <v>97</v>
      </c>
      <c r="B7" s="37"/>
      <c r="C7" s="65" t="s">
        <v>5</v>
      </c>
      <c r="D7" s="66"/>
      <c r="E7" s="66"/>
      <c r="F7" s="66"/>
      <c r="G7" s="67"/>
      <c r="H7" s="64" t="s">
        <v>6</v>
      </c>
      <c r="I7" s="100"/>
    </row>
    <row r="8" spans="1:10" ht="26.25" thickBot="1" x14ac:dyDescent="0.3">
      <c r="A8" s="38"/>
      <c r="B8" s="39"/>
      <c r="C8" s="3" t="s">
        <v>109</v>
      </c>
      <c r="D8" s="3" t="s">
        <v>8</v>
      </c>
      <c r="E8" s="3" t="s">
        <v>9</v>
      </c>
      <c r="F8" s="3" t="s">
        <v>10</v>
      </c>
      <c r="G8" s="3" t="s">
        <v>100</v>
      </c>
      <c r="H8" s="68"/>
      <c r="I8" s="100"/>
    </row>
    <row r="9" spans="1:10" s="105" customFormat="1" x14ac:dyDescent="0.25">
      <c r="A9" s="101"/>
      <c r="B9" s="102"/>
      <c r="C9" s="103"/>
      <c r="D9" s="103"/>
      <c r="E9" s="103"/>
      <c r="F9" s="103"/>
      <c r="G9" s="103"/>
      <c r="H9" s="103"/>
      <c r="I9" s="104"/>
    </row>
    <row r="10" spans="1:10" ht="16.5" customHeight="1" x14ac:dyDescent="0.25">
      <c r="A10" s="106" t="s">
        <v>110</v>
      </c>
      <c r="B10" s="107"/>
      <c r="C10" s="108">
        <v>2499356594</v>
      </c>
      <c r="D10" s="108">
        <v>194014600</v>
      </c>
      <c r="E10" s="108">
        <v>2693371194</v>
      </c>
      <c r="F10" s="108">
        <v>534641212.28999996</v>
      </c>
      <c r="G10" s="108">
        <v>469296019.61000001</v>
      </c>
      <c r="H10" s="108">
        <v>2158729981.71</v>
      </c>
      <c r="I10" s="109"/>
    </row>
    <row r="11" spans="1:10" x14ac:dyDescent="0.25">
      <c r="A11" s="110" t="s">
        <v>111</v>
      </c>
      <c r="B11" s="111"/>
      <c r="C11" s="112">
        <v>990076280</v>
      </c>
      <c r="D11" s="112">
        <v>140621105</v>
      </c>
      <c r="E11" s="112">
        <v>1130697385</v>
      </c>
      <c r="F11" s="112">
        <v>214715414.24000001</v>
      </c>
      <c r="G11" s="112">
        <v>188658321.57000002</v>
      </c>
      <c r="H11" s="112">
        <v>915981970.75999999</v>
      </c>
      <c r="I11" s="113"/>
    </row>
    <row r="12" spans="1:10" x14ac:dyDescent="0.25">
      <c r="A12" s="114"/>
      <c r="B12" s="115" t="s">
        <v>112</v>
      </c>
      <c r="C12" s="116">
        <v>49815369</v>
      </c>
      <c r="D12" s="116">
        <v>301666</v>
      </c>
      <c r="E12" s="116">
        <v>50117035</v>
      </c>
      <c r="F12" s="116">
        <v>11743052.65</v>
      </c>
      <c r="G12" s="116">
        <v>10180473.58</v>
      </c>
      <c r="H12" s="116">
        <v>38373982.350000001</v>
      </c>
      <c r="I12" s="117"/>
      <c r="J12" s="118"/>
    </row>
    <row r="13" spans="1:10" x14ac:dyDescent="0.25">
      <c r="A13" s="114"/>
      <c r="B13" s="115" t="s">
        <v>113</v>
      </c>
      <c r="C13" s="119">
        <v>5203498</v>
      </c>
      <c r="D13" s="116">
        <v>453732</v>
      </c>
      <c r="E13" s="119">
        <v>5657230</v>
      </c>
      <c r="F13" s="119">
        <v>1358250.98</v>
      </c>
      <c r="G13" s="119">
        <v>1188495.73</v>
      </c>
      <c r="H13" s="116">
        <v>4298979.0199999996</v>
      </c>
      <c r="I13" s="117"/>
    </row>
    <row r="14" spans="1:10" ht="27" x14ac:dyDescent="0.25">
      <c r="A14" s="114"/>
      <c r="B14" s="115" t="s">
        <v>114</v>
      </c>
      <c r="C14" s="119">
        <v>67162544</v>
      </c>
      <c r="D14" s="116">
        <v>4200947</v>
      </c>
      <c r="E14" s="119">
        <v>71363491</v>
      </c>
      <c r="F14" s="119">
        <v>16082551.640000001</v>
      </c>
      <c r="G14" s="119">
        <v>13783491.960000001</v>
      </c>
      <c r="H14" s="116">
        <v>55280939.359999999</v>
      </c>
      <c r="I14" s="117"/>
    </row>
    <row r="15" spans="1:10" x14ac:dyDescent="0.25">
      <c r="A15" s="114"/>
      <c r="B15" s="115" t="s">
        <v>115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7"/>
    </row>
    <row r="16" spans="1:10" x14ac:dyDescent="0.25">
      <c r="A16" s="114"/>
      <c r="B16" s="115" t="s">
        <v>116</v>
      </c>
      <c r="C16" s="116">
        <v>118240684</v>
      </c>
      <c r="D16" s="116">
        <v>115549084</v>
      </c>
      <c r="E16" s="116">
        <v>233789768</v>
      </c>
      <c r="F16" s="116">
        <v>9064948.9299999997</v>
      </c>
      <c r="G16" s="116">
        <v>8021616.3099999996</v>
      </c>
      <c r="H16" s="116">
        <v>224724819.06999999</v>
      </c>
      <c r="I16" s="117"/>
    </row>
    <row r="17" spans="1:10" x14ac:dyDescent="0.25">
      <c r="A17" s="114"/>
      <c r="B17" s="115" t="s">
        <v>117</v>
      </c>
      <c r="C17" s="116">
        <v>2227381</v>
      </c>
      <c r="D17" s="116">
        <v>-3779</v>
      </c>
      <c r="E17" s="116">
        <v>2223602</v>
      </c>
      <c r="F17" s="116">
        <v>440578.2</v>
      </c>
      <c r="G17" s="116">
        <v>403611.74</v>
      </c>
      <c r="H17" s="116">
        <v>1783023.8</v>
      </c>
      <c r="I17" s="117"/>
    </row>
    <row r="18" spans="1:10" ht="27" x14ac:dyDescent="0.25">
      <c r="A18" s="114"/>
      <c r="B18" s="115" t="s">
        <v>118</v>
      </c>
      <c r="C18" s="116">
        <v>46517902</v>
      </c>
      <c r="D18" s="116">
        <v>-5826127</v>
      </c>
      <c r="E18" s="116">
        <v>40691775</v>
      </c>
      <c r="F18" s="116">
        <v>9247245.2599999998</v>
      </c>
      <c r="G18" s="116">
        <v>9180882.4199999999</v>
      </c>
      <c r="H18" s="116">
        <v>31444529.740000002</v>
      </c>
      <c r="I18" s="117"/>
    </row>
    <row r="19" spans="1:10" x14ac:dyDescent="0.25">
      <c r="A19" s="114"/>
      <c r="B19" s="115" t="s">
        <v>119</v>
      </c>
      <c r="C19" s="116">
        <v>700908902</v>
      </c>
      <c r="D19" s="116">
        <v>25945582</v>
      </c>
      <c r="E19" s="116">
        <v>726854484</v>
      </c>
      <c r="F19" s="116">
        <v>166778786.58000001</v>
      </c>
      <c r="G19" s="116">
        <v>145899749.83000001</v>
      </c>
      <c r="H19" s="116">
        <v>560075697.41999996</v>
      </c>
      <c r="I19" s="117"/>
    </row>
    <row r="20" spans="1:10" x14ac:dyDescent="0.25">
      <c r="A20" s="120"/>
      <c r="B20" s="121"/>
      <c r="C20" s="116"/>
      <c r="D20" s="116"/>
      <c r="E20" s="116"/>
      <c r="F20" s="116"/>
      <c r="G20" s="116"/>
      <c r="H20" s="116"/>
      <c r="I20" s="117"/>
    </row>
    <row r="21" spans="1:10" ht="31.5" customHeight="1" x14ac:dyDescent="0.25">
      <c r="A21" s="106" t="s">
        <v>120</v>
      </c>
      <c r="B21" s="122"/>
      <c r="C21" s="112">
        <v>1402606091</v>
      </c>
      <c r="D21" s="112">
        <v>23415556</v>
      </c>
      <c r="E21" s="112">
        <v>1426021647</v>
      </c>
      <c r="F21" s="112">
        <v>274546824.5</v>
      </c>
      <c r="G21" s="112">
        <v>237497395.19999999</v>
      </c>
      <c r="H21" s="123">
        <v>1151474822.5</v>
      </c>
      <c r="I21" s="113"/>
    </row>
    <row r="22" spans="1:10" x14ac:dyDescent="0.25">
      <c r="A22" s="114"/>
      <c r="B22" s="115" t="s">
        <v>121</v>
      </c>
      <c r="C22" s="116">
        <v>41735984</v>
      </c>
      <c r="D22" s="116">
        <v>2064181</v>
      </c>
      <c r="E22" s="116">
        <v>43800165</v>
      </c>
      <c r="F22" s="116">
        <v>10086864.060000001</v>
      </c>
      <c r="G22" s="116">
        <v>9228886.4499999993</v>
      </c>
      <c r="H22" s="116">
        <v>33713300.939999998</v>
      </c>
      <c r="J22" s="117"/>
    </row>
    <row r="23" spans="1:10" x14ac:dyDescent="0.25">
      <c r="A23" s="114"/>
      <c r="B23" s="115" t="s">
        <v>122</v>
      </c>
      <c r="C23" s="119">
        <v>907060592</v>
      </c>
      <c r="D23" s="116">
        <v>8931647</v>
      </c>
      <c r="E23" s="119">
        <v>915992239</v>
      </c>
      <c r="F23" s="119">
        <v>149133947.61000001</v>
      </c>
      <c r="G23" s="119">
        <v>129015080.84</v>
      </c>
      <c r="H23" s="116">
        <v>766858291.38999999</v>
      </c>
      <c r="I23" s="117"/>
      <c r="J23" s="117"/>
    </row>
    <row r="24" spans="1:10" x14ac:dyDescent="0.25">
      <c r="A24" s="114"/>
      <c r="B24" s="115" t="s">
        <v>123</v>
      </c>
      <c r="C24" s="116">
        <v>40761297</v>
      </c>
      <c r="D24" s="116">
        <v>389739</v>
      </c>
      <c r="E24" s="116">
        <v>41151036</v>
      </c>
      <c r="F24" s="116">
        <v>10108456.43</v>
      </c>
      <c r="G24" s="116">
        <v>9226912.3699999992</v>
      </c>
      <c r="H24" s="116">
        <v>31042579.57</v>
      </c>
      <c r="I24" s="117"/>
      <c r="J24" s="117"/>
    </row>
    <row r="25" spans="1:10" ht="27" x14ac:dyDescent="0.25">
      <c r="A25" s="114"/>
      <c r="B25" s="115" t="s">
        <v>124</v>
      </c>
      <c r="C25" s="116">
        <v>96423366</v>
      </c>
      <c r="D25" s="116">
        <v>11537812</v>
      </c>
      <c r="E25" s="116">
        <v>107961178</v>
      </c>
      <c r="F25" s="116">
        <v>30918886.210000001</v>
      </c>
      <c r="G25" s="116">
        <v>26816995.960000001</v>
      </c>
      <c r="H25" s="116">
        <v>77042291.789999992</v>
      </c>
      <c r="I25" s="117"/>
      <c r="J25" s="117"/>
    </row>
    <row r="26" spans="1:10" x14ac:dyDescent="0.25">
      <c r="A26" s="114"/>
      <c r="B26" s="115" t="s">
        <v>125</v>
      </c>
      <c r="C26" s="116">
        <v>39178815</v>
      </c>
      <c r="D26" s="116">
        <v>1000145</v>
      </c>
      <c r="E26" s="116">
        <v>40178960</v>
      </c>
      <c r="F26" s="116">
        <v>9250883.5399999991</v>
      </c>
      <c r="G26" s="116">
        <v>8721487.4499999993</v>
      </c>
      <c r="H26" s="116">
        <v>30928076.460000001</v>
      </c>
      <c r="I26" s="117"/>
      <c r="J26" s="117"/>
    </row>
    <row r="27" spans="1:10" x14ac:dyDescent="0.25">
      <c r="A27" s="114"/>
      <c r="B27" s="115" t="s">
        <v>126</v>
      </c>
      <c r="C27" s="116">
        <v>79450241</v>
      </c>
      <c r="D27" s="116">
        <v>2072549</v>
      </c>
      <c r="E27" s="116">
        <v>81522790</v>
      </c>
      <c r="F27" s="116">
        <v>19107301.310000002</v>
      </c>
      <c r="G27" s="116">
        <v>16684792.65</v>
      </c>
      <c r="H27" s="116">
        <v>62415488.689999998</v>
      </c>
      <c r="I27" s="117"/>
      <c r="J27" s="117"/>
    </row>
    <row r="28" spans="1:10" x14ac:dyDescent="0.25">
      <c r="A28" s="114"/>
      <c r="B28" s="115" t="s">
        <v>127</v>
      </c>
      <c r="C28" s="116">
        <v>197995796</v>
      </c>
      <c r="D28" s="116">
        <v>-2580517</v>
      </c>
      <c r="E28" s="116">
        <v>195415279</v>
      </c>
      <c r="F28" s="116">
        <v>45940485.339999996</v>
      </c>
      <c r="G28" s="116">
        <v>37803239.479999997</v>
      </c>
      <c r="H28" s="116">
        <v>149474793.66</v>
      </c>
      <c r="I28" s="117"/>
      <c r="J28" s="117"/>
    </row>
    <row r="29" spans="1:10" x14ac:dyDescent="0.25">
      <c r="A29" s="120"/>
      <c r="B29" s="121"/>
      <c r="C29" s="116"/>
      <c r="D29" s="116"/>
      <c r="E29" s="116"/>
      <c r="F29" s="116"/>
      <c r="G29" s="116"/>
      <c r="H29" s="116"/>
      <c r="I29" s="117"/>
    </row>
    <row r="30" spans="1:10" ht="33" customHeight="1" x14ac:dyDescent="0.25">
      <c r="A30" s="106" t="s">
        <v>128</v>
      </c>
      <c r="B30" s="122"/>
      <c r="C30" s="112">
        <v>105729956</v>
      </c>
      <c r="D30" s="112">
        <v>1280455</v>
      </c>
      <c r="E30" s="112">
        <v>107010411</v>
      </c>
      <c r="F30" s="112">
        <v>17929141.09</v>
      </c>
      <c r="G30" s="112">
        <v>15708347.049999999</v>
      </c>
      <c r="H30" s="123">
        <v>89081269.909999996</v>
      </c>
      <c r="I30" s="113"/>
    </row>
    <row r="31" spans="1:10" ht="27" x14ac:dyDescent="0.25">
      <c r="A31" s="114"/>
      <c r="B31" s="115" t="s">
        <v>129</v>
      </c>
      <c r="C31" s="116">
        <v>81922430</v>
      </c>
      <c r="D31" s="116">
        <v>1270314</v>
      </c>
      <c r="E31" s="116">
        <v>83192744</v>
      </c>
      <c r="F31" s="116">
        <v>13986714.489999998</v>
      </c>
      <c r="G31" s="116">
        <v>12260459.609999999</v>
      </c>
      <c r="H31" s="116">
        <v>69206029.510000005</v>
      </c>
      <c r="I31" s="117"/>
      <c r="J31" s="118" t="s">
        <v>104</v>
      </c>
    </row>
    <row r="32" spans="1:10" ht="27" x14ac:dyDescent="0.25">
      <c r="A32" s="114"/>
      <c r="B32" s="115" t="s">
        <v>130</v>
      </c>
      <c r="C32" s="116">
        <v>4043149</v>
      </c>
      <c r="D32" s="116">
        <v>73032</v>
      </c>
      <c r="E32" s="116">
        <v>4116181</v>
      </c>
      <c r="F32" s="116">
        <v>990046.78</v>
      </c>
      <c r="G32" s="116">
        <v>904990.51</v>
      </c>
      <c r="H32" s="116">
        <v>3126134.2199999997</v>
      </c>
      <c r="I32" s="117"/>
      <c r="J32" s="118" t="s">
        <v>104</v>
      </c>
    </row>
    <row r="33" spans="1:10" x14ac:dyDescent="0.25">
      <c r="A33" s="114"/>
      <c r="B33" s="115" t="s">
        <v>131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7"/>
    </row>
    <row r="34" spans="1:10" ht="27" x14ac:dyDescent="0.25">
      <c r="A34" s="114"/>
      <c r="B34" s="115" t="s">
        <v>132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7"/>
      <c r="J34" t="s">
        <v>104</v>
      </c>
    </row>
    <row r="35" spans="1:10" x14ac:dyDescent="0.25">
      <c r="A35" s="114"/>
      <c r="B35" s="115" t="s">
        <v>133</v>
      </c>
      <c r="C35" s="116">
        <v>1369530</v>
      </c>
      <c r="D35" s="116">
        <v>-10273</v>
      </c>
      <c r="E35" s="116">
        <v>1359257</v>
      </c>
      <c r="F35" s="116">
        <v>300427.73</v>
      </c>
      <c r="G35" s="116">
        <v>279135.92</v>
      </c>
      <c r="H35" s="116">
        <v>1058829.27</v>
      </c>
      <c r="I35" s="117"/>
      <c r="J35" s="118" t="s">
        <v>104</v>
      </c>
    </row>
    <row r="36" spans="1:10" x14ac:dyDescent="0.25">
      <c r="A36" s="114"/>
      <c r="B36" s="115" t="s">
        <v>134</v>
      </c>
      <c r="C36" s="116">
        <v>0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7"/>
      <c r="J36" t="s">
        <v>104</v>
      </c>
    </row>
    <row r="37" spans="1:10" x14ac:dyDescent="0.25">
      <c r="A37" s="114"/>
      <c r="B37" s="115" t="s">
        <v>135</v>
      </c>
      <c r="C37" s="116">
        <v>17732234</v>
      </c>
      <c r="D37" s="116">
        <v>-49586</v>
      </c>
      <c r="E37" s="116">
        <v>17682648</v>
      </c>
      <c r="F37" s="116">
        <v>2490756.1500000004</v>
      </c>
      <c r="G37" s="116">
        <v>2115605.41</v>
      </c>
      <c r="H37" s="116">
        <v>15191891.85</v>
      </c>
      <c r="I37" s="117"/>
      <c r="J37" s="118" t="s">
        <v>104</v>
      </c>
    </row>
    <row r="38" spans="1:10" x14ac:dyDescent="0.25">
      <c r="A38" s="114"/>
      <c r="B38" s="115" t="s">
        <v>136</v>
      </c>
      <c r="C38" s="116">
        <v>662613</v>
      </c>
      <c r="D38" s="116">
        <v>-3032</v>
      </c>
      <c r="E38" s="116">
        <v>659581</v>
      </c>
      <c r="F38" s="116">
        <v>161195.94</v>
      </c>
      <c r="G38" s="116">
        <v>148155.6</v>
      </c>
      <c r="H38" s="116">
        <v>498385.06</v>
      </c>
      <c r="I38" s="117"/>
      <c r="J38" s="118" t="s">
        <v>104</v>
      </c>
    </row>
    <row r="39" spans="1:10" ht="27" x14ac:dyDescent="0.25">
      <c r="A39" s="114"/>
      <c r="B39" s="115" t="s">
        <v>137</v>
      </c>
      <c r="C39" s="116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7"/>
    </row>
    <row r="40" spans="1:10" x14ac:dyDescent="0.25">
      <c r="A40" s="120"/>
      <c r="B40" s="121"/>
      <c r="C40" s="116"/>
      <c r="D40" s="116"/>
      <c r="E40" s="116"/>
      <c r="F40" s="116"/>
      <c r="G40" s="116"/>
      <c r="H40" s="116"/>
      <c r="I40" s="113"/>
    </row>
    <row r="41" spans="1:10" ht="30" customHeight="1" x14ac:dyDescent="0.25">
      <c r="A41" s="106" t="s">
        <v>138</v>
      </c>
      <c r="B41" s="122"/>
      <c r="C41" s="112">
        <v>944267</v>
      </c>
      <c r="D41" s="112">
        <v>28697484</v>
      </c>
      <c r="E41" s="112">
        <v>29641751</v>
      </c>
      <c r="F41" s="112">
        <v>27449832.460000001</v>
      </c>
      <c r="G41" s="112">
        <v>27431955.789999999</v>
      </c>
      <c r="H41" s="123">
        <v>2191918.5399999991</v>
      </c>
      <c r="I41" s="113"/>
    </row>
    <row r="42" spans="1:10" ht="27" x14ac:dyDescent="0.25">
      <c r="A42" s="114"/>
      <c r="B42" s="115" t="s">
        <v>139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7"/>
    </row>
    <row r="43" spans="1:10" ht="40.5" x14ac:dyDescent="0.25">
      <c r="A43" s="114"/>
      <c r="B43" s="115" t="s">
        <v>140</v>
      </c>
      <c r="C43" s="116">
        <v>944267</v>
      </c>
      <c r="D43" s="116">
        <v>2204105</v>
      </c>
      <c r="E43" s="116">
        <v>3148372</v>
      </c>
      <c r="F43" s="116">
        <v>2336657.09</v>
      </c>
      <c r="G43" s="116">
        <v>2318780.42</v>
      </c>
      <c r="H43" s="116">
        <v>811714.91000000015</v>
      </c>
      <c r="I43" s="117"/>
    </row>
    <row r="44" spans="1:10" x14ac:dyDescent="0.25">
      <c r="A44" s="114"/>
      <c r="B44" s="115" t="s">
        <v>141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7"/>
    </row>
    <row r="45" spans="1:10" ht="27" x14ac:dyDescent="0.25">
      <c r="A45" s="114"/>
      <c r="B45" s="115" t="s">
        <v>142</v>
      </c>
      <c r="C45" s="116">
        <v>0</v>
      </c>
      <c r="D45" s="116">
        <v>26493379</v>
      </c>
      <c r="E45" s="116">
        <v>26493379</v>
      </c>
      <c r="F45" s="116">
        <v>25113175.370000001</v>
      </c>
      <c r="G45" s="116">
        <v>25113175.370000001</v>
      </c>
      <c r="H45" s="116">
        <v>1380203.629999999</v>
      </c>
      <c r="I45" s="117"/>
    </row>
    <row r="46" spans="1:10" x14ac:dyDescent="0.25">
      <c r="A46" s="120"/>
      <c r="B46" s="121"/>
      <c r="C46" s="116"/>
      <c r="D46" s="116"/>
      <c r="E46" s="116"/>
      <c r="F46" s="116"/>
      <c r="G46" s="116"/>
      <c r="H46" s="116"/>
      <c r="I46" s="117"/>
    </row>
    <row r="47" spans="1:10" x14ac:dyDescent="0.25">
      <c r="A47" s="110" t="s">
        <v>143</v>
      </c>
      <c r="B47" s="111"/>
      <c r="C47" s="123">
        <v>817984696</v>
      </c>
      <c r="D47" s="123">
        <v>117380731</v>
      </c>
      <c r="E47" s="123">
        <v>935365427</v>
      </c>
      <c r="F47" s="123">
        <v>150270441.35999998</v>
      </c>
      <c r="G47" s="123">
        <v>144712453.83999997</v>
      </c>
      <c r="H47" s="123">
        <v>785094985.63999999</v>
      </c>
      <c r="I47" s="113"/>
    </row>
    <row r="48" spans="1:10" x14ac:dyDescent="0.25">
      <c r="A48" s="110" t="s">
        <v>111</v>
      </c>
      <c r="B48" s="111"/>
      <c r="C48" s="112">
        <v>131075144</v>
      </c>
      <c r="D48" s="112">
        <v>34842029</v>
      </c>
      <c r="E48" s="112">
        <v>165917173</v>
      </c>
      <c r="F48" s="112">
        <v>19050220.199999999</v>
      </c>
      <c r="G48" s="112">
        <v>15973107.439999999</v>
      </c>
      <c r="H48" s="123">
        <v>146866952.80000001</v>
      </c>
      <c r="I48" s="113"/>
    </row>
    <row r="49" spans="1:10" x14ac:dyDescent="0.25">
      <c r="A49" s="114"/>
      <c r="B49" s="115" t="s">
        <v>112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7"/>
    </row>
    <row r="50" spans="1:10" x14ac:dyDescent="0.25">
      <c r="A50" s="114"/>
      <c r="B50" s="115" t="s">
        <v>113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7"/>
    </row>
    <row r="51" spans="1:10" ht="27" x14ac:dyDescent="0.25">
      <c r="A51" s="114"/>
      <c r="B51" s="115" t="s">
        <v>114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7"/>
    </row>
    <row r="52" spans="1:10" x14ac:dyDescent="0.25">
      <c r="A52" s="114"/>
      <c r="B52" s="115" t="s">
        <v>115</v>
      </c>
      <c r="C52" s="116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7"/>
    </row>
    <row r="53" spans="1:10" x14ac:dyDescent="0.25">
      <c r="A53" s="114"/>
      <c r="B53" s="115" t="s">
        <v>116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7"/>
      <c r="J53" s="118"/>
    </row>
    <row r="54" spans="1:10" x14ac:dyDescent="0.25">
      <c r="A54" s="114"/>
      <c r="B54" s="115" t="s">
        <v>117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7"/>
    </row>
    <row r="55" spans="1:10" ht="27" x14ac:dyDescent="0.25">
      <c r="A55" s="114"/>
      <c r="B55" s="115" t="s">
        <v>118</v>
      </c>
      <c r="C55" s="116">
        <v>118578286</v>
      </c>
      <c r="D55" s="116">
        <v>33112710</v>
      </c>
      <c r="E55" s="116">
        <v>151690996</v>
      </c>
      <c r="F55" s="116">
        <v>19050220.199999999</v>
      </c>
      <c r="G55" s="116">
        <v>15973107.439999999</v>
      </c>
      <c r="H55" s="116">
        <v>132640775.8</v>
      </c>
      <c r="I55" s="117"/>
      <c r="J55" s="118"/>
    </row>
    <row r="56" spans="1:10" x14ac:dyDescent="0.25">
      <c r="A56" s="114"/>
      <c r="B56" s="115" t="s">
        <v>119</v>
      </c>
      <c r="C56" s="116">
        <v>12496858</v>
      </c>
      <c r="D56" s="116">
        <v>1729319</v>
      </c>
      <c r="E56" s="116">
        <v>14226177</v>
      </c>
      <c r="F56" s="116">
        <v>0</v>
      </c>
      <c r="G56" s="116">
        <v>0</v>
      </c>
      <c r="H56" s="116">
        <v>14226177</v>
      </c>
      <c r="I56" s="117"/>
      <c r="J56" s="118"/>
    </row>
    <row r="57" spans="1:10" x14ac:dyDescent="0.25">
      <c r="A57" s="120"/>
      <c r="B57" s="121"/>
      <c r="C57" s="116"/>
      <c r="D57" s="116"/>
      <c r="E57" s="116"/>
      <c r="F57" s="116"/>
      <c r="G57" s="116"/>
      <c r="H57" s="116"/>
      <c r="I57" s="117"/>
    </row>
    <row r="58" spans="1:10" ht="34.5" customHeight="1" x14ac:dyDescent="0.25">
      <c r="A58" s="106" t="s">
        <v>120</v>
      </c>
      <c r="B58" s="122"/>
      <c r="C58" s="112">
        <v>686904302</v>
      </c>
      <c r="D58" s="112">
        <v>80031959</v>
      </c>
      <c r="E58" s="112">
        <v>766936261</v>
      </c>
      <c r="F58" s="112">
        <v>129533879.48999999</v>
      </c>
      <c r="G58" s="112">
        <v>127053004.72999999</v>
      </c>
      <c r="H58" s="123">
        <v>637402381.50999999</v>
      </c>
      <c r="I58" s="113"/>
    </row>
    <row r="59" spans="1:10" x14ac:dyDescent="0.25">
      <c r="A59" s="114"/>
      <c r="B59" s="115" t="s">
        <v>121</v>
      </c>
      <c r="C59" s="116">
        <v>9874482</v>
      </c>
      <c r="D59" s="116">
        <v>1544916</v>
      </c>
      <c r="E59" s="116">
        <v>11419398</v>
      </c>
      <c r="F59" s="116">
        <v>290374.36</v>
      </c>
      <c r="G59" s="116">
        <v>169741.94</v>
      </c>
      <c r="H59" s="116">
        <v>11129023.640000001</v>
      </c>
      <c r="I59" s="117"/>
      <c r="J59" s="118"/>
    </row>
    <row r="60" spans="1:10" x14ac:dyDescent="0.25">
      <c r="A60" s="114"/>
      <c r="B60" s="115" t="s">
        <v>122</v>
      </c>
      <c r="C60" s="119">
        <v>668218820</v>
      </c>
      <c r="D60" s="116">
        <v>76042491</v>
      </c>
      <c r="E60" s="119">
        <v>744261311</v>
      </c>
      <c r="F60" s="119">
        <v>125794273.89</v>
      </c>
      <c r="G60" s="119">
        <v>123638234.73999999</v>
      </c>
      <c r="H60" s="116">
        <v>618467037.11000001</v>
      </c>
      <c r="I60" s="117"/>
      <c r="J60" s="118"/>
    </row>
    <row r="61" spans="1:10" x14ac:dyDescent="0.25">
      <c r="A61" s="114"/>
      <c r="B61" s="115" t="s">
        <v>123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7"/>
    </row>
    <row r="62" spans="1:10" ht="27" x14ac:dyDescent="0.25">
      <c r="A62" s="114"/>
      <c r="B62" s="115" t="s">
        <v>124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7"/>
      <c r="J62" s="118"/>
    </row>
    <row r="63" spans="1:10" x14ac:dyDescent="0.25">
      <c r="A63" s="114"/>
      <c r="B63" s="115" t="s">
        <v>125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7"/>
    </row>
    <row r="64" spans="1:10" x14ac:dyDescent="0.25">
      <c r="A64" s="114"/>
      <c r="B64" s="115" t="s">
        <v>126</v>
      </c>
      <c r="C64" s="116">
        <v>0</v>
      </c>
      <c r="D64" s="116">
        <v>284871</v>
      </c>
      <c r="E64" s="116">
        <v>284871</v>
      </c>
      <c r="F64" s="116">
        <v>0</v>
      </c>
      <c r="G64" s="116">
        <v>0</v>
      </c>
      <c r="H64" s="116">
        <v>284871</v>
      </c>
      <c r="I64" s="117"/>
      <c r="J64" s="118"/>
    </row>
    <row r="65" spans="1:10" x14ac:dyDescent="0.25">
      <c r="A65" s="114"/>
      <c r="B65" s="115" t="s">
        <v>127</v>
      </c>
      <c r="C65" s="116">
        <v>8811000</v>
      </c>
      <c r="D65" s="116">
        <v>2159681</v>
      </c>
      <c r="E65" s="116">
        <v>10970681</v>
      </c>
      <c r="F65" s="116">
        <v>3449231.2399999998</v>
      </c>
      <c r="G65" s="116">
        <v>3245028.05</v>
      </c>
      <c r="H65" s="116">
        <v>7521449.7599999998</v>
      </c>
      <c r="I65" s="117"/>
      <c r="J65" s="118"/>
    </row>
    <row r="66" spans="1:10" x14ac:dyDescent="0.25">
      <c r="A66" s="120"/>
      <c r="B66" s="121"/>
      <c r="C66" s="116"/>
      <c r="D66" s="116"/>
      <c r="E66" s="116"/>
      <c r="F66" s="116"/>
      <c r="G66" s="116"/>
      <c r="H66" s="116"/>
      <c r="I66" s="117"/>
    </row>
    <row r="67" spans="1:10" ht="29.25" customHeight="1" x14ac:dyDescent="0.25">
      <c r="A67" s="106" t="s">
        <v>128</v>
      </c>
      <c r="B67" s="122"/>
      <c r="C67" s="123">
        <v>0</v>
      </c>
      <c r="D67" s="123">
        <v>0</v>
      </c>
      <c r="E67" s="123">
        <v>0</v>
      </c>
      <c r="F67" s="123">
        <v>0</v>
      </c>
      <c r="G67" s="123">
        <v>0</v>
      </c>
      <c r="H67" s="123">
        <v>0</v>
      </c>
      <c r="I67" s="113"/>
    </row>
    <row r="68" spans="1:10" ht="27" x14ac:dyDescent="0.25">
      <c r="A68" s="114"/>
      <c r="B68" s="115" t="s">
        <v>129</v>
      </c>
      <c r="C68" s="116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  <c r="I68" s="117"/>
    </row>
    <row r="69" spans="1:10" ht="27" x14ac:dyDescent="0.25">
      <c r="A69" s="114"/>
      <c r="B69" s="115" t="s">
        <v>130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17"/>
    </row>
    <row r="70" spans="1:10" x14ac:dyDescent="0.25">
      <c r="A70" s="114"/>
      <c r="B70" s="115" t="s">
        <v>131</v>
      </c>
      <c r="C70" s="116">
        <v>0</v>
      </c>
      <c r="D70" s="116">
        <v>0</v>
      </c>
      <c r="E70" s="116">
        <v>0</v>
      </c>
      <c r="F70" s="116">
        <v>0</v>
      </c>
      <c r="G70" s="116">
        <v>0</v>
      </c>
      <c r="H70" s="116">
        <v>0</v>
      </c>
      <c r="I70" s="117"/>
    </row>
    <row r="71" spans="1:10" ht="27" x14ac:dyDescent="0.25">
      <c r="A71" s="114"/>
      <c r="B71" s="115" t="s">
        <v>132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  <c r="I71" s="117"/>
    </row>
    <row r="72" spans="1:10" x14ac:dyDescent="0.25">
      <c r="A72" s="114"/>
      <c r="B72" s="115" t="s">
        <v>133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7"/>
    </row>
    <row r="73" spans="1:10" x14ac:dyDescent="0.25">
      <c r="A73" s="114"/>
      <c r="B73" s="115" t="s">
        <v>134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  <c r="I73" s="117"/>
    </row>
    <row r="74" spans="1:10" x14ac:dyDescent="0.25">
      <c r="A74" s="114"/>
      <c r="B74" s="115" t="s">
        <v>135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  <c r="I74" s="117"/>
    </row>
    <row r="75" spans="1:10" x14ac:dyDescent="0.25">
      <c r="A75" s="114"/>
      <c r="B75" s="115" t="s">
        <v>136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7"/>
    </row>
    <row r="76" spans="1:10" ht="27" x14ac:dyDescent="0.25">
      <c r="A76" s="114"/>
      <c r="B76" s="115" t="s">
        <v>137</v>
      </c>
      <c r="C76" s="116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  <c r="I76" s="117"/>
    </row>
    <row r="77" spans="1:10" x14ac:dyDescent="0.25">
      <c r="A77" s="120"/>
      <c r="B77" s="121"/>
      <c r="C77" s="116"/>
      <c r="D77" s="116"/>
      <c r="E77" s="116"/>
      <c r="F77" s="116"/>
      <c r="G77" s="116"/>
      <c r="H77" s="116"/>
      <c r="I77" s="117"/>
    </row>
    <row r="78" spans="1:10" ht="27.75" customHeight="1" x14ac:dyDescent="0.25">
      <c r="A78" s="106" t="s">
        <v>138</v>
      </c>
      <c r="B78" s="122"/>
      <c r="C78" s="112">
        <v>5250</v>
      </c>
      <c r="D78" s="112">
        <v>2506743</v>
      </c>
      <c r="E78" s="112">
        <v>2511993</v>
      </c>
      <c r="F78" s="112">
        <v>1686341.67</v>
      </c>
      <c r="G78" s="112">
        <v>1686341.67</v>
      </c>
      <c r="H78" s="123">
        <v>825651.33000000007</v>
      </c>
      <c r="I78" s="113"/>
    </row>
    <row r="79" spans="1:10" ht="27" x14ac:dyDescent="0.25">
      <c r="A79" s="114"/>
      <c r="B79" s="115" t="s">
        <v>139</v>
      </c>
      <c r="C79" s="116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  <c r="I79" s="117"/>
    </row>
    <row r="80" spans="1:10" ht="40.5" x14ac:dyDescent="0.25">
      <c r="A80" s="114"/>
      <c r="B80" s="115" t="s">
        <v>140</v>
      </c>
      <c r="C80" s="116">
        <v>5250</v>
      </c>
      <c r="D80" s="116">
        <v>693460</v>
      </c>
      <c r="E80" s="116">
        <v>698710</v>
      </c>
      <c r="F80" s="116">
        <v>0</v>
      </c>
      <c r="G80" s="116">
        <v>0</v>
      </c>
      <c r="H80" s="116">
        <v>698710</v>
      </c>
      <c r="I80" s="117"/>
      <c r="J80" s="118" t="s">
        <v>104</v>
      </c>
    </row>
    <row r="81" spans="1:10" x14ac:dyDescent="0.25">
      <c r="A81" s="114"/>
      <c r="B81" s="115" t="s">
        <v>141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  <c r="I81" s="117"/>
      <c r="J81" t="s">
        <v>104</v>
      </c>
    </row>
    <row r="82" spans="1:10" ht="27" x14ac:dyDescent="0.25">
      <c r="A82" s="114"/>
      <c r="B82" s="115" t="s">
        <v>142</v>
      </c>
      <c r="C82" s="116">
        <v>0</v>
      </c>
      <c r="D82" s="116">
        <v>1813283</v>
      </c>
      <c r="E82" s="116">
        <v>1813283</v>
      </c>
      <c r="F82" s="116">
        <v>1686341.67</v>
      </c>
      <c r="G82" s="116">
        <v>1686341.67</v>
      </c>
      <c r="H82" s="116">
        <v>126941.33000000007</v>
      </c>
      <c r="I82" s="117"/>
      <c r="J82" s="118" t="s">
        <v>104</v>
      </c>
    </row>
    <row r="83" spans="1:10" x14ac:dyDescent="0.25">
      <c r="A83" s="120"/>
      <c r="B83" s="121"/>
      <c r="C83" s="116"/>
      <c r="D83" s="116"/>
      <c r="E83" s="116"/>
      <c r="F83" s="116"/>
      <c r="G83" s="116"/>
      <c r="H83" s="116"/>
      <c r="I83" s="117"/>
    </row>
    <row r="84" spans="1:10" x14ac:dyDescent="0.25">
      <c r="A84" s="110" t="s">
        <v>88</v>
      </c>
      <c r="B84" s="111"/>
      <c r="C84" s="123">
        <v>3317341290</v>
      </c>
      <c r="D84" s="123">
        <v>311395331</v>
      </c>
      <c r="E84" s="123">
        <v>3628736621</v>
      </c>
      <c r="F84" s="123">
        <v>684911653.64999998</v>
      </c>
      <c r="G84" s="123">
        <v>614008473.45000005</v>
      </c>
      <c r="H84" s="123">
        <v>2943824967.3499999</v>
      </c>
      <c r="I84" s="113"/>
    </row>
    <row r="85" spans="1:10" ht="15.75" thickBot="1" x14ac:dyDescent="0.3">
      <c r="A85" s="124"/>
      <c r="B85" s="125"/>
      <c r="C85" s="125"/>
      <c r="D85" s="125"/>
      <c r="E85" s="125"/>
      <c r="F85" s="126"/>
      <c r="G85" s="126"/>
      <c r="H85" s="126"/>
      <c r="I85" s="99"/>
    </row>
    <row r="86" spans="1:10" s="130" customFormat="1" x14ac:dyDescent="0.25">
      <c r="A86" s="127"/>
      <c r="B86" s="128"/>
      <c r="C86" s="127"/>
      <c r="D86" s="129">
        <f>20256180-244972502</f>
        <v>-224716322</v>
      </c>
      <c r="E86" s="129">
        <f>2745430462+915773864</f>
        <v>3661204326</v>
      </c>
      <c r="F86" s="129">
        <f>2583901878.95+850052080.56</f>
        <v>3433953959.5099998</v>
      </c>
      <c r="G86" s="129">
        <f>2551415862.88+846833482.15</f>
        <v>3398249345.0300002</v>
      </c>
      <c r="H86" s="129">
        <f>161528583.05+65721783.44</f>
        <v>227250366.49000001</v>
      </c>
      <c r="I86" s="127"/>
    </row>
    <row r="87" spans="1:10" s="130" customFormat="1" x14ac:dyDescent="0.25">
      <c r="A87" s="127"/>
      <c r="B87" s="128"/>
      <c r="C87" s="131"/>
      <c r="D87" s="132"/>
      <c r="E87" s="132"/>
      <c r="F87" s="132"/>
      <c r="G87" s="129"/>
      <c r="H87" s="132"/>
      <c r="I87" s="127"/>
    </row>
    <row r="88" spans="1:10" x14ac:dyDescent="0.25">
      <c r="B88" s="91" t="s">
        <v>89</v>
      </c>
      <c r="C88" s="21"/>
      <c r="D88" s="21"/>
      <c r="E88" s="21"/>
      <c r="F88" s="21"/>
      <c r="G88" s="21"/>
      <c r="H88" s="21"/>
      <c r="I88" s="133"/>
    </row>
    <row r="89" spans="1:10" x14ac:dyDescent="0.25">
      <c r="B89"/>
      <c r="C89" s="91"/>
      <c r="D89" s="91"/>
      <c r="E89" s="91"/>
      <c r="F89" s="91"/>
      <c r="G89" s="91"/>
      <c r="H89" s="91"/>
      <c r="I89" s="134"/>
    </row>
    <row r="90" spans="1:10" x14ac:dyDescent="0.25">
      <c r="B90" s="93"/>
      <c r="C90" s="135"/>
      <c r="D90" s="135"/>
      <c r="E90" s="135"/>
      <c r="F90" s="135"/>
      <c r="G90" s="135"/>
      <c r="H90" s="135"/>
      <c r="I90" s="136"/>
    </row>
    <row r="91" spans="1:10" x14ac:dyDescent="0.25">
      <c r="B91"/>
      <c r="C91" s="95"/>
      <c r="D91" s="95"/>
      <c r="E91" s="95"/>
      <c r="F91" s="93"/>
      <c r="G91" s="93"/>
      <c r="H91" s="93"/>
      <c r="I91" s="136"/>
    </row>
    <row r="92" spans="1:10" x14ac:dyDescent="0.25">
      <c r="B92"/>
      <c r="C92" s="137"/>
      <c r="D92" s="137"/>
      <c r="E92" s="137"/>
      <c r="F92" s="137"/>
      <c r="G92" s="137"/>
      <c r="H92" s="137"/>
      <c r="I92" s="138"/>
    </row>
    <row r="93" spans="1:10" x14ac:dyDescent="0.25">
      <c r="B93"/>
      <c r="C93"/>
      <c r="D93"/>
      <c r="E93"/>
      <c r="F93"/>
      <c r="G93"/>
      <c r="H93" s="95"/>
      <c r="I93" s="139"/>
    </row>
    <row r="94" spans="1:10" x14ac:dyDescent="0.25">
      <c r="B94"/>
      <c r="C94"/>
      <c r="D94"/>
      <c r="E94"/>
      <c r="F94"/>
      <c r="G94"/>
      <c r="H94" s="95"/>
      <c r="I94" s="139"/>
    </row>
    <row r="95" spans="1:10" x14ac:dyDescent="0.25">
      <c r="B95" s="96" t="s">
        <v>90</v>
      </c>
      <c r="C95" s="96"/>
      <c r="D95"/>
      <c r="E95"/>
      <c r="F95" s="96" t="s">
        <v>91</v>
      </c>
      <c r="G95" s="96"/>
      <c r="H95" s="96"/>
      <c r="I95" s="140"/>
    </row>
    <row r="96" spans="1:10" x14ac:dyDescent="0.25">
      <c r="B96" s="96" t="s">
        <v>92</v>
      </c>
      <c r="C96" s="96"/>
      <c r="D96"/>
      <c r="E96"/>
      <c r="F96" s="96" t="s">
        <v>93</v>
      </c>
      <c r="G96" s="96"/>
      <c r="H96" s="96"/>
      <c r="I96" s="140"/>
    </row>
  </sheetData>
  <mergeCells count="24">
    <mergeCell ref="B95:C95"/>
    <mergeCell ref="F95:H95"/>
    <mergeCell ref="B96:C96"/>
    <mergeCell ref="F96:H96"/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rintOptions horizontalCentered="1" verticalCentered="1"/>
  <pageMargins left="0" right="0" top="0" bottom="0" header="0" footer="0"/>
  <pageSetup scale="75" fitToHeight="3" orientation="portrait" r:id="rId1"/>
  <rowBreaks count="1" manualBreakCount="1">
    <brk id="4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Objeto del Gasto a Marzo 19</vt:lpstr>
      <vt:lpstr>Clasificación Administrativ2019</vt:lpstr>
      <vt:lpstr>Funcional mar19</vt:lpstr>
      <vt:lpstr>'Clasificación Administrativ2019'!Área_de_impresión</vt:lpstr>
      <vt:lpstr>'Funcional mar19'!Área_de_impresión</vt:lpstr>
      <vt:lpstr>'Objeto del Gasto a Marzo 19'!Área_de_impresión</vt:lpstr>
      <vt:lpstr>'Funcional mar19'!Títulos_a_imprimir</vt:lpstr>
      <vt:lpstr>'Objeto del Gasto a Marzo 19'!Títulos_a_imprimir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Chel Sanchez Ana Gabriela</cp:lastModifiedBy>
  <dcterms:created xsi:type="dcterms:W3CDTF">2019-04-09T13:46:49Z</dcterms:created>
  <dcterms:modified xsi:type="dcterms:W3CDTF">2019-04-29T14:32:47Z</dcterms:modified>
</cp:coreProperties>
</file>