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95" windowHeight="637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<sst xmlns="http://schemas.openxmlformats.org/spreadsheetml/2006/main" count="84" uniqueCount="75">
  <si>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</si>
  <si>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</si>
  <si>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</si>
  <si>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</si>
  <si>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</si>
  <si>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</si>
  <si>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</si>
  <si>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</si>
  <si>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</si>
  <si>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</si>
  <si>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</si>
  <si>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</si>
  <si>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</si>
  <si>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</si>
  <si>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</si>
  <si>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</si>
  <si>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</si>
  <si>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</si>
  <si>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</si>
  <si>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</si>
  <si>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</si>
  <si>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</si>
  <si>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</si>
  <si>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</si>
  <si>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</si>
  <si>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</si>
  <si>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</si>
  <si>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</si>
  <si>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</si>
  <si>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</si>
  <si>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</si>
  <si>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</si>
  <si>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</si>
  <si>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</si>
  <si>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</si>
  <si>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</si>
  <si>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</si>
  <si>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</si>
  <si>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</si>
  <si>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</si>
  <si>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</si>
  <si>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</si>
  <si>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</si>
  <si>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</si>
  <si>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</si>
  <si>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</si>
  <si>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</si>
  <si>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</si>
  <si>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</si>
  <si>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</si>
  <si>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</si>
  <si>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</si>
  <si>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</si>
  <si>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</si>
  <si>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</si>
  <si>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</si>
  <si>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</si>
  <si>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2023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</si>
  <si>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</si>
  <si>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</si>
  <si>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</si>
  <si>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</si>
  <si>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</si>
  <si>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</si>
  <si>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</si>
  <si>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>MARZO</t>
  </si>
  <si>
    <t>ABRIL</t>
  </si>
  <si>
    <t>MAYO</t>
  </si>
  <si>
    <t xml:space="preserve">TOTAL PASIVO 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</si>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</sst>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44" fontId="42" fillId="33" borderId="0" xfId="49" applyFont="1" applyFill="1" applyAlignment="1">
      <alignment/>
    </xf>
    <xf numFmtId="44" fontId="40" fillId="0" borderId="0" xfId="49" applyNumberFormat="1" applyFont="1" applyAlignment="1">
      <alignment horizontal="right"/>
    </xf>
    <xf numFmtId="44" fontId="40" fillId="0" borderId="0" xfId="0" applyNumberFormat="1" applyFont="1" applyAlignment="1">
      <alignment horizontal="right"/>
    </xf>
    <xf numFmtId="44" fontId="42" fillId="33" borderId="0" xfId="49" applyNumberFormat="1" applyFont="1" applyFill="1" applyAlignment="1">
      <alignment horizontal="right"/>
    </xf>
    <xf numFmtId="44" fontId="42" fillId="34" borderId="0" xfId="49" applyNumberFormat="1" applyFont="1" applyFill="1" applyAlignment="1">
      <alignment horizontal="right"/>
    </xf>
    <xf numFmtId="44" fontId="42" fillId="35" borderId="0" xfId="49" applyNumberFormat="1" applyFont="1" applyFill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44" fontId="2" fillId="0" borderId="0" xfId="49" applyNumberFormat="1" applyFont="1" applyAlignment="1">
      <alignment horizontal="right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44" fontId="2" fillId="0" borderId="11" xfId="49" applyNumberFormat="1" applyFont="1" applyBorder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2" fillId="0" borderId="0" xfId="49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44" fontId="2" fillId="0" borderId="0" xfId="0" applyNumberFormat="1" applyFont="1" applyAlignment="1">
      <alignment/>
    </xf>
    <xf numFmtId="44" fontId="2" fillId="0" borderId="11" xfId="49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2" fillId="0" borderId="0" xfId="49" applyFont="1" applyAlignment="1">
      <alignment horizontal="left" vertical="top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5"/>
  <sheetViews>
    <sheetView tabSelected="1" zoomScale="80" zoomScaleNormal="80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69" sqref="N69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4" width="19.7109375" style="10" customWidth="1"/>
    <col min="5" max="5" width="21.28125" style="1" customWidth="1"/>
    <col min="6" max="12" width="21.57421875" style="1" customWidth="1"/>
    <col min="13" max="13" width="19.8515625" style="26" bestFit="1" customWidth="1"/>
    <col min="14" max="14" width="20.140625" style="26" bestFit="1" customWidth="1"/>
    <col min="15" max="15" width="20.00390625" style="26" customWidth="1"/>
    <col min="16" max="16" width="22.28125" style="26" customWidth="1"/>
    <col min="17" max="16384" width="9.140625" style="1" customWidth="1"/>
  </cols>
  <sheetData>
    <row r="1" spans="1:174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24"/>
      <c r="N1" s="24"/>
      <c r="O1" s="24"/>
      <c r="P1" s="2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</row>
    <row r="2" spans="2:174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24"/>
      <c r="N2" s="24"/>
      <c r="O2" s="24"/>
      <c r="P2" s="2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</row>
    <row r="3" spans="2:174" ht="15" customHeight="1">
      <c r="B3" s="11" t="s">
        <v>57</v>
      </c>
      <c r="C3" s="11"/>
      <c r="D3" s="11"/>
      <c r="E3" s="5"/>
      <c r="F3" s="5"/>
      <c r="G3" s="5"/>
      <c r="H3" s="5"/>
      <c r="I3" s="5"/>
      <c r="J3" s="5"/>
      <c r="K3" s="5"/>
      <c r="L3" s="5"/>
      <c r="M3" s="24"/>
      <c r="N3" s="24"/>
      <c r="O3" s="24"/>
      <c r="P3" s="2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</row>
    <row r="4" spans="2:174" ht="15" customHeight="1">
      <c r="B4" s="12" t="s">
        <v>45</v>
      </c>
      <c r="C4" s="11"/>
      <c r="D4" s="11"/>
      <c r="E4" s="5"/>
      <c r="F4" s="5"/>
      <c r="G4" s="5"/>
      <c r="H4" s="5"/>
      <c r="I4" s="5"/>
      <c r="J4" s="5"/>
      <c r="K4" s="5"/>
      <c r="L4" s="5"/>
      <c r="M4" s="24"/>
      <c r="N4" s="24"/>
      <c r="O4" s="24"/>
      <c r="P4" s="2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</row>
    <row r="5" spans="2:174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24"/>
      <c r="N5" s="24"/>
      <c r="O5" s="24"/>
      <c r="P5" s="2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24"/>
      <c r="N6" s="24"/>
      <c r="O6" s="24"/>
      <c r="P6" s="2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3.5" customHeight="1" thickBot="1">
      <c r="A7" s="44" t="s">
        <v>46</v>
      </c>
      <c r="B7" s="44"/>
      <c r="C7" s="44"/>
      <c r="D7" s="13" t="s">
        <v>1</v>
      </c>
      <c r="E7" s="13" t="s">
        <v>64</v>
      </c>
      <c r="F7" s="13" t="s">
        <v>65</v>
      </c>
      <c r="G7" s="13" t="s">
        <v>66</v>
      </c>
      <c r="H7" s="13" t="s">
        <v>67</v>
      </c>
      <c r="I7" s="13" t="s">
        <v>69</v>
      </c>
      <c r="J7" s="13" t="s">
        <v>70</v>
      </c>
      <c r="K7" s="13" t="s">
        <v>71</v>
      </c>
      <c r="L7" s="13" t="s">
        <v>72</v>
      </c>
      <c r="M7" s="13" t="s">
        <v>73</v>
      </c>
      <c r="N7" s="13" t="s">
        <v>74</v>
      </c>
      <c r="O7" s="25"/>
      <c r="P7" s="2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</row>
    <row r="8" spans="1:12" ht="11.25">
      <c r="A8" s="38"/>
      <c r="B8" s="38"/>
      <c r="C8" s="38"/>
      <c r="D8" s="15"/>
      <c r="E8" s="16"/>
      <c r="F8" s="16"/>
      <c r="G8" s="16"/>
      <c r="H8" s="16"/>
      <c r="I8" s="16"/>
      <c r="J8" s="16"/>
      <c r="K8" s="16"/>
      <c r="L8" s="16"/>
    </row>
    <row r="9" spans="1:12" ht="21.75" customHeight="1">
      <c r="A9" s="7" t="s">
        <v>2</v>
      </c>
      <c r="B9" s="41" t="s">
        <v>3</v>
      </c>
      <c r="C9" s="41"/>
      <c r="D9" s="15"/>
      <c r="E9" s="16"/>
      <c r="F9" s="16"/>
      <c r="G9" s="16"/>
      <c r="H9" s="16"/>
      <c r="I9" s="16"/>
      <c r="J9" s="16"/>
      <c r="K9" s="16"/>
      <c r="L9" s="16"/>
    </row>
    <row r="10" spans="1:12" ht="13.5" customHeight="1">
      <c r="A10" s="7" t="s">
        <v>2</v>
      </c>
      <c r="B10" s="41" t="s">
        <v>4</v>
      </c>
      <c r="C10" s="41"/>
      <c r="D10" s="15"/>
      <c r="E10" s="16"/>
      <c r="F10" s="16"/>
      <c r="G10" s="16"/>
      <c r="H10" s="16"/>
      <c r="I10" s="16"/>
      <c r="J10" s="16"/>
      <c r="K10" s="16"/>
      <c r="L10" s="16"/>
    </row>
    <row r="11" spans="1:16" ht="15" customHeight="1">
      <c r="A11" s="8" t="s">
        <v>5</v>
      </c>
      <c r="B11" s="38" t="s">
        <v>6</v>
      </c>
      <c r="C11" s="38"/>
      <c r="D11" s="27">
        <v>15990912.059999999</v>
      </c>
      <c r="E11" s="27">
        <v>27218824.23</v>
      </c>
      <c r="F11" s="27">
        <v>30503467.74</v>
      </c>
      <c r="G11" s="27">
        <v>42207394.16</v>
      </c>
      <c r="H11" s="27">
        <v>46120144.47</v>
      </c>
      <c r="I11" s="27">
        <v>57149233.19</v>
      </c>
      <c r="J11" s="27">
        <v>61570386.72</v>
      </c>
      <c r="K11" s="27">
        <v>72040343.74</v>
      </c>
      <c r="L11" s="27">
        <v>74703468.9</v>
      </c>
      <c r="M11" s="27">
        <v>87852292.52000001</v>
      </c>
      <c r="N11" s="27">
        <v>51479865.81</v>
      </c>
      <c r="O11" s="28"/>
      <c r="P11" s="29"/>
    </row>
    <row r="12" spans="1:16" ht="15" customHeight="1">
      <c r="A12" s="8" t="s">
        <v>7</v>
      </c>
      <c r="B12" s="38" t="s">
        <v>8</v>
      </c>
      <c r="C12" s="38"/>
      <c r="D12" s="27">
        <v>99089145.03</v>
      </c>
      <c r="E12" s="27">
        <v>84184707.54</v>
      </c>
      <c r="F12" s="27">
        <v>70445114.79</v>
      </c>
      <c r="G12" s="27">
        <v>115513721.67000002</v>
      </c>
      <c r="H12" s="27">
        <v>126980033.08</v>
      </c>
      <c r="I12" s="27">
        <v>142455983.51</v>
      </c>
      <c r="J12" s="27">
        <v>106918985.66</v>
      </c>
      <c r="K12" s="27">
        <v>111984312.94</v>
      </c>
      <c r="L12" s="27">
        <v>107186516.89</v>
      </c>
      <c r="M12" s="27">
        <v>81152148.83000001</v>
      </c>
      <c r="N12" s="27">
        <v>169109350.36</v>
      </c>
      <c r="O12" s="28"/>
      <c r="P12" s="29"/>
    </row>
    <row r="13" spans="1:16" ht="21.75" customHeight="1">
      <c r="A13" s="8" t="s">
        <v>9</v>
      </c>
      <c r="B13" s="38" t="s">
        <v>10</v>
      </c>
      <c r="C13" s="38"/>
      <c r="D13" s="27">
        <v>5806892.75</v>
      </c>
      <c r="E13" s="27">
        <v>19476584.299999997</v>
      </c>
      <c r="F13" s="27">
        <v>17917731.17</v>
      </c>
      <c r="G13" s="27">
        <v>31055230.82</v>
      </c>
      <c r="H13" s="27">
        <v>13218281.419999998</v>
      </c>
      <c r="I13" s="27">
        <v>20800375.77</v>
      </c>
      <c r="J13" s="27">
        <v>20064879.32</v>
      </c>
      <c r="K13" s="27">
        <v>11060263.39</v>
      </c>
      <c r="L13" s="27">
        <v>11774849.7</v>
      </c>
      <c r="M13" s="27">
        <v>25584982.169999998</v>
      </c>
      <c r="N13" s="27">
        <v>18132988.009999998</v>
      </c>
      <c r="O13" s="28"/>
      <c r="P13" s="29"/>
    </row>
    <row r="14" spans="1:16" ht="21.75" customHeight="1">
      <c r="A14" s="8" t="s">
        <v>11</v>
      </c>
      <c r="B14" s="38" t="s">
        <v>12</v>
      </c>
      <c r="C14" s="38"/>
      <c r="D14" s="27">
        <v>18922855.259999998</v>
      </c>
      <c r="E14" s="27">
        <v>26573175.13</v>
      </c>
      <c r="F14" s="27">
        <v>13589251.479999999</v>
      </c>
      <c r="G14" s="27">
        <v>24646845.25</v>
      </c>
      <c r="H14" s="27">
        <v>18903505.43</v>
      </c>
      <c r="I14" s="27">
        <v>29503396.06</v>
      </c>
      <c r="J14" s="27">
        <v>31252097.16</v>
      </c>
      <c r="K14" s="27">
        <v>24189871.79</v>
      </c>
      <c r="L14" s="27">
        <v>25255149.88</v>
      </c>
      <c r="M14" s="27">
        <v>26217020.09</v>
      </c>
      <c r="N14" s="27">
        <v>36469900.46</v>
      </c>
      <c r="O14" s="28"/>
      <c r="P14" s="29"/>
    </row>
    <row r="15" spans="1:16" ht="21.75" customHeight="1">
      <c r="A15" s="8" t="s">
        <v>13</v>
      </c>
      <c r="B15" s="38" t="s">
        <v>58</v>
      </c>
      <c r="C15" s="38"/>
      <c r="D15" s="27">
        <v>7334968.209999999</v>
      </c>
      <c r="E15" s="27">
        <v>8085404.9</v>
      </c>
      <c r="F15" s="27">
        <v>8751362.65</v>
      </c>
      <c r="G15" s="27">
        <v>8279166.29</v>
      </c>
      <c r="H15" s="27">
        <v>8683716.790000001</v>
      </c>
      <c r="I15" s="27">
        <v>8463373.76</v>
      </c>
      <c r="J15" s="27">
        <v>8387124.24</v>
      </c>
      <c r="K15" s="27">
        <v>8721937.74</v>
      </c>
      <c r="L15" s="27">
        <v>8405585.21</v>
      </c>
      <c r="M15" s="27">
        <v>9539171.94</v>
      </c>
      <c r="N15" s="27">
        <v>15816944.64</v>
      </c>
      <c r="O15" s="28"/>
      <c r="P15" s="29"/>
    </row>
    <row r="16" spans="1:16" ht="15" customHeight="1" thickBot="1">
      <c r="A16" s="8" t="s">
        <v>14</v>
      </c>
      <c r="B16" s="38" t="s">
        <v>15</v>
      </c>
      <c r="C16" s="38"/>
      <c r="D16" s="27">
        <v>21580320.03</v>
      </c>
      <c r="E16" s="27">
        <v>25313970.759999998</v>
      </c>
      <c r="F16" s="27">
        <v>23158167.400000002</v>
      </c>
      <c r="G16" s="27">
        <v>26644207.049999997</v>
      </c>
      <c r="H16" s="27">
        <v>25570722.2</v>
      </c>
      <c r="I16" s="27">
        <v>28547479.44</v>
      </c>
      <c r="J16" s="27">
        <v>26398127.3</v>
      </c>
      <c r="K16" s="27">
        <v>30022620.83</v>
      </c>
      <c r="L16" s="27">
        <v>28620702.75</v>
      </c>
      <c r="M16" s="27">
        <v>33643630.81</v>
      </c>
      <c r="N16" s="27">
        <v>31410873.709999997</v>
      </c>
      <c r="O16" s="28"/>
      <c r="P16" s="29"/>
    </row>
    <row r="17" spans="1:14" ht="21.75" customHeight="1">
      <c r="A17" s="7"/>
      <c r="B17" s="41" t="s">
        <v>16</v>
      </c>
      <c r="C17" s="41"/>
      <c r="D17" s="30">
        <f aca="true" t="shared" si="0" ref="D17:N17">SUM(D11:D16)</f>
        <v>168725093.34</v>
      </c>
      <c r="E17" s="30">
        <f t="shared" si="0"/>
        <v>190852666.86</v>
      </c>
      <c r="F17" s="30">
        <f t="shared" si="0"/>
        <v>164365095.23000002</v>
      </c>
      <c r="G17" s="30">
        <f t="shared" si="0"/>
        <v>248346565.24</v>
      </c>
      <c r="H17" s="30">
        <f t="shared" si="0"/>
        <v>239476403.39</v>
      </c>
      <c r="I17" s="30">
        <f t="shared" si="0"/>
        <v>286919841.73</v>
      </c>
      <c r="J17" s="30">
        <f t="shared" si="0"/>
        <v>254591600.4</v>
      </c>
      <c r="K17" s="30">
        <f t="shared" si="0"/>
        <v>258019350.43</v>
      </c>
      <c r="L17" s="30">
        <f t="shared" si="0"/>
        <v>255946273.33</v>
      </c>
      <c r="M17" s="30">
        <f t="shared" si="0"/>
        <v>263989246.36</v>
      </c>
      <c r="N17" s="30">
        <f t="shared" si="0"/>
        <v>322419922.98999995</v>
      </c>
    </row>
    <row r="18" spans="1:12" ht="21.75" customHeight="1">
      <c r="A18" s="7"/>
      <c r="B18" s="7"/>
      <c r="C18" s="7"/>
      <c r="D18" s="15"/>
      <c r="E18" s="16"/>
      <c r="F18" s="16"/>
      <c r="G18" s="16"/>
      <c r="H18" s="16"/>
      <c r="I18" s="16"/>
      <c r="J18" s="16"/>
      <c r="K18" s="16"/>
      <c r="L18" s="16"/>
    </row>
    <row r="19" spans="1:12" ht="27.75" customHeight="1">
      <c r="A19" s="7" t="s">
        <v>2</v>
      </c>
      <c r="B19" s="41" t="s">
        <v>49</v>
      </c>
      <c r="C19" s="41"/>
      <c r="D19" s="31"/>
      <c r="E19" s="27"/>
      <c r="F19" s="16"/>
      <c r="G19" s="16"/>
      <c r="H19" s="16"/>
      <c r="I19" s="16"/>
      <c r="J19" s="16"/>
      <c r="K19" s="16"/>
      <c r="L19" s="16"/>
    </row>
    <row r="20" spans="1:16" ht="28.5" customHeight="1" thickBot="1">
      <c r="A20" s="8" t="s">
        <v>50</v>
      </c>
      <c r="B20" s="43" t="s">
        <v>51</v>
      </c>
      <c r="C20" s="43"/>
      <c r="D20" s="27">
        <v>11463948</v>
      </c>
      <c r="E20" s="27">
        <v>15556020</v>
      </c>
      <c r="F20" s="27">
        <v>18985572</v>
      </c>
      <c r="G20" s="27">
        <v>23815572</v>
      </c>
      <c r="H20" s="27">
        <v>23815572</v>
      </c>
      <c r="I20" s="27">
        <v>23815572</v>
      </c>
      <c r="J20" s="27">
        <v>23815572</v>
      </c>
      <c r="K20" s="27">
        <v>23815572</v>
      </c>
      <c r="L20" s="27">
        <v>23815572</v>
      </c>
      <c r="M20" s="27">
        <v>23815572</v>
      </c>
      <c r="N20" s="27">
        <v>23815572</v>
      </c>
      <c r="O20" s="28"/>
      <c r="P20" s="29"/>
    </row>
    <row r="21" spans="1:14" ht="21.75" customHeight="1">
      <c r="A21" s="7"/>
      <c r="B21" s="20" t="s">
        <v>52</v>
      </c>
      <c r="C21" s="20"/>
      <c r="D21" s="30">
        <f aca="true" t="shared" si="1" ref="D21:N21">SUM(D20)</f>
        <v>11463948</v>
      </c>
      <c r="E21" s="30">
        <f t="shared" si="1"/>
        <v>15556020</v>
      </c>
      <c r="F21" s="30">
        <f t="shared" si="1"/>
        <v>18985572</v>
      </c>
      <c r="G21" s="30">
        <f t="shared" si="1"/>
        <v>23815572</v>
      </c>
      <c r="H21" s="30">
        <f t="shared" si="1"/>
        <v>23815572</v>
      </c>
      <c r="I21" s="30">
        <f t="shared" si="1"/>
        <v>23815572</v>
      </c>
      <c r="J21" s="30">
        <f t="shared" si="1"/>
        <v>23815572</v>
      </c>
      <c r="K21" s="30">
        <f t="shared" si="1"/>
        <v>23815572</v>
      </c>
      <c r="L21" s="30">
        <f t="shared" si="1"/>
        <v>23815572</v>
      </c>
      <c r="M21" s="30">
        <f t="shared" si="1"/>
        <v>23815572</v>
      </c>
      <c r="N21" s="30">
        <f t="shared" si="1"/>
        <v>23815572</v>
      </c>
    </row>
    <row r="22" spans="1:12" ht="21.75" customHeight="1">
      <c r="A22" s="7"/>
      <c r="B22" s="20"/>
      <c r="C22" s="20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1.75" customHeight="1">
      <c r="A23" s="7"/>
      <c r="B23" s="41" t="s">
        <v>59</v>
      </c>
      <c r="C23" s="41"/>
      <c r="D23" s="15"/>
      <c r="E23" s="32"/>
      <c r="F23" s="32"/>
      <c r="G23" s="32"/>
      <c r="H23" s="32"/>
      <c r="I23" s="32"/>
      <c r="J23" s="32"/>
      <c r="K23" s="32"/>
      <c r="L23" s="32"/>
    </row>
    <row r="24" spans="1:12" ht="21.75" customHeight="1">
      <c r="A24" s="7"/>
      <c r="B24" s="7"/>
      <c r="C24" s="7"/>
      <c r="D24" s="15"/>
      <c r="E24" s="16"/>
      <c r="F24" s="16"/>
      <c r="G24" s="16"/>
      <c r="H24" s="16"/>
      <c r="I24" s="16"/>
      <c r="J24" s="16"/>
      <c r="K24" s="16"/>
      <c r="L24" s="16"/>
    </row>
    <row r="25" spans="1:16" ht="13.5" customHeight="1">
      <c r="A25" s="8" t="s">
        <v>17</v>
      </c>
      <c r="B25" s="38" t="s">
        <v>18</v>
      </c>
      <c r="C25" s="38"/>
      <c r="D25" s="33">
        <v>1687368.85</v>
      </c>
      <c r="E25" s="33">
        <v>1692868.85</v>
      </c>
      <c r="F25" s="33">
        <v>219086.47</v>
      </c>
      <c r="G25" s="33">
        <v>224086.47</v>
      </c>
      <c r="H25" s="33">
        <v>238895.47</v>
      </c>
      <c r="I25" s="33">
        <v>203078.06</v>
      </c>
      <c r="J25" s="33">
        <v>207078.06</v>
      </c>
      <c r="K25" s="33">
        <v>212578.06</v>
      </c>
      <c r="L25" s="33">
        <v>217078.06</v>
      </c>
      <c r="M25" s="33">
        <v>214078.06</v>
      </c>
      <c r="N25" s="33">
        <v>243592.06</v>
      </c>
      <c r="O25" s="28"/>
      <c r="P25" s="29"/>
    </row>
    <row r="26" spans="1:16" ht="23.25" customHeight="1" thickBot="1">
      <c r="A26" s="8" t="s">
        <v>19</v>
      </c>
      <c r="B26" s="38" t="s">
        <v>60</v>
      </c>
      <c r="C26" s="38"/>
      <c r="D26" s="33">
        <v>3762850.71</v>
      </c>
      <c r="E26" s="33">
        <v>3281417.5799999996</v>
      </c>
      <c r="F26" s="33">
        <v>3515219.67</v>
      </c>
      <c r="G26" s="33">
        <v>3869413.93</v>
      </c>
      <c r="H26" s="33">
        <v>4399974.75</v>
      </c>
      <c r="I26" s="33">
        <v>3519979.77</v>
      </c>
      <c r="J26" s="33">
        <v>3526146.3</v>
      </c>
      <c r="K26" s="33">
        <v>4455309.44</v>
      </c>
      <c r="L26" s="33">
        <v>3837257.1</v>
      </c>
      <c r="M26" s="33">
        <v>4500991.63</v>
      </c>
      <c r="N26" s="33">
        <v>4088480.9099999997</v>
      </c>
      <c r="O26" s="28"/>
      <c r="P26" s="29"/>
    </row>
    <row r="27" spans="1:14" ht="26.25" customHeight="1">
      <c r="A27" s="7"/>
      <c r="B27" s="41" t="s">
        <v>63</v>
      </c>
      <c r="C27" s="41"/>
      <c r="D27" s="30">
        <f aca="true" t="shared" si="2" ref="D27:N27">SUM(D25:D26)</f>
        <v>5450219.5600000005</v>
      </c>
      <c r="E27" s="30">
        <f t="shared" si="2"/>
        <v>4974286.43</v>
      </c>
      <c r="F27" s="30">
        <f t="shared" si="2"/>
        <v>3734306.14</v>
      </c>
      <c r="G27" s="30">
        <f t="shared" si="2"/>
        <v>4093500.4000000004</v>
      </c>
      <c r="H27" s="30">
        <f t="shared" si="2"/>
        <v>4638870.22</v>
      </c>
      <c r="I27" s="30">
        <f t="shared" si="2"/>
        <v>3723057.83</v>
      </c>
      <c r="J27" s="30">
        <f t="shared" si="2"/>
        <v>3733224.36</v>
      </c>
      <c r="K27" s="30">
        <f t="shared" si="2"/>
        <v>4667887.5</v>
      </c>
      <c r="L27" s="30">
        <f t="shared" si="2"/>
        <v>4054335.16</v>
      </c>
      <c r="M27" s="30">
        <f t="shared" si="2"/>
        <v>4715069.6899999995</v>
      </c>
      <c r="N27" s="30">
        <f t="shared" si="2"/>
        <v>4332072.97</v>
      </c>
    </row>
    <row r="28" spans="1:12" ht="21.75" customHeight="1">
      <c r="A28" s="38"/>
      <c r="B28" s="38"/>
      <c r="C28" s="38"/>
      <c r="D28" s="15"/>
      <c r="E28" s="16"/>
      <c r="F28" s="16"/>
      <c r="G28" s="16"/>
      <c r="H28" s="16"/>
      <c r="I28" s="16"/>
      <c r="J28" s="16"/>
      <c r="K28" s="16"/>
      <c r="L28" s="16"/>
    </row>
    <row r="29" spans="1:12" ht="15.75" customHeight="1">
      <c r="A29" s="7" t="s">
        <v>2</v>
      </c>
      <c r="B29" s="41" t="s">
        <v>20</v>
      </c>
      <c r="C29" s="41"/>
      <c r="D29" s="15"/>
      <c r="E29" s="33"/>
      <c r="F29" s="16"/>
      <c r="G29" s="16"/>
      <c r="H29" s="16"/>
      <c r="I29" s="16"/>
      <c r="J29" s="16"/>
      <c r="K29" s="16"/>
      <c r="L29" s="16"/>
    </row>
    <row r="30" spans="1:16" ht="13.5" customHeight="1" thickBot="1">
      <c r="A30" s="9" t="s">
        <v>21</v>
      </c>
      <c r="B30" s="38" t="s">
        <v>22</v>
      </c>
      <c r="C30" s="38"/>
      <c r="D30" s="33">
        <v>336398638.39</v>
      </c>
      <c r="E30" s="33">
        <v>336398638.39</v>
      </c>
      <c r="F30" s="33">
        <v>336398638.39</v>
      </c>
      <c r="G30" s="33">
        <v>336398638.39</v>
      </c>
      <c r="H30" s="33">
        <v>336398638.39</v>
      </c>
      <c r="I30" s="33">
        <v>336398638.39</v>
      </c>
      <c r="J30" s="33">
        <v>336398638.39</v>
      </c>
      <c r="K30" s="33">
        <v>336398638.39</v>
      </c>
      <c r="L30" s="33">
        <v>336398638.39</v>
      </c>
      <c r="M30" s="27">
        <v>336398638.39</v>
      </c>
      <c r="N30" s="27">
        <v>336398638.39</v>
      </c>
      <c r="O30" s="28"/>
      <c r="P30" s="29"/>
    </row>
    <row r="31" spans="1:14" ht="21.75" customHeight="1">
      <c r="A31" s="7"/>
      <c r="B31" s="41" t="s">
        <v>23</v>
      </c>
      <c r="C31" s="41"/>
      <c r="D31" s="30">
        <f aca="true" t="shared" si="3" ref="D31:N31">SUM(D30)</f>
        <v>336398638.39</v>
      </c>
      <c r="E31" s="30">
        <f t="shared" si="3"/>
        <v>336398638.39</v>
      </c>
      <c r="F31" s="30">
        <f t="shared" si="3"/>
        <v>336398638.39</v>
      </c>
      <c r="G31" s="30">
        <f t="shared" si="3"/>
        <v>336398638.39</v>
      </c>
      <c r="H31" s="30">
        <f t="shared" si="3"/>
        <v>336398638.39</v>
      </c>
      <c r="I31" s="30">
        <f t="shared" si="3"/>
        <v>336398638.39</v>
      </c>
      <c r="J31" s="30">
        <f t="shared" si="3"/>
        <v>336398638.39</v>
      </c>
      <c r="K31" s="30">
        <f t="shared" si="3"/>
        <v>336398638.39</v>
      </c>
      <c r="L31" s="30">
        <f t="shared" si="3"/>
        <v>336398638.39</v>
      </c>
      <c r="M31" s="30">
        <f t="shared" si="3"/>
        <v>336398638.39</v>
      </c>
      <c r="N31" s="30">
        <f t="shared" si="3"/>
        <v>336398638.39</v>
      </c>
    </row>
    <row r="32" spans="1:14" ht="21.75" customHeight="1">
      <c r="A32" s="39" t="s">
        <v>47</v>
      </c>
      <c r="B32" s="39"/>
      <c r="C32" s="39"/>
      <c r="D32" s="14">
        <f aca="true" t="shared" si="4" ref="D32:N32">SUM(D17+D21+D27+D31)</f>
        <v>522037899.28999996</v>
      </c>
      <c r="E32" s="14">
        <f t="shared" si="4"/>
        <v>547781611.6800001</v>
      </c>
      <c r="F32" s="14">
        <f t="shared" si="4"/>
        <v>523483611.76</v>
      </c>
      <c r="G32" s="17">
        <f t="shared" si="4"/>
        <v>612654276.03</v>
      </c>
      <c r="H32" s="17">
        <f t="shared" si="4"/>
        <v>604329484</v>
      </c>
      <c r="I32" s="17">
        <f t="shared" si="4"/>
        <v>650857109.95</v>
      </c>
      <c r="J32" s="17">
        <f t="shared" si="4"/>
        <v>618539035.15</v>
      </c>
      <c r="K32" s="17">
        <f t="shared" si="4"/>
        <v>622901448.3199999</v>
      </c>
      <c r="L32" s="17">
        <f t="shared" si="4"/>
        <v>620214818.8800001</v>
      </c>
      <c r="M32" s="17">
        <f>SUM(M17+M21+M27+M31)</f>
        <v>628918526.44</v>
      </c>
      <c r="N32" s="17">
        <f>SUM(N17+N21+N27+N31)</f>
        <v>686966206.3499999</v>
      </c>
    </row>
    <row r="33" spans="1:12" ht="21.75" customHeight="1">
      <c r="A33" s="8"/>
      <c r="B33" s="8"/>
      <c r="C33" s="8"/>
      <c r="G33" s="16"/>
      <c r="H33" s="16"/>
      <c r="I33" s="16"/>
      <c r="J33" s="16"/>
      <c r="K33" s="16"/>
      <c r="L33" s="16"/>
    </row>
    <row r="34" spans="1:12" ht="15.75" customHeight="1">
      <c r="A34" s="7" t="s">
        <v>2</v>
      </c>
      <c r="B34" s="41" t="s">
        <v>53</v>
      </c>
      <c r="C34" s="41"/>
      <c r="D34" s="34"/>
      <c r="G34" s="16"/>
      <c r="H34" s="16"/>
      <c r="I34" s="16"/>
      <c r="J34" s="16"/>
      <c r="K34" s="16"/>
      <c r="L34" s="16"/>
    </row>
    <row r="35" spans="1:16" ht="25.5" customHeight="1" thickBot="1">
      <c r="A35" s="8" t="s">
        <v>54</v>
      </c>
      <c r="B35" s="38" t="s">
        <v>55</v>
      </c>
      <c r="C35" s="38"/>
      <c r="D35" s="35">
        <v>156625394</v>
      </c>
      <c r="E35" s="35">
        <v>211236987</v>
      </c>
      <c r="F35" s="35">
        <v>256225304</v>
      </c>
      <c r="G35" s="33">
        <v>319410673</v>
      </c>
      <c r="H35" s="33">
        <v>317426042</v>
      </c>
      <c r="I35" s="33">
        <v>315441411</v>
      </c>
      <c r="J35" s="33">
        <v>313456780</v>
      </c>
      <c r="K35" s="33">
        <v>311472149</v>
      </c>
      <c r="L35" s="33">
        <v>309487518</v>
      </c>
      <c r="M35" s="33">
        <v>307502887</v>
      </c>
      <c r="N35" s="33">
        <v>305518256</v>
      </c>
      <c r="O35" s="28"/>
      <c r="P35" s="29"/>
    </row>
    <row r="36" spans="1:14" ht="21.75" customHeight="1">
      <c r="A36" s="7"/>
      <c r="B36" s="41" t="s">
        <v>56</v>
      </c>
      <c r="C36" s="41"/>
      <c r="D36" s="36">
        <f aca="true" t="shared" si="5" ref="D36:N36">SUM(D35)</f>
        <v>156625394</v>
      </c>
      <c r="E36" s="36">
        <f t="shared" si="5"/>
        <v>211236987</v>
      </c>
      <c r="F36" s="36">
        <f t="shared" si="5"/>
        <v>256225304</v>
      </c>
      <c r="G36" s="30">
        <f t="shared" si="5"/>
        <v>319410673</v>
      </c>
      <c r="H36" s="30">
        <f t="shared" si="5"/>
        <v>317426042</v>
      </c>
      <c r="I36" s="30">
        <f t="shared" si="5"/>
        <v>315441411</v>
      </c>
      <c r="J36" s="30">
        <f t="shared" si="5"/>
        <v>313456780</v>
      </c>
      <c r="K36" s="30">
        <f t="shared" si="5"/>
        <v>311472149</v>
      </c>
      <c r="L36" s="30">
        <f t="shared" si="5"/>
        <v>309487518</v>
      </c>
      <c r="M36" s="30">
        <f t="shared" si="5"/>
        <v>307502887</v>
      </c>
      <c r="N36" s="30">
        <f t="shared" si="5"/>
        <v>305518256</v>
      </c>
    </row>
    <row r="37" spans="1:12" ht="21.75" customHeight="1">
      <c r="A37" s="38"/>
      <c r="B37" s="38"/>
      <c r="C37" s="38"/>
      <c r="G37" s="16"/>
      <c r="H37" s="16"/>
      <c r="I37" s="16"/>
      <c r="J37" s="16"/>
      <c r="K37" s="16"/>
      <c r="L37" s="16"/>
    </row>
    <row r="38" spans="1:12" ht="21.75" customHeight="1">
      <c r="A38" s="7" t="s">
        <v>2</v>
      </c>
      <c r="B38" s="41" t="s">
        <v>61</v>
      </c>
      <c r="C38" s="41"/>
      <c r="G38" s="16"/>
      <c r="H38" s="16"/>
      <c r="I38" s="16"/>
      <c r="J38" s="16"/>
      <c r="K38" s="16"/>
      <c r="L38" s="16"/>
    </row>
    <row r="39" spans="1:16" ht="27" customHeight="1" thickBot="1">
      <c r="A39" s="8" t="s">
        <v>24</v>
      </c>
      <c r="B39" s="38" t="s">
        <v>25</v>
      </c>
      <c r="C39" s="38"/>
      <c r="D39" s="33">
        <v>6464863130.87</v>
      </c>
      <c r="E39" s="33">
        <v>6466353349.05</v>
      </c>
      <c r="F39" s="33">
        <v>6467877125.19</v>
      </c>
      <c r="G39" s="33">
        <v>6469452866.94</v>
      </c>
      <c r="H39" s="33">
        <v>6471126023.72</v>
      </c>
      <c r="I39" s="33">
        <v>6472781775.48</v>
      </c>
      <c r="J39" s="33">
        <v>6474153299.05</v>
      </c>
      <c r="K39" s="33">
        <v>6475719593.56</v>
      </c>
      <c r="L39" s="33">
        <v>6477561472.32</v>
      </c>
      <c r="M39" s="33">
        <v>6479087575.77</v>
      </c>
      <c r="N39" s="33">
        <v>6480994689.44</v>
      </c>
      <c r="O39" s="28"/>
      <c r="P39" s="29"/>
    </row>
    <row r="40" spans="1:14" ht="25.5" customHeight="1">
      <c r="A40" s="7"/>
      <c r="B40" s="41" t="s">
        <v>26</v>
      </c>
      <c r="C40" s="41"/>
      <c r="D40" s="30">
        <f aca="true" t="shared" si="6" ref="D40:N40">SUM(D39)</f>
        <v>6464863130.87</v>
      </c>
      <c r="E40" s="30">
        <f t="shared" si="6"/>
        <v>6466353349.05</v>
      </c>
      <c r="F40" s="30">
        <f t="shared" si="6"/>
        <v>6467877125.19</v>
      </c>
      <c r="G40" s="30">
        <f t="shared" si="6"/>
        <v>6469452866.94</v>
      </c>
      <c r="H40" s="30">
        <f t="shared" si="6"/>
        <v>6471126023.72</v>
      </c>
      <c r="I40" s="30">
        <f t="shared" si="6"/>
        <v>6472781775.48</v>
      </c>
      <c r="J40" s="30">
        <f t="shared" si="6"/>
        <v>6474153299.05</v>
      </c>
      <c r="K40" s="30">
        <f t="shared" si="6"/>
        <v>6475719593.56</v>
      </c>
      <c r="L40" s="30">
        <f t="shared" si="6"/>
        <v>6477561472.32</v>
      </c>
      <c r="M40" s="30">
        <f t="shared" si="6"/>
        <v>6479087575.77</v>
      </c>
      <c r="N40" s="30">
        <f t="shared" si="6"/>
        <v>6480994689.44</v>
      </c>
    </row>
    <row r="41" spans="1:12" ht="21.75" customHeight="1">
      <c r="A41" s="38"/>
      <c r="B41" s="38"/>
      <c r="C41" s="38"/>
      <c r="G41" s="16"/>
      <c r="H41" s="16"/>
      <c r="I41" s="16"/>
      <c r="J41" s="16"/>
      <c r="K41" s="16"/>
      <c r="L41" s="16"/>
    </row>
    <row r="42" spans="1:14" ht="21.75" customHeight="1">
      <c r="A42" s="39" t="s">
        <v>48</v>
      </c>
      <c r="B42" s="39"/>
      <c r="C42" s="22"/>
      <c r="D42" s="17">
        <f>SUM(D36,D40)</f>
        <v>6621488524.87</v>
      </c>
      <c r="E42" s="17">
        <f>SUM(E36,E40)</f>
        <v>6677590336.05</v>
      </c>
      <c r="F42" s="17">
        <f>SUM(F36,F40)</f>
        <v>6724102429.19</v>
      </c>
      <c r="G42" s="17">
        <f>SUM(G36,G40)</f>
        <v>6788863539.94</v>
      </c>
      <c r="H42" s="17">
        <f aca="true" t="shared" si="7" ref="H42:N42">H40+H36</f>
        <v>6788552065.72</v>
      </c>
      <c r="I42" s="17">
        <f t="shared" si="7"/>
        <v>6788223186.48</v>
      </c>
      <c r="J42" s="17">
        <f t="shared" si="7"/>
        <v>6787610079.05</v>
      </c>
      <c r="K42" s="17">
        <f t="shared" si="7"/>
        <v>6787191742.56</v>
      </c>
      <c r="L42" s="17">
        <f t="shared" si="7"/>
        <v>6787048990.32</v>
      </c>
      <c r="M42" s="17">
        <f t="shared" si="7"/>
        <v>6786590462.77</v>
      </c>
      <c r="N42" s="17">
        <f t="shared" si="7"/>
        <v>6786512945.44</v>
      </c>
    </row>
    <row r="43" spans="1:12" ht="21.75" customHeight="1">
      <c r="A43" s="8"/>
      <c r="B43" s="8"/>
      <c r="C43" s="8"/>
      <c r="D43" s="15"/>
      <c r="E43" s="16"/>
      <c r="F43" s="16"/>
      <c r="G43" s="16"/>
      <c r="H43" s="16"/>
      <c r="I43" s="16"/>
      <c r="J43" s="16"/>
      <c r="K43" s="16"/>
      <c r="L43" s="16"/>
    </row>
    <row r="44" spans="1:14" ht="21.75" customHeight="1">
      <c r="A44" s="42" t="s">
        <v>68</v>
      </c>
      <c r="B44" s="42"/>
      <c r="C44" s="23"/>
      <c r="D44" s="19">
        <f aca="true" t="shared" si="8" ref="D44:N44">SUM(D32+D42)</f>
        <v>7143526424.16</v>
      </c>
      <c r="E44" s="19">
        <f t="shared" si="8"/>
        <v>7225371947.7300005</v>
      </c>
      <c r="F44" s="19">
        <f t="shared" si="8"/>
        <v>7247586040.95</v>
      </c>
      <c r="G44" s="19">
        <f t="shared" si="8"/>
        <v>7401517815.969999</v>
      </c>
      <c r="H44" s="19">
        <f t="shared" si="8"/>
        <v>7392881549.72</v>
      </c>
      <c r="I44" s="19">
        <f t="shared" si="8"/>
        <v>7439080296.429999</v>
      </c>
      <c r="J44" s="19">
        <f t="shared" si="8"/>
        <v>7406149114.2</v>
      </c>
      <c r="K44" s="19">
        <f t="shared" si="8"/>
        <v>7410093190.88</v>
      </c>
      <c r="L44" s="19">
        <f t="shared" si="8"/>
        <v>7407263809.2</v>
      </c>
      <c r="M44" s="19">
        <f t="shared" si="8"/>
        <v>7415508989.210001</v>
      </c>
      <c r="N44" s="19">
        <f t="shared" si="8"/>
        <v>7473479151.789999</v>
      </c>
    </row>
    <row r="45" spans="1:12" ht="21.75" customHeight="1">
      <c r="A45" s="38"/>
      <c r="B45" s="38"/>
      <c r="C45" s="38"/>
      <c r="D45" s="15"/>
      <c r="E45" s="16"/>
      <c r="F45" s="16"/>
      <c r="G45" s="16"/>
      <c r="H45" s="16"/>
      <c r="I45" s="16"/>
      <c r="J45" s="16"/>
      <c r="K45" s="16"/>
      <c r="L45" s="16"/>
    </row>
    <row r="46" spans="1:12" ht="21.75" customHeight="1">
      <c r="A46" s="8"/>
      <c r="B46" s="8"/>
      <c r="C46" s="8"/>
      <c r="D46" s="15"/>
      <c r="E46" s="16"/>
      <c r="F46" s="16"/>
      <c r="G46" s="16"/>
      <c r="H46" s="16"/>
      <c r="I46" s="16"/>
      <c r="J46" s="16"/>
      <c r="K46" s="16"/>
      <c r="L46" s="16"/>
    </row>
    <row r="47" spans="1:12" ht="12.75" customHeight="1">
      <c r="A47" s="7" t="s">
        <v>2</v>
      </c>
      <c r="B47" s="41" t="s">
        <v>27</v>
      </c>
      <c r="C47" s="41"/>
      <c r="D47" s="15"/>
      <c r="E47" s="16"/>
      <c r="F47" s="16"/>
      <c r="G47" s="16"/>
      <c r="H47" s="16"/>
      <c r="I47" s="16"/>
      <c r="J47" s="16"/>
      <c r="K47" s="16"/>
      <c r="L47" s="16"/>
    </row>
    <row r="48" spans="1:12" ht="12.75" customHeight="1">
      <c r="A48" s="7" t="s">
        <v>2</v>
      </c>
      <c r="B48" s="41" t="s">
        <v>28</v>
      </c>
      <c r="C48" s="41"/>
      <c r="D48" s="15"/>
      <c r="E48" s="16"/>
      <c r="F48" s="16"/>
      <c r="G48" s="16"/>
      <c r="H48" s="16"/>
      <c r="I48" s="16"/>
      <c r="J48" s="16"/>
      <c r="K48" s="16"/>
      <c r="L48" s="16"/>
    </row>
    <row r="49" spans="1:16" ht="12.75" customHeight="1" thickBot="1">
      <c r="A49" s="8" t="s">
        <v>29</v>
      </c>
      <c r="B49" s="38" t="s">
        <v>30</v>
      </c>
      <c r="C49" s="38"/>
      <c r="D49" s="33">
        <v>935326</v>
      </c>
      <c r="E49" s="33">
        <v>936651.99</v>
      </c>
      <c r="F49" s="33">
        <v>927478.98</v>
      </c>
      <c r="G49" s="33">
        <v>935536.13</v>
      </c>
      <c r="H49" s="33">
        <v>935862.92</v>
      </c>
      <c r="I49" s="33">
        <v>926189.71</v>
      </c>
      <c r="J49" s="33">
        <v>916516.5</v>
      </c>
      <c r="K49" s="33">
        <v>906843.29</v>
      </c>
      <c r="L49" s="33">
        <v>1032859.12</v>
      </c>
      <c r="M49" s="33">
        <v>1020889.95</v>
      </c>
      <c r="N49" s="33">
        <v>1006893.28</v>
      </c>
      <c r="O49" s="28"/>
      <c r="P49" s="29"/>
    </row>
    <row r="50" spans="1:14" ht="21.75" customHeight="1">
      <c r="A50" s="7"/>
      <c r="B50" s="41" t="s">
        <v>31</v>
      </c>
      <c r="C50" s="41"/>
      <c r="D50" s="30">
        <f>SUM(D49)</f>
        <v>935326</v>
      </c>
      <c r="E50" s="30">
        <f>SUM(E49)</f>
        <v>936651.99</v>
      </c>
      <c r="F50" s="30">
        <f>SUM(F49)</f>
        <v>927478.98</v>
      </c>
      <c r="G50" s="30">
        <f aca="true" t="shared" si="9" ref="G50:N50">G49</f>
        <v>935536.13</v>
      </c>
      <c r="H50" s="30">
        <f t="shared" si="9"/>
        <v>935862.92</v>
      </c>
      <c r="I50" s="30">
        <f t="shared" si="9"/>
        <v>926189.71</v>
      </c>
      <c r="J50" s="30">
        <f t="shared" si="9"/>
        <v>916516.5</v>
      </c>
      <c r="K50" s="30">
        <f t="shared" si="9"/>
        <v>906843.29</v>
      </c>
      <c r="L50" s="30">
        <f t="shared" si="9"/>
        <v>1032859.12</v>
      </c>
      <c r="M50" s="30">
        <f t="shared" si="9"/>
        <v>1020889.95</v>
      </c>
      <c r="N50" s="30">
        <f t="shared" si="9"/>
        <v>1006893.28</v>
      </c>
    </row>
    <row r="51" spans="1:12" ht="21.75" customHeight="1">
      <c r="A51" s="38"/>
      <c r="B51" s="38"/>
      <c r="C51" s="38"/>
      <c r="D51" s="15"/>
      <c r="E51" s="16"/>
      <c r="F51" s="16"/>
      <c r="G51" s="16"/>
      <c r="H51" s="16"/>
      <c r="I51" s="16"/>
      <c r="J51" s="16"/>
      <c r="K51" s="16"/>
      <c r="L51" s="16"/>
    </row>
    <row r="52" spans="1:12" ht="13.5" customHeight="1">
      <c r="A52" s="7" t="s">
        <v>2</v>
      </c>
      <c r="B52" s="41" t="s">
        <v>32</v>
      </c>
      <c r="C52" s="41"/>
      <c r="D52" s="15"/>
      <c r="E52" s="16"/>
      <c r="F52" s="16"/>
      <c r="G52" s="16"/>
      <c r="H52" s="16"/>
      <c r="I52" s="16"/>
      <c r="J52" s="16"/>
      <c r="K52" s="16"/>
      <c r="L52" s="16"/>
    </row>
    <row r="53" spans="1:14" ht="13.5" customHeight="1">
      <c r="A53" s="8" t="s">
        <v>33</v>
      </c>
      <c r="B53" s="38" t="s">
        <v>34</v>
      </c>
      <c r="C53" s="38"/>
      <c r="D53" s="33">
        <v>630416650.32</v>
      </c>
      <c r="E53" s="33">
        <v>832137372.85</v>
      </c>
      <c r="F53" s="33">
        <v>887417029.58</v>
      </c>
      <c r="G53" s="33">
        <v>901856790.27</v>
      </c>
      <c r="H53" s="33">
        <v>789395440.12</v>
      </c>
      <c r="I53" s="33">
        <v>789766901.33</v>
      </c>
      <c r="J53" s="33">
        <v>856345852.3899999</v>
      </c>
      <c r="K53" s="33">
        <v>977664034.0399998</v>
      </c>
      <c r="L53" s="33">
        <v>987113258.05</v>
      </c>
      <c r="M53" s="33">
        <v>875452586.1599997</v>
      </c>
      <c r="N53" s="33">
        <v>781834571.9299998</v>
      </c>
    </row>
    <row r="54" spans="1:16" ht="13.5" customHeight="1">
      <c r="A54" s="8" t="s">
        <v>35</v>
      </c>
      <c r="B54" s="38" t="s">
        <v>36</v>
      </c>
      <c r="C54" s="38"/>
      <c r="D54" s="33">
        <v>2399671597.9899993</v>
      </c>
      <c r="E54" s="33">
        <v>2389159332.339999</v>
      </c>
      <c r="F54" s="33">
        <v>2334450247.81</v>
      </c>
      <c r="G54" s="33">
        <v>2327528927.4399996</v>
      </c>
      <c r="H54" s="33">
        <v>2326591131.2499995</v>
      </c>
      <c r="I54" s="33">
        <v>2326575010.05</v>
      </c>
      <c r="J54" s="33">
        <v>2322831155.0499997</v>
      </c>
      <c r="K54" s="33">
        <v>2321066166.53</v>
      </c>
      <c r="L54" s="33">
        <v>2321060652.2</v>
      </c>
      <c r="M54" s="33">
        <v>2313928540.3799996</v>
      </c>
      <c r="N54" s="33">
        <v>2311242371.5299993</v>
      </c>
      <c r="O54" s="28"/>
      <c r="P54" s="29"/>
    </row>
    <row r="55" spans="1:16" ht="13.5" customHeight="1" thickBot="1">
      <c r="A55" s="8" t="s">
        <v>37</v>
      </c>
      <c r="B55" s="38" t="s">
        <v>38</v>
      </c>
      <c r="C55" s="38"/>
      <c r="D55" s="33">
        <v>6902653752.91</v>
      </c>
      <c r="E55" s="33">
        <v>7960643488.7</v>
      </c>
      <c r="F55" s="33">
        <v>7960630756.47</v>
      </c>
      <c r="G55" s="33">
        <v>7954726665.28</v>
      </c>
      <c r="H55" s="33">
        <v>7953144133.41</v>
      </c>
      <c r="I55" s="33">
        <v>7951488272.76</v>
      </c>
      <c r="J55" s="33">
        <v>7945085659.54</v>
      </c>
      <c r="K55" s="33">
        <v>7948449138.47</v>
      </c>
      <c r="L55" s="33">
        <v>7947726848.03</v>
      </c>
      <c r="M55" s="33">
        <v>7945056439.48</v>
      </c>
      <c r="N55" s="33">
        <v>7939955335.76</v>
      </c>
      <c r="O55" s="28"/>
      <c r="P55" s="29"/>
    </row>
    <row r="56" spans="1:14" ht="21.75" customHeight="1">
      <c r="A56" s="7"/>
      <c r="B56" s="41" t="s">
        <v>39</v>
      </c>
      <c r="C56" s="41"/>
      <c r="D56" s="30">
        <f aca="true" t="shared" si="10" ref="D56:N56">SUM(D53:D55)</f>
        <v>9932742001.22</v>
      </c>
      <c r="E56" s="30">
        <f t="shared" si="10"/>
        <v>11181940193.89</v>
      </c>
      <c r="F56" s="30">
        <f t="shared" si="10"/>
        <v>11182498033.86</v>
      </c>
      <c r="G56" s="30">
        <f t="shared" si="10"/>
        <v>11184112382.99</v>
      </c>
      <c r="H56" s="30">
        <f t="shared" si="10"/>
        <v>11069130704.779999</v>
      </c>
      <c r="I56" s="30">
        <f t="shared" si="10"/>
        <v>11067830184.14</v>
      </c>
      <c r="J56" s="30">
        <f>SUM(J53:J55)</f>
        <v>11124262666.98</v>
      </c>
      <c r="K56" s="30">
        <f t="shared" si="10"/>
        <v>11247179339.04</v>
      </c>
      <c r="L56" s="30">
        <f t="shared" si="10"/>
        <v>11255900758.279999</v>
      </c>
      <c r="M56" s="30">
        <f t="shared" si="10"/>
        <v>11134437566.019999</v>
      </c>
      <c r="N56" s="30">
        <f t="shared" si="10"/>
        <v>11033032279.22</v>
      </c>
    </row>
    <row r="57" spans="1:12" ht="21.75" customHeight="1">
      <c r="A57" s="38"/>
      <c r="B57" s="38"/>
      <c r="C57" s="38"/>
      <c r="D57" s="15"/>
      <c r="E57" s="16"/>
      <c r="F57" s="16"/>
      <c r="G57" s="16"/>
      <c r="H57" s="16"/>
      <c r="I57" s="16"/>
      <c r="J57" s="16"/>
      <c r="K57" s="16"/>
      <c r="L57" s="16"/>
    </row>
    <row r="58" spans="1:14" ht="13.5" customHeight="1">
      <c r="A58" s="7" t="s">
        <v>2</v>
      </c>
      <c r="B58" s="41" t="s">
        <v>62</v>
      </c>
      <c r="C58" s="41"/>
      <c r="D58" s="15"/>
      <c r="E58" s="16"/>
      <c r="F58" s="16"/>
      <c r="G58" s="16"/>
      <c r="H58" s="16"/>
      <c r="I58" s="16"/>
      <c r="J58" s="16"/>
      <c r="K58" s="16"/>
      <c r="L58" s="16"/>
      <c r="N58" s="33"/>
    </row>
    <row r="59" spans="1:16" ht="15" customHeight="1" thickBot="1">
      <c r="A59" s="8" t="s">
        <v>40</v>
      </c>
      <c r="B59" s="38" t="s">
        <v>41</v>
      </c>
      <c r="C59" s="38"/>
      <c r="D59" s="33">
        <v>-1454518554.85</v>
      </c>
      <c r="E59" s="33">
        <v>-1421253020.96</v>
      </c>
      <c r="F59" s="33">
        <v>-1420368397.01</v>
      </c>
      <c r="G59" s="33">
        <v>-1420368397.01</v>
      </c>
      <c r="H59" s="33">
        <v>-1420752602.16</v>
      </c>
      <c r="I59" s="33">
        <v>-1416397129.66</v>
      </c>
      <c r="J59" s="33">
        <v>-1214364635.91</v>
      </c>
      <c r="K59" s="33">
        <v>-1215634110.56</v>
      </c>
      <c r="L59" s="33">
        <v>-1214159350.86</v>
      </c>
      <c r="M59" s="33">
        <v>-1205791835.93</v>
      </c>
      <c r="N59" s="33">
        <v>-1217797654.71</v>
      </c>
      <c r="O59" s="28"/>
      <c r="P59" s="29"/>
    </row>
    <row r="60" spans="1:14" ht="21.75" customHeight="1">
      <c r="A60" s="7"/>
      <c r="B60" s="41" t="s">
        <v>42</v>
      </c>
      <c r="C60" s="41"/>
      <c r="D60" s="30">
        <f aca="true" t="shared" si="11" ref="D60:N60">SUM(D59)</f>
        <v>-1454518554.85</v>
      </c>
      <c r="E60" s="30">
        <f t="shared" si="11"/>
        <v>-1421253020.96</v>
      </c>
      <c r="F60" s="30">
        <f t="shared" si="11"/>
        <v>-1420368397.01</v>
      </c>
      <c r="G60" s="30">
        <f t="shared" si="11"/>
        <v>-1420368397.01</v>
      </c>
      <c r="H60" s="30">
        <f t="shared" si="11"/>
        <v>-1420752602.16</v>
      </c>
      <c r="I60" s="30">
        <f t="shared" si="11"/>
        <v>-1416397129.66</v>
      </c>
      <c r="J60" s="30">
        <f t="shared" si="11"/>
        <v>-1214364635.91</v>
      </c>
      <c r="K60" s="30">
        <f t="shared" si="11"/>
        <v>-1215634110.56</v>
      </c>
      <c r="L60" s="30">
        <f t="shared" si="11"/>
        <v>-1214159350.86</v>
      </c>
      <c r="M60" s="30">
        <f t="shared" si="11"/>
        <v>-1205791835.93</v>
      </c>
      <c r="N60" s="30">
        <f t="shared" si="11"/>
        <v>-1217797654.71</v>
      </c>
    </row>
    <row r="61" spans="1:12" ht="6" customHeight="1">
      <c r="A61" s="21"/>
      <c r="B61" s="37"/>
      <c r="C61" s="37"/>
      <c r="D61" s="15"/>
      <c r="E61" s="16"/>
      <c r="F61" s="16"/>
      <c r="G61" s="16"/>
      <c r="H61" s="16"/>
      <c r="I61" s="16"/>
      <c r="J61" s="16"/>
      <c r="K61" s="16"/>
      <c r="L61" s="16"/>
    </row>
    <row r="62" spans="1:14" ht="12.75" customHeight="1">
      <c r="A62" s="39" t="s">
        <v>43</v>
      </c>
      <c r="B62" s="39"/>
      <c r="C62" s="39"/>
      <c r="D62" s="17">
        <f>SUM(D50,D56,D60)</f>
        <v>8479158772.369999</v>
      </c>
      <c r="E62" s="17">
        <f>SUM(E50,E56,E60)</f>
        <v>9761623824.919998</v>
      </c>
      <c r="F62" s="17">
        <f>SUM(F50,F56,F60)</f>
        <v>9763057115.83</v>
      </c>
      <c r="G62" s="17">
        <f>SUM(G50,G56,G60)</f>
        <v>9764679522.109999</v>
      </c>
      <c r="H62" s="17">
        <f aca="true" t="shared" si="12" ref="H62:N62">SUM(H50+H56+H60)</f>
        <v>9649313965.539999</v>
      </c>
      <c r="I62" s="17">
        <f t="shared" si="12"/>
        <v>9652359244.189999</v>
      </c>
      <c r="J62" s="17">
        <f t="shared" si="12"/>
        <v>9910814547.57</v>
      </c>
      <c r="K62" s="17">
        <f t="shared" si="12"/>
        <v>10032452071.770002</v>
      </c>
      <c r="L62" s="17">
        <f t="shared" si="12"/>
        <v>10042774266.539999</v>
      </c>
      <c r="M62" s="17">
        <f t="shared" si="12"/>
        <v>9929666620.039999</v>
      </c>
      <c r="N62" s="17">
        <f t="shared" si="12"/>
        <v>9816241517.79</v>
      </c>
    </row>
    <row r="63" spans="1:12" ht="11.25">
      <c r="A63" s="38"/>
      <c r="B63" s="38"/>
      <c r="C63" s="38"/>
      <c r="D63" s="15"/>
      <c r="E63" s="15"/>
      <c r="F63" s="16"/>
      <c r="G63" s="16"/>
      <c r="H63" s="16"/>
      <c r="I63" s="16"/>
      <c r="J63" s="16"/>
      <c r="K63" s="16"/>
      <c r="L63" s="16"/>
    </row>
    <row r="64" spans="1:14" ht="12.75" customHeight="1">
      <c r="A64" s="40" t="s">
        <v>44</v>
      </c>
      <c r="B64" s="40"/>
      <c r="C64" s="40"/>
      <c r="D64" s="18">
        <f>SUM(D44,D62)</f>
        <v>15622685196.529999</v>
      </c>
      <c r="E64" s="18">
        <f>SUM(E44,E62)</f>
        <v>16986995772.649998</v>
      </c>
      <c r="F64" s="18">
        <f>SUM(F44,F62)</f>
        <v>17010643156.779999</v>
      </c>
      <c r="G64" s="18">
        <f aca="true" t="shared" si="13" ref="G64:N64">G44+G62</f>
        <v>17166197338.079998</v>
      </c>
      <c r="H64" s="18">
        <f t="shared" si="13"/>
        <v>17042195515.259998</v>
      </c>
      <c r="I64" s="18">
        <f t="shared" si="13"/>
        <v>17091439540.619999</v>
      </c>
      <c r="J64" s="18">
        <f t="shared" si="13"/>
        <v>17316963661.77</v>
      </c>
      <c r="K64" s="18">
        <f t="shared" si="13"/>
        <v>17442545262.65</v>
      </c>
      <c r="L64" s="18">
        <f t="shared" si="13"/>
        <v>17450038075.739998</v>
      </c>
      <c r="M64" s="18">
        <f t="shared" si="13"/>
        <v>17345175609.25</v>
      </c>
      <c r="N64" s="18">
        <f t="shared" si="13"/>
        <v>17289720669.58</v>
      </c>
    </row>
    <row r="65" spans="1:3" ht="11.25">
      <c r="A65" s="38"/>
      <c r="B65" s="38"/>
      <c r="C65" s="38"/>
    </row>
  </sheetData>
  <sheetProtection/>
  <mergeCells count="52">
    <mergeCell ref="A7:C7"/>
    <mergeCell ref="B13:C13"/>
    <mergeCell ref="B14:C14"/>
    <mergeCell ref="A8:C8"/>
    <mergeCell ref="B9:C9"/>
    <mergeCell ref="B15:C15"/>
    <mergeCell ref="B16:C16"/>
    <mergeCell ref="B17:C17"/>
    <mergeCell ref="B10:C10"/>
    <mergeCell ref="B11:C11"/>
    <mergeCell ref="B12:C12"/>
    <mergeCell ref="B34:C34"/>
    <mergeCell ref="A32:C32"/>
    <mergeCell ref="B23:C23"/>
    <mergeCell ref="B25:C25"/>
    <mergeCell ref="B26:C26"/>
    <mergeCell ref="B27:C27"/>
    <mergeCell ref="A28:C28"/>
    <mergeCell ref="B29:C29"/>
    <mergeCell ref="B19:C19"/>
    <mergeCell ref="B20:C20"/>
    <mergeCell ref="A37:C37"/>
    <mergeCell ref="B38:C38"/>
    <mergeCell ref="B39:C39"/>
    <mergeCell ref="B40:C40"/>
    <mergeCell ref="A41:C41"/>
    <mergeCell ref="B30:C30"/>
    <mergeCell ref="B31:C31"/>
    <mergeCell ref="B35:C35"/>
    <mergeCell ref="B36:C36"/>
    <mergeCell ref="A45:C45"/>
    <mergeCell ref="B47:C47"/>
    <mergeCell ref="B48:C48"/>
    <mergeCell ref="B49:C49"/>
    <mergeCell ref="A42:B42"/>
    <mergeCell ref="A44:B44"/>
    <mergeCell ref="B50:C50"/>
    <mergeCell ref="A51:C51"/>
    <mergeCell ref="B52:C52"/>
    <mergeCell ref="B53:C53"/>
    <mergeCell ref="B54:C54"/>
    <mergeCell ref="B55:C55"/>
    <mergeCell ref="B61:C61"/>
    <mergeCell ref="A63:C63"/>
    <mergeCell ref="A65:C65"/>
    <mergeCell ref="A62:C62"/>
    <mergeCell ref="A64:C64"/>
    <mergeCell ref="B56:C56"/>
    <mergeCell ref="A57:C57"/>
    <mergeCell ref="B58:C58"/>
    <mergeCell ref="B59:C59"/>
    <mergeCell ref="B60:C6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2023-12-11T16:08:31Z</dcterms:modified>
  <cp:category/>
  <cp:version/>
  <cp:contentType/>
  <cp:contentStatus/>
</cp:coreProperties>
</file>