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10" windowHeight="424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<sst xmlns="http://schemas.openxmlformats.org/spreadsheetml/2006/main" count="133" uniqueCount="122">
  <si>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</si>
  <si>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</si>
  <si>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</si>
  <si>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</si>
  <si>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</si>
  <si>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</si>
  <si>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</si>
  <si>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</si>
  <si>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</si>
  <si>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</si>
  <si>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</si>
  <si>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</si>
  <si>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</si>
  <si>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</si>
  <si>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</si>
  <si>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</si>
  <si>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</si>
  <si>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</si>
  <si>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</si>
  <si>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</si>
  <si>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</si>
  <si>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</si>
  <si>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</si>
  <si>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</si>
  <si>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</si>
  <si>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</si>
  <si>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</si>
  <si>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</si>
  <si>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</si>
  <si>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</si>
  <si>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</si>
  <si>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</si>
  <si>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</si>
  <si>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</si>
  <si>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</si>
  <si>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</si>
  <si>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</si>
  <si>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</si>
  <si>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</si>
  <si>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</si>
  <si>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</si>
  <si>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</si>
  <si>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</si>
  <si>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</si>
  <si>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</si>
  <si>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</si>
  <si>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</si>
  <si>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</si>
  <si>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</si>
  <si>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</si>
  <si>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</si>
  <si>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</si>
  <si>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</si>
  <si>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</si>
  <si>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</si>
  <si>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</si>
  <si>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</si>
  <si>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</si>
  <si>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</si>
  <si>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</si>
  <si>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</si>
  <si>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</si>
  <si>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</si>
  <si>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</si>
  <si>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</si>
  <si>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</si>
  <si>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</si>
  <si>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</si>
  <si>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</si>
  <si>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</si>
  <si>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</si>
  <si>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</si>
  <si>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</si>
  <si>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</si>
  <si>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</si>
  <si>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</si>
  <si>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</si>
  <si>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</si>
  <si>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</si>
  <si>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</si>
  <si>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</si>
  <si>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</si>
  <si>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</si>
  <si>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</si>
  <si>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</si>
  <si>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</si>
  <si>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</si>
  <si>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</si>
  <si>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</si>
  <si>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</si>
  <si>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</si>
  <si>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</si>
  <si>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</si>
  <si>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</si>
  <si>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</si>
  <si>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</si>
  <si>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</si>
  <si>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</si>
  <si>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</si>
  <si>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</si>
  <si>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</si>
  <si>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</si>
  <si>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</si>
  <si>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2021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</si>
  <si>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</si>
  <si>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</si>
  <si>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</si>
  <si>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</si>
  <si>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</si>
  <si>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</si>
  <si>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</si>
  <si>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FEBRERO</t>
  </si>
  <si>
    <t>MARZO</t>
  </si>
  <si>
    <t xml:space="preserve"> 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</si>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</sst>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Exo 2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44" fontId="41" fillId="0" borderId="0" xfId="49" applyNumberFormat="1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1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2" fillId="0" borderId="0" xfId="0" applyNumberFormat="1" applyFont="1" applyAlignment="1">
      <alignment/>
    </xf>
    <xf numFmtId="44" fontId="41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1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3" fillId="33" borderId="0" xfId="49" applyNumberFormat="1" applyFont="1" applyFill="1" applyAlignment="1">
      <alignment/>
    </xf>
    <xf numFmtId="44" fontId="43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0" fillId="0" borderId="0" xfId="49" applyFont="1" applyAlignment="1">
      <alignment/>
    </xf>
    <xf numFmtId="44" fontId="41" fillId="0" borderId="0" xfId="49" applyFont="1" applyAlignment="1">
      <alignment/>
    </xf>
    <xf numFmtId="44" fontId="41" fillId="0" borderId="0" xfId="0" applyNumberFormat="1" applyFont="1" applyAlignment="1">
      <alignment vertical="center"/>
    </xf>
    <xf numFmtId="44" fontId="41" fillId="0" borderId="0" xfId="49" applyFont="1" applyAlignment="1">
      <alignment vertical="center"/>
    </xf>
    <xf numFmtId="0" fontId="41" fillId="0" borderId="11" xfId="0" applyFont="1" applyBorder="1" applyAlignment="1">
      <alignment/>
    </xf>
    <xf numFmtId="44" fontId="41" fillId="0" borderId="0" xfId="0" applyNumberFormat="1" applyFont="1" applyAlignment="1">
      <alignment/>
    </xf>
    <xf numFmtId="44" fontId="41" fillId="0" borderId="11" xfId="49" applyFont="1" applyBorder="1" applyAlignment="1">
      <alignment/>
    </xf>
    <xf numFmtId="44" fontId="41" fillId="0" borderId="11" xfId="0" applyNumberFormat="1" applyFont="1" applyBorder="1" applyAlignment="1">
      <alignment/>
    </xf>
    <xf numFmtId="44" fontId="41" fillId="0" borderId="12" xfId="0" applyNumberFormat="1" applyFont="1" applyBorder="1" applyAlignment="1">
      <alignment/>
    </xf>
    <xf numFmtId="165" fontId="5" fillId="0" borderId="0" xfId="0" applyNumberFormat="1" applyFont="1" applyAlignment="1">
      <alignment horizontal="right" vertical="top"/>
    </xf>
    <xf numFmtId="165" fontId="41" fillId="0" borderId="0" xfId="0" applyNumberFormat="1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0"/>
  <sheetViews>
    <sheetView tabSelected="1"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88" sqref="A1:N88"/>
    </sheetView>
  </sheetViews>
  <sheetFormatPr defaultColWidth="9.140625" defaultRowHeight="12.75"/>
  <cols>
    <col min="1" max="1" width="17.7109375" style="2" customWidth="1"/>
    <col min="2" max="2" width="29.421875" style="2" customWidth="1"/>
    <col min="3" max="3" width="12.7109375" style="2" customWidth="1"/>
    <col min="4" max="4" width="19.140625" style="3" customWidth="1"/>
    <col min="5" max="5" width="18.57421875" style="1" bestFit="1" customWidth="1"/>
    <col min="6" max="6" width="19.00390625" style="1" bestFit="1" customWidth="1"/>
    <col min="7" max="7" width="18.57421875" style="1" bestFit="1" customWidth="1"/>
    <col min="8" max="8" width="19.00390625" style="1" bestFit="1" customWidth="1"/>
    <col min="9" max="9" width="18.28125" style="1" bestFit="1" customWidth="1"/>
    <col min="10" max="10" width="19.8515625" style="1" customWidth="1"/>
    <col min="11" max="11" width="18.28125" style="1" bestFit="1" customWidth="1"/>
    <col min="12" max="12" width="19.57421875" style="1" customWidth="1"/>
    <col min="13" max="13" width="19.00390625" style="1" customWidth="1"/>
    <col min="14" max="14" width="19.00390625" style="1" bestFit="1" customWidth="1"/>
    <col min="15" max="16384" width="9.140625" style="1" customWidth="1"/>
  </cols>
  <sheetData>
    <row r="1" spans="1:203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</row>
    <row r="2" spans="2:203" ht="20.25" customHeight="1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</row>
    <row r="3" spans="1:203" ht="15" customHeight="1">
      <c r="A3" s="19"/>
      <c r="B3" s="19" t="s">
        <v>103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</row>
    <row r="4" spans="2:203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</row>
    <row r="5" spans="2:203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</row>
    <row r="6" spans="1:203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</row>
    <row r="7" spans="1:14" s="2" customFormat="1" ht="12" thickBot="1">
      <c r="A7" s="42" t="s">
        <v>94</v>
      </c>
      <c r="B7" s="42"/>
      <c r="C7" s="42"/>
      <c r="D7" s="21" t="s">
        <v>1</v>
      </c>
      <c r="E7" s="21" t="s">
        <v>111</v>
      </c>
      <c r="F7" s="21" t="s">
        <v>112</v>
      </c>
      <c r="G7" s="21" t="s">
        <v>114</v>
      </c>
      <c r="H7" s="21" t="s">
        <v>115</v>
      </c>
      <c r="I7" s="21" t="s">
        <v>116</v>
      </c>
      <c r="J7" s="21" t="s">
        <v>117</v>
      </c>
      <c r="K7" s="21" t="s">
        <v>118</v>
      </c>
      <c r="L7" s="21" t="s">
        <v>119</v>
      </c>
      <c r="M7" s="21" t="s">
        <v>120</v>
      </c>
      <c r="N7" s="21" t="s">
        <v>121</v>
      </c>
    </row>
    <row r="8" spans="1:5" ht="12.75">
      <c r="A8" s="8" t="s">
        <v>2</v>
      </c>
      <c r="B8" s="38" t="s">
        <v>3</v>
      </c>
      <c r="C8" s="38"/>
      <c r="E8" s="26"/>
    </row>
    <row r="9" spans="1:5" ht="12.75" customHeight="1">
      <c r="A9" s="8" t="s">
        <v>2</v>
      </c>
      <c r="B9" s="38" t="s">
        <v>4</v>
      </c>
      <c r="C9" s="38"/>
      <c r="E9" s="26"/>
    </row>
    <row r="10" spans="1:14" ht="12.75" customHeight="1">
      <c r="A10" s="9" t="s">
        <v>5</v>
      </c>
      <c r="B10" s="37" t="s">
        <v>6</v>
      </c>
      <c r="C10" s="37"/>
      <c r="D10" s="13">
        <v>609600527.17</v>
      </c>
      <c r="E10" s="27">
        <v>634438523.73</v>
      </c>
      <c r="F10" s="27">
        <v>636626407.51</v>
      </c>
      <c r="G10" s="27">
        <v>653391429.67</v>
      </c>
      <c r="H10" s="27">
        <v>654696758.41</v>
      </c>
      <c r="I10" s="27">
        <v>633250575.42</v>
      </c>
      <c r="J10" s="27">
        <v>576149039.2199999</v>
      </c>
      <c r="K10" s="27">
        <v>469395186.28000003</v>
      </c>
      <c r="L10" s="27">
        <v>615158420.4399999</v>
      </c>
      <c r="M10" s="27">
        <v>671982279.22</v>
      </c>
      <c r="N10" s="27">
        <v>670151685</v>
      </c>
    </row>
    <row r="11" spans="1:14" ht="12.75" customHeight="1">
      <c r="A11" s="9" t="s">
        <v>7</v>
      </c>
      <c r="B11" s="37" t="s">
        <v>8</v>
      </c>
      <c r="C11" s="37"/>
      <c r="D11" s="13">
        <v>37486703.75</v>
      </c>
      <c r="E11" s="27">
        <v>38998420.02</v>
      </c>
      <c r="F11" s="27">
        <v>53560013.16</v>
      </c>
      <c r="G11" s="27">
        <v>61528172.73</v>
      </c>
      <c r="H11" s="27">
        <v>69481314.73</v>
      </c>
      <c r="I11" s="27">
        <v>77486892.33</v>
      </c>
      <c r="J11" s="27">
        <v>76700767.17999999</v>
      </c>
      <c r="K11" s="27">
        <v>76941680.36</v>
      </c>
      <c r="L11" s="27">
        <v>83057395.89</v>
      </c>
      <c r="M11" s="27">
        <v>90534971.72</v>
      </c>
      <c r="N11" s="27">
        <v>56302020.59</v>
      </c>
    </row>
    <row r="12" spans="1:14" ht="12.75" customHeight="1">
      <c r="A12" s="9" t="s">
        <v>9</v>
      </c>
      <c r="B12" s="37" t="s">
        <v>10</v>
      </c>
      <c r="C12" s="37"/>
      <c r="D12" s="13">
        <v>93753396.65</v>
      </c>
      <c r="E12" s="27">
        <v>110913655.33</v>
      </c>
      <c r="F12" s="27">
        <v>90157466.24</v>
      </c>
      <c r="G12" s="27">
        <v>87864782.92</v>
      </c>
      <c r="H12" s="27">
        <v>95770456.77</v>
      </c>
      <c r="I12" s="27">
        <v>98980030.06</v>
      </c>
      <c r="J12" s="27">
        <v>96109199.87</v>
      </c>
      <c r="K12" s="27">
        <v>68840382.91000001</v>
      </c>
      <c r="L12" s="27">
        <v>109085677.45</v>
      </c>
      <c r="M12" s="27">
        <v>124480191.83</v>
      </c>
      <c r="N12" s="27">
        <v>116250975.08999999</v>
      </c>
    </row>
    <row r="13" spans="1:14" ht="12.75" customHeight="1">
      <c r="A13" s="9" t="s">
        <v>11</v>
      </c>
      <c r="B13" s="37" t="s">
        <v>12</v>
      </c>
      <c r="C13" s="37"/>
      <c r="D13" s="13">
        <v>1956155.03</v>
      </c>
      <c r="E13" s="27">
        <v>1788128.52</v>
      </c>
      <c r="F13" s="27">
        <v>1775511.84</v>
      </c>
      <c r="G13" s="27">
        <v>1833991.81</v>
      </c>
      <c r="H13" s="27">
        <v>1866275.57</v>
      </c>
      <c r="I13" s="27">
        <v>1761768.96</v>
      </c>
      <c r="J13" s="27">
        <v>1762585.21</v>
      </c>
      <c r="K13" s="27">
        <v>1763473.52</v>
      </c>
      <c r="L13" s="27">
        <v>1764385.72</v>
      </c>
      <c r="M13" s="27">
        <v>1750868.32</v>
      </c>
      <c r="N13" s="27">
        <v>1832876.92</v>
      </c>
    </row>
    <row r="14" spans="1:14" ht="13.5" customHeight="1" thickBot="1">
      <c r="A14" s="9" t="s">
        <v>13</v>
      </c>
      <c r="B14" s="37" t="s">
        <v>14</v>
      </c>
      <c r="C14" s="37"/>
      <c r="D14" s="13">
        <v>2000</v>
      </c>
      <c r="E14" s="27">
        <v>2000</v>
      </c>
      <c r="F14" s="32">
        <v>2000</v>
      </c>
      <c r="G14" s="32">
        <v>3800</v>
      </c>
      <c r="H14" s="32">
        <v>2000</v>
      </c>
      <c r="I14" s="32">
        <v>2000</v>
      </c>
      <c r="J14" s="32">
        <v>5200</v>
      </c>
      <c r="K14" s="32">
        <v>2000</v>
      </c>
      <c r="L14" s="32">
        <v>2000</v>
      </c>
      <c r="M14" s="32">
        <v>2000</v>
      </c>
      <c r="N14" s="32">
        <v>2000</v>
      </c>
    </row>
    <row r="15" spans="1:14" ht="12.75" customHeight="1">
      <c r="A15" s="8"/>
      <c r="B15" s="38" t="s">
        <v>15</v>
      </c>
      <c r="C15" s="38"/>
      <c r="D15" s="16">
        <f aca="true" t="shared" si="0" ref="D15:M15">SUM(D10:D14)</f>
        <v>742798782.5999999</v>
      </c>
      <c r="E15" s="16">
        <f t="shared" si="0"/>
        <v>786140727.6</v>
      </c>
      <c r="F15" s="31">
        <f t="shared" si="0"/>
        <v>782121398.75</v>
      </c>
      <c r="G15" s="31">
        <f t="shared" si="0"/>
        <v>804622177.1299999</v>
      </c>
      <c r="H15" s="31">
        <f t="shared" si="0"/>
        <v>821816805.48</v>
      </c>
      <c r="I15" s="34">
        <f t="shared" si="0"/>
        <v>811481266.77</v>
      </c>
      <c r="J15" s="34">
        <f t="shared" si="0"/>
        <v>750726791.4799999</v>
      </c>
      <c r="K15" s="34">
        <f t="shared" si="0"/>
        <v>616942723.0699999</v>
      </c>
      <c r="L15" s="34">
        <f t="shared" si="0"/>
        <v>809067879.5</v>
      </c>
      <c r="M15" s="34">
        <f t="shared" si="0"/>
        <v>888750311.0900002</v>
      </c>
      <c r="N15" s="31">
        <f>SUM(N10:N14)</f>
        <v>844539557.6</v>
      </c>
    </row>
    <row r="16" spans="1:5" ht="11.25">
      <c r="A16" s="37"/>
      <c r="B16" s="37"/>
      <c r="C16" s="37"/>
      <c r="E16" s="27"/>
    </row>
    <row r="17" spans="1:5" ht="12.75" customHeight="1">
      <c r="A17" s="8" t="s">
        <v>2</v>
      </c>
      <c r="B17" s="38" t="s">
        <v>16</v>
      </c>
      <c r="C17" s="38"/>
      <c r="E17" s="27"/>
    </row>
    <row r="18" spans="1:14" ht="12.75" customHeight="1">
      <c r="A18" s="9" t="s">
        <v>17</v>
      </c>
      <c r="B18" s="37" t="s">
        <v>18</v>
      </c>
      <c r="C18" s="37"/>
      <c r="D18" s="13">
        <v>668884</v>
      </c>
      <c r="E18" s="27">
        <v>515700</v>
      </c>
      <c r="F18" s="27">
        <v>544297</v>
      </c>
      <c r="G18" s="27">
        <v>497364</v>
      </c>
      <c r="H18" s="27">
        <v>494239</v>
      </c>
      <c r="I18" s="27">
        <v>181120</v>
      </c>
      <c r="J18" s="27">
        <v>181120</v>
      </c>
      <c r="K18" s="27">
        <v>181120</v>
      </c>
      <c r="L18" s="27">
        <v>181120</v>
      </c>
      <c r="M18" s="27">
        <v>185286</v>
      </c>
      <c r="N18" s="35">
        <v>181120</v>
      </c>
    </row>
    <row r="19" spans="1:13" ht="12.75" customHeight="1">
      <c r="A19" s="9" t="s">
        <v>19</v>
      </c>
      <c r="B19" s="37" t="s">
        <v>20</v>
      </c>
      <c r="C19" s="37"/>
      <c r="D19" s="13">
        <v>18787375.39</v>
      </c>
      <c r="E19" s="27">
        <v>19018768.250000004</v>
      </c>
      <c r="F19" s="27">
        <v>21938034.76</v>
      </c>
      <c r="G19" s="27">
        <v>21238821.34</v>
      </c>
      <c r="H19" s="27">
        <v>21253143.94</v>
      </c>
      <c r="I19" s="27">
        <v>21020330.169999998</v>
      </c>
      <c r="J19" s="27">
        <v>22237470.98</v>
      </c>
      <c r="K19" s="27">
        <v>30596278.81</v>
      </c>
      <c r="L19" s="27">
        <v>22012521.12</v>
      </c>
      <c r="M19" s="27">
        <v>21793375.129999995</v>
      </c>
    </row>
    <row r="20" spans="1:14" ht="13.5" customHeight="1">
      <c r="A20" s="9" t="s">
        <v>97</v>
      </c>
      <c r="B20" s="14" t="s">
        <v>98</v>
      </c>
      <c r="C20" s="14"/>
      <c r="D20" s="13"/>
      <c r="E20" s="27"/>
      <c r="G20" s="27"/>
      <c r="L20" s="27"/>
      <c r="N20" s="35">
        <v>23216038.94</v>
      </c>
    </row>
    <row r="21" spans="1:14" ht="12.75" customHeight="1" thickBot="1">
      <c r="A21" s="9" t="s">
        <v>21</v>
      </c>
      <c r="B21" s="37" t="s">
        <v>22</v>
      </c>
      <c r="C21" s="37"/>
      <c r="D21" s="13">
        <v>691487.05</v>
      </c>
      <c r="E21" s="27">
        <v>701850.31</v>
      </c>
      <c r="F21" s="32">
        <v>591663.92</v>
      </c>
      <c r="G21" s="32">
        <v>551439.54</v>
      </c>
      <c r="H21" s="32">
        <v>587075.99</v>
      </c>
      <c r="I21" s="32">
        <v>573540.59</v>
      </c>
      <c r="J21" s="32">
        <v>350355.28</v>
      </c>
      <c r="K21" s="32">
        <v>160000</v>
      </c>
      <c r="L21" s="32">
        <v>526540.9800000001</v>
      </c>
      <c r="M21" s="32">
        <v>541974.88</v>
      </c>
      <c r="N21" s="32">
        <v>544433.54</v>
      </c>
    </row>
    <row r="22" spans="1:14" ht="12.75" customHeight="1">
      <c r="A22" s="8"/>
      <c r="B22" s="38" t="s">
        <v>23</v>
      </c>
      <c r="C22" s="38"/>
      <c r="D22" s="16">
        <f aca="true" t="shared" si="1" ref="D22:I22">SUM(D18:D21)</f>
        <v>20147746.44</v>
      </c>
      <c r="E22" s="16">
        <f t="shared" si="1"/>
        <v>20236318.560000002</v>
      </c>
      <c r="F22" s="16">
        <f t="shared" si="1"/>
        <v>23073995.680000003</v>
      </c>
      <c r="G22" s="16">
        <f t="shared" si="1"/>
        <v>22287624.88</v>
      </c>
      <c r="H22" s="31">
        <f t="shared" si="1"/>
        <v>22334458.93</v>
      </c>
      <c r="I22" s="31">
        <f t="shared" si="1"/>
        <v>21774990.759999998</v>
      </c>
      <c r="J22" s="31">
        <f>SUM(J18:J21)</f>
        <v>22768946.26</v>
      </c>
      <c r="K22" s="31">
        <f>SUM(K18:K21)</f>
        <v>30937398.81</v>
      </c>
      <c r="L22" s="31">
        <f>SUM(L18:L21)</f>
        <v>22720182.1</v>
      </c>
      <c r="M22" s="31">
        <f>SUM(M18:M21)</f>
        <v>22520636.009999994</v>
      </c>
      <c r="N22" s="36">
        <f>SUM(N18:N21)</f>
        <v>23941592.48</v>
      </c>
    </row>
    <row r="23" spans="1:5" ht="12.75" customHeight="1">
      <c r="A23" s="37"/>
      <c r="B23" s="37"/>
      <c r="C23" s="37"/>
      <c r="E23" s="27"/>
    </row>
    <row r="24" spans="1:5" ht="24.75" customHeight="1">
      <c r="A24" s="8" t="s">
        <v>2</v>
      </c>
      <c r="B24" s="38" t="s">
        <v>24</v>
      </c>
      <c r="C24" s="38"/>
      <c r="E24" s="27"/>
    </row>
    <row r="25" spans="1:14" ht="12.75" customHeight="1" thickBot="1">
      <c r="A25" s="9" t="s">
        <v>25</v>
      </c>
      <c r="B25" s="37" t="s">
        <v>26</v>
      </c>
      <c r="C25" s="37"/>
      <c r="D25" s="13">
        <v>30199754.28</v>
      </c>
      <c r="E25" s="27">
        <v>23320145.369999997</v>
      </c>
      <c r="F25" s="32">
        <v>4862559.31</v>
      </c>
      <c r="G25" s="33">
        <v>16194898.91</v>
      </c>
      <c r="H25" s="33">
        <v>21631529.87</v>
      </c>
      <c r="I25" s="33">
        <v>22573752.53</v>
      </c>
      <c r="J25" s="33">
        <v>20664468.85</v>
      </c>
      <c r="K25" s="33">
        <v>13423149.55</v>
      </c>
      <c r="L25" s="33">
        <v>11203953.610000001</v>
      </c>
      <c r="M25" s="33">
        <v>6559512.37</v>
      </c>
      <c r="N25" s="33">
        <v>10710841.36</v>
      </c>
    </row>
    <row r="26" spans="1:14" ht="12.75" customHeight="1">
      <c r="A26" s="8"/>
      <c r="B26" s="38" t="s">
        <v>27</v>
      </c>
      <c r="C26" s="38"/>
      <c r="D26" s="16">
        <f aca="true" t="shared" si="2" ref="D26:M26">SUM(D25)</f>
        <v>30199754.28</v>
      </c>
      <c r="E26" s="16">
        <f t="shared" si="2"/>
        <v>23320145.369999997</v>
      </c>
      <c r="F26" s="31">
        <f t="shared" si="2"/>
        <v>4862559.31</v>
      </c>
      <c r="G26" s="31">
        <f t="shared" si="2"/>
        <v>16194898.91</v>
      </c>
      <c r="H26" s="31">
        <f t="shared" si="2"/>
        <v>21631529.87</v>
      </c>
      <c r="I26" s="31">
        <f t="shared" si="2"/>
        <v>22573752.53</v>
      </c>
      <c r="J26" s="31">
        <f t="shared" si="2"/>
        <v>20664468.85</v>
      </c>
      <c r="K26" s="31">
        <f t="shared" si="2"/>
        <v>13423149.55</v>
      </c>
      <c r="L26" s="31">
        <f t="shared" si="2"/>
        <v>11203953.610000001</v>
      </c>
      <c r="M26" s="31">
        <f t="shared" si="2"/>
        <v>6559512.37</v>
      </c>
      <c r="N26" s="31">
        <f>SUM(N25)</f>
        <v>10710841.36</v>
      </c>
    </row>
    <row r="27" spans="1:5" ht="12.75" customHeight="1">
      <c r="A27" s="37"/>
      <c r="B27" s="37"/>
      <c r="C27" s="37"/>
      <c r="E27" s="27"/>
    </row>
    <row r="28" spans="1:5" ht="12" customHeight="1">
      <c r="A28" s="8" t="s">
        <v>2</v>
      </c>
      <c r="B28" s="38" t="s">
        <v>28</v>
      </c>
      <c r="C28" s="38"/>
      <c r="E28" s="27"/>
    </row>
    <row r="29" spans="1:14" ht="12.75" customHeight="1" thickBot="1">
      <c r="A29" s="9" t="s">
        <v>29</v>
      </c>
      <c r="B29" s="37" t="s">
        <v>30</v>
      </c>
      <c r="C29" s="37"/>
      <c r="D29" s="13">
        <v>2238658.35</v>
      </c>
      <c r="E29" s="27">
        <v>3382747.75</v>
      </c>
      <c r="F29" s="32">
        <v>3583342.44</v>
      </c>
      <c r="G29" s="32">
        <v>3675147.64</v>
      </c>
      <c r="H29" s="32">
        <v>3795560.75</v>
      </c>
      <c r="I29" s="32">
        <v>5177027.28</v>
      </c>
      <c r="J29" s="32">
        <v>5668940.06</v>
      </c>
      <c r="K29" s="32">
        <v>5650754.64</v>
      </c>
      <c r="L29" s="32">
        <v>5600276.53</v>
      </c>
      <c r="M29" s="32">
        <v>6153966.39</v>
      </c>
      <c r="N29" s="32">
        <v>4449817.84</v>
      </c>
    </row>
    <row r="30" spans="1:14" ht="12.75" customHeight="1">
      <c r="A30" s="8"/>
      <c r="B30" s="38" t="s">
        <v>31</v>
      </c>
      <c r="C30" s="38"/>
      <c r="D30" s="16">
        <f aca="true" t="shared" si="3" ref="D30:M30">SUM(D29)</f>
        <v>2238658.35</v>
      </c>
      <c r="E30" s="16">
        <f t="shared" si="3"/>
        <v>3382747.75</v>
      </c>
      <c r="F30" s="27">
        <f t="shared" si="3"/>
        <v>3583342.44</v>
      </c>
      <c r="G30" s="27">
        <f t="shared" si="3"/>
        <v>3675147.64</v>
      </c>
      <c r="H30" s="31">
        <f t="shared" si="3"/>
        <v>3795560.75</v>
      </c>
      <c r="I30" s="31">
        <f t="shared" si="3"/>
        <v>5177027.28</v>
      </c>
      <c r="J30" s="31">
        <f t="shared" si="3"/>
        <v>5668940.06</v>
      </c>
      <c r="K30" s="31">
        <f t="shared" si="3"/>
        <v>5650754.64</v>
      </c>
      <c r="L30" s="31">
        <f t="shared" si="3"/>
        <v>5600276.53</v>
      </c>
      <c r="M30" s="31">
        <f t="shared" si="3"/>
        <v>6153966.39</v>
      </c>
      <c r="N30" s="31">
        <f>SUM(N29)</f>
        <v>4449817.84</v>
      </c>
    </row>
    <row r="31" spans="1:5" ht="11.25">
      <c r="A31" s="37"/>
      <c r="B31" s="37"/>
      <c r="C31" s="37"/>
      <c r="E31" s="27"/>
    </row>
    <row r="32" spans="1:5" ht="12.75" customHeight="1">
      <c r="A32" s="10" t="s">
        <v>2</v>
      </c>
      <c r="B32" s="41" t="s">
        <v>99</v>
      </c>
      <c r="C32" s="41"/>
      <c r="D32" s="41"/>
      <c r="E32" s="27"/>
    </row>
    <row r="33" spans="1:8" ht="12.75" customHeight="1" thickBot="1">
      <c r="A33" s="11" t="s">
        <v>100</v>
      </c>
      <c r="B33" s="17" t="s">
        <v>101</v>
      </c>
      <c r="C33" s="17"/>
      <c r="D33" s="13"/>
      <c r="E33" s="27"/>
      <c r="F33" s="30"/>
      <c r="G33" s="30"/>
      <c r="H33" s="30"/>
    </row>
    <row r="34" spans="1:14" ht="13.5" customHeight="1">
      <c r="A34" s="10"/>
      <c r="B34" s="12" t="s">
        <v>102</v>
      </c>
      <c r="C34" s="12"/>
      <c r="D34" s="18">
        <f aca="true" t="shared" si="4" ref="D34:L34">SUM(D33)</f>
        <v>0</v>
      </c>
      <c r="E34" s="18">
        <f t="shared" si="4"/>
        <v>0</v>
      </c>
      <c r="F34" s="18">
        <f t="shared" si="4"/>
        <v>0</v>
      </c>
      <c r="G34" s="18">
        <f t="shared" si="4"/>
        <v>0</v>
      </c>
      <c r="H34" s="18">
        <f t="shared" si="4"/>
        <v>0</v>
      </c>
      <c r="I34" s="18">
        <f t="shared" si="4"/>
        <v>0</v>
      </c>
      <c r="J34" s="18">
        <f t="shared" si="4"/>
        <v>0</v>
      </c>
      <c r="K34" s="18">
        <f t="shared" si="4"/>
        <v>0</v>
      </c>
      <c r="L34" s="18">
        <f t="shared" si="4"/>
        <v>0</v>
      </c>
      <c r="M34" s="18">
        <f>SUM(M33)</f>
        <v>0</v>
      </c>
      <c r="N34" s="18">
        <f>SUM(N33)</f>
        <v>0</v>
      </c>
    </row>
    <row r="35" spans="1:5" ht="13.5" customHeight="1">
      <c r="A35" s="9"/>
      <c r="B35" s="9"/>
      <c r="C35" s="9"/>
      <c r="E35" s="27"/>
    </row>
    <row r="36" spans="1:14" ht="12.75" customHeight="1">
      <c r="A36" s="39" t="s">
        <v>95</v>
      </c>
      <c r="B36" s="39"/>
      <c r="C36" s="24"/>
      <c r="D36" s="22">
        <f>SUM(D15,D22,D26,D30,D34)</f>
        <v>795384941.67</v>
      </c>
      <c r="E36" s="22">
        <f>SUM(E15,E22,E26,E30,E34)</f>
        <v>833079939.2800001</v>
      </c>
      <c r="F36" s="22">
        <f aca="true" t="shared" si="5" ref="F36:K36">F30+F26+F22+F15</f>
        <v>813641296.18</v>
      </c>
      <c r="G36" s="22">
        <f t="shared" si="5"/>
        <v>846779848.5599998</v>
      </c>
      <c r="H36" s="22">
        <f t="shared" si="5"/>
        <v>869578355.03</v>
      </c>
      <c r="I36" s="22">
        <f t="shared" si="5"/>
        <v>861007037.34</v>
      </c>
      <c r="J36" s="22">
        <f t="shared" si="5"/>
        <v>799829146.6499999</v>
      </c>
      <c r="K36" s="22">
        <f t="shared" si="5"/>
        <v>666954026.0699999</v>
      </c>
      <c r="L36" s="22">
        <f>L30+L26+L22+L15</f>
        <v>848592291.74</v>
      </c>
      <c r="M36" s="22">
        <f>M30+M26+M22+M15</f>
        <v>923984425.8600001</v>
      </c>
      <c r="N36" s="22">
        <f>N30+N26+N22+N15</f>
        <v>883641809.28</v>
      </c>
    </row>
    <row r="37" spans="1:5" ht="11.25">
      <c r="A37" s="9"/>
      <c r="B37" s="9"/>
      <c r="C37" s="9"/>
      <c r="E37" s="27"/>
    </row>
    <row r="38" spans="1:5" ht="12.75" customHeight="1">
      <c r="A38" s="8" t="s">
        <v>2</v>
      </c>
      <c r="B38" s="38" t="s">
        <v>32</v>
      </c>
      <c r="C38" s="38"/>
      <c r="E38" s="27"/>
    </row>
    <row r="39" spans="1:14" ht="12.75" customHeight="1" thickBot="1">
      <c r="A39" s="9" t="s">
        <v>33</v>
      </c>
      <c r="B39" s="37" t="s">
        <v>34</v>
      </c>
      <c r="C39" s="37"/>
      <c r="D39" s="13">
        <v>953151161.49</v>
      </c>
      <c r="E39" s="27">
        <v>960310459.1300001</v>
      </c>
      <c r="F39" s="32">
        <v>967248615.81</v>
      </c>
      <c r="G39" s="32">
        <v>973581393.58</v>
      </c>
      <c r="H39" s="32">
        <v>979446654.99</v>
      </c>
      <c r="I39" s="32">
        <v>986073863.99</v>
      </c>
      <c r="J39" s="32">
        <v>994059775.25</v>
      </c>
      <c r="K39" s="32">
        <v>996394731.55</v>
      </c>
      <c r="L39" s="32">
        <v>1004215360.95</v>
      </c>
      <c r="M39" s="32">
        <v>1011263961.4599999</v>
      </c>
      <c r="N39" s="32">
        <v>1025040577.69</v>
      </c>
    </row>
    <row r="40" spans="1:14" ht="12.75" customHeight="1">
      <c r="A40" s="8"/>
      <c r="B40" s="38" t="s">
        <v>35</v>
      </c>
      <c r="C40" s="38"/>
      <c r="D40" s="16">
        <f aca="true" t="shared" si="6" ref="D40:N40">SUM(D39)</f>
        <v>953151161.49</v>
      </c>
      <c r="E40" s="16">
        <f t="shared" si="6"/>
        <v>960310459.1300001</v>
      </c>
      <c r="F40" s="27">
        <f t="shared" si="6"/>
        <v>967248615.81</v>
      </c>
      <c r="G40" s="27">
        <f t="shared" si="6"/>
        <v>973581393.58</v>
      </c>
      <c r="H40" s="31">
        <f t="shared" si="6"/>
        <v>979446654.99</v>
      </c>
      <c r="I40" s="31">
        <f t="shared" si="6"/>
        <v>986073863.99</v>
      </c>
      <c r="J40" s="31">
        <f t="shared" si="6"/>
        <v>994059775.25</v>
      </c>
      <c r="K40" s="31">
        <f t="shared" si="6"/>
        <v>996394731.55</v>
      </c>
      <c r="L40" s="31">
        <f t="shared" si="6"/>
        <v>1004215360.95</v>
      </c>
      <c r="M40" s="31">
        <f t="shared" si="6"/>
        <v>1011263961.4599999</v>
      </c>
      <c r="N40" s="31">
        <f t="shared" si="6"/>
        <v>1025040577.69</v>
      </c>
    </row>
    <row r="41" spans="1:5" ht="12.75" customHeight="1">
      <c r="A41" s="37"/>
      <c r="B41" s="37"/>
      <c r="C41" s="37"/>
      <c r="E41" s="27"/>
    </row>
    <row r="42" spans="1:5" ht="23.25" customHeight="1">
      <c r="A42" s="8" t="s">
        <v>2</v>
      </c>
      <c r="B42" s="38" t="s">
        <v>36</v>
      </c>
      <c r="C42" s="38"/>
      <c r="E42" s="27"/>
    </row>
    <row r="43" spans="1:14" ht="12.75" customHeight="1">
      <c r="A43" s="9" t="s">
        <v>37</v>
      </c>
      <c r="B43" s="37" t="s">
        <v>38</v>
      </c>
      <c r="C43" s="37"/>
      <c r="D43" s="13">
        <v>1100268</v>
      </c>
      <c r="E43" s="27">
        <v>1098458</v>
      </c>
      <c r="F43" s="27">
        <v>1096648</v>
      </c>
      <c r="G43" s="27">
        <v>1094838</v>
      </c>
      <c r="H43" s="27">
        <v>1094838</v>
      </c>
      <c r="I43" s="27">
        <v>1093028</v>
      </c>
      <c r="J43" s="27">
        <v>987375</v>
      </c>
      <c r="K43" s="27">
        <v>987375</v>
      </c>
      <c r="L43" s="27">
        <v>987375</v>
      </c>
      <c r="M43" s="27">
        <v>987375</v>
      </c>
      <c r="N43" s="27">
        <v>987375</v>
      </c>
    </row>
    <row r="44" spans="1:14" ht="12.75" customHeight="1">
      <c r="A44" s="9" t="s">
        <v>39</v>
      </c>
      <c r="B44" s="37" t="s">
        <v>40</v>
      </c>
      <c r="C44" s="37"/>
      <c r="D44" s="13">
        <v>65155737.19</v>
      </c>
      <c r="E44" s="27">
        <v>64425936.839999996</v>
      </c>
      <c r="F44" s="27">
        <v>64011569.72</v>
      </c>
      <c r="G44" s="27">
        <v>63394924.73</v>
      </c>
      <c r="H44" s="27">
        <v>63054061.57</v>
      </c>
      <c r="I44" s="27">
        <v>62739698.20999999</v>
      </c>
      <c r="J44" s="27">
        <v>62224075.050000004</v>
      </c>
      <c r="K44" s="27">
        <v>61708626.50000001</v>
      </c>
      <c r="L44" s="27">
        <v>61352338.24</v>
      </c>
      <c r="M44" s="27">
        <v>61092682.980000004</v>
      </c>
      <c r="N44" s="27">
        <v>60475837.699999996</v>
      </c>
    </row>
    <row r="45" spans="1:14" ht="12.75" customHeight="1">
      <c r="A45" s="9" t="s">
        <v>41</v>
      </c>
      <c r="B45" s="37" t="s">
        <v>42</v>
      </c>
      <c r="C45" s="37"/>
      <c r="D45" s="13">
        <v>41655015.2</v>
      </c>
      <c r="E45" s="27">
        <v>40848326.03</v>
      </c>
      <c r="F45" s="27">
        <v>40186708.15</v>
      </c>
      <c r="G45" s="27">
        <v>39208182.88</v>
      </c>
      <c r="H45" s="27">
        <v>39001298.57</v>
      </c>
      <c r="I45" s="27">
        <v>38261621.36</v>
      </c>
      <c r="J45" s="27">
        <v>40177238.91</v>
      </c>
      <c r="K45" s="27">
        <v>40782157.63</v>
      </c>
      <c r="L45" s="27">
        <v>39186583.96</v>
      </c>
      <c r="M45" s="27">
        <v>37951127.49</v>
      </c>
      <c r="N45" s="27">
        <v>36881480.67</v>
      </c>
    </row>
    <row r="46" spans="1:14" ht="12.75" customHeight="1" thickBot="1">
      <c r="A46" s="9" t="s">
        <v>43</v>
      </c>
      <c r="B46" s="37" t="s">
        <v>44</v>
      </c>
      <c r="C46" s="37"/>
      <c r="D46" s="13">
        <v>718414.83</v>
      </c>
      <c r="E46" s="27">
        <v>718414.83</v>
      </c>
      <c r="F46" s="32">
        <v>718414.83</v>
      </c>
      <c r="G46" s="32">
        <v>718414.83</v>
      </c>
      <c r="H46" s="32">
        <v>718414.83</v>
      </c>
      <c r="I46" s="32">
        <v>718414.83</v>
      </c>
      <c r="J46" s="32">
        <v>718414.83</v>
      </c>
      <c r="K46" s="32">
        <v>718414.83</v>
      </c>
      <c r="L46" s="32">
        <v>718414.83</v>
      </c>
      <c r="M46" s="32">
        <v>718414.83</v>
      </c>
      <c r="N46" s="32">
        <v>718414.83</v>
      </c>
    </row>
    <row r="47" spans="1:14" ht="12.75" customHeight="1">
      <c r="A47" s="8"/>
      <c r="B47" s="38" t="s">
        <v>45</v>
      </c>
      <c r="C47" s="38"/>
      <c r="D47" s="16">
        <f aca="true" t="shared" si="7" ref="D47:K47">SUM(D43:D46)</f>
        <v>108629435.22</v>
      </c>
      <c r="E47" s="16">
        <f t="shared" si="7"/>
        <v>107091135.7</v>
      </c>
      <c r="F47" s="31">
        <f t="shared" si="7"/>
        <v>106013340.7</v>
      </c>
      <c r="G47" s="31">
        <f t="shared" si="7"/>
        <v>104416360.44</v>
      </c>
      <c r="H47" s="31">
        <f t="shared" si="7"/>
        <v>103868612.97</v>
      </c>
      <c r="I47" s="31">
        <f t="shared" si="7"/>
        <v>102812762.39999999</v>
      </c>
      <c r="J47" s="31">
        <f t="shared" si="7"/>
        <v>104107103.79</v>
      </c>
      <c r="K47" s="31">
        <f t="shared" si="7"/>
        <v>104196573.96000001</v>
      </c>
      <c r="L47" s="31">
        <f>SUM(L43:L46)</f>
        <v>102244712.03</v>
      </c>
      <c r="M47" s="31">
        <f>SUM(M43:M46)</f>
        <v>100749600.3</v>
      </c>
      <c r="N47" s="31">
        <f>SUM(N43:N46)</f>
        <v>99063108.2</v>
      </c>
    </row>
    <row r="48" spans="1:5" ht="12.75" customHeight="1">
      <c r="A48" s="37"/>
      <c r="B48" s="37"/>
      <c r="C48" s="37"/>
      <c r="E48" s="27"/>
    </row>
    <row r="49" spans="1:5" ht="12.75" customHeight="1">
      <c r="A49" s="8" t="s">
        <v>2</v>
      </c>
      <c r="B49" s="38" t="s">
        <v>46</v>
      </c>
      <c r="C49" s="38"/>
      <c r="E49" s="27"/>
    </row>
    <row r="50" spans="1:14" ht="13.5" customHeight="1">
      <c r="A50" s="9" t="s">
        <v>47</v>
      </c>
      <c r="B50" s="37" t="s">
        <v>48</v>
      </c>
      <c r="C50" s="37"/>
      <c r="D50" s="13">
        <v>1662014820.44</v>
      </c>
      <c r="E50" s="27">
        <v>1670114706.22</v>
      </c>
      <c r="F50" s="27">
        <v>1670414683.44</v>
      </c>
      <c r="G50" s="27">
        <v>1686335085.17</v>
      </c>
      <c r="H50" s="27">
        <v>1676658960.06</v>
      </c>
      <c r="I50" s="27">
        <v>1674568063.26</v>
      </c>
      <c r="J50" s="27">
        <v>1668222618.43</v>
      </c>
      <c r="K50" s="27">
        <v>1677810559.73</v>
      </c>
      <c r="L50" s="27">
        <v>1689669099.62</v>
      </c>
      <c r="M50" s="27">
        <v>1687135085.22</v>
      </c>
      <c r="N50" s="27">
        <v>1698798242.8</v>
      </c>
    </row>
    <row r="51" spans="1:14" ht="12.75" customHeight="1">
      <c r="A51" s="9" t="s">
        <v>49</v>
      </c>
      <c r="B51" s="37" t="s">
        <v>50</v>
      </c>
      <c r="C51" s="37"/>
      <c r="D51" s="13">
        <v>48287603.42</v>
      </c>
      <c r="E51" s="27">
        <v>48750263.12</v>
      </c>
      <c r="F51" s="27">
        <v>48415183.72</v>
      </c>
      <c r="G51" s="27">
        <v>48415183.72</v>
      </c>
      <c r="H51" s="27">
        <v>48415183.72</v>
      </c>
      <c r="I51" s="27">
        <v>48415183.72</v>
      </c>
      <c r="J51" s="27">
        <v>48415183.72</v>
      </c>
      <c r="K51" s="27">
        <v>48415183.72</v>
      </c>
      <c r="L51" s="27">
        <v>48415183.72</v>
      </c>
      <c r="M51" s="27">
        <v>48415183.72</v>
      </c>
      <c r="N51" s="27">
        <v>48415183.72</v>
      </c>
    </row>
    <row r="52" spans="1:14" ht="12.75" customHeight="1">
      <c r="A52" s="9" t="s">
        <v>51</v>
      </c>
      <c r="B52" s="37" t="s">
        <v>52</v>
      </c>
      <c r="C52" s="37"/>
      <c r="D52" s="13">
        <v>4126928306.59</v>
      </c>
      <c r="E52" s="27">
        <v>4145129358.6</v>
      </c>
      <c r="F52" s="27">
        <v>4147967976.1</v>
      </c>
      <c r="G52" s="27">
        <v>4145966351.1</v>
      </c>
      <c r="H52" s="27">
        <v>4153319660.93</v>
      </c>
      <c r="I52" s="27">
        <v>4153319660.93</v>
      </c>
      <c r="J52" s="27">
        <v>4153319660.93</v>
      </c>
      <c r="K52" s="27">
        <v>4154202888.64</v>
      </c>
      <c r="L52" s="27">
        <v>4154202888.64</v>
      </c>
      <c r="M52" s="27">
        <v>4161007114.52</v>
      </c>
      <c r="N52" s="27">
        <v>4163560417.14</v>
      </c>
    </row>
    <row r="53" spans="1:14" ht="12.75" customHeight="1">
      <c r="A53" s="9" t="s">
        <v>53</v>
      </c>
      <c r="B53" s="37" t="s">
        <v>54</v>
      </c>
      <c r="C53" s="37"/>
      <c r="D53" s="13">
        <v>108907136.06</v>
      </c>
      <c r="E53" s="27">
        <v>116582247.84</v>
      </c>
      <c r="F53" s="27">
        <v>77577191.47</v>
      </c>
      <c r="G53" s="27">
        <v>50562420.26</v>
      </c>
      <c r="H53" s="27">
        <v>63450134.6</v>
      </c>
      <c r="I53" s="27">
        <v>82937446.62</v>
      </c>
      <c r="J53" s="27">
        <v>94151249.28</v>
      </c>
      <c r="K53" s="27">
        <v>41660314.22</v>
      </c>
      <c r="L53" s="27">
        <v>49915467.2</v>
      </c>
      <c r="M53" s="27">
        <v>63206419.95</v>
      </c>
      <c r="N53" s="27">
        <v>59394310.01</v>
      </c>
    </row>
    <row r="54" spans="1:14" ht="12.75" customHeight="1">
      <c r="A54" s="9" t="s">
        <v>55</v>
      </c>
      <c r="B54" s="37" t="s">
        <v>56</v>
      </c>
      <c r="C54" s="37"/>
      <c r="D54" s="13">
        <v>18437167.95</v>
      </c>
      <c r="E54" s="27">
        <v>17952274.490000002</v>
      </c>
      <c r="F54" s="27">
        <v>26734781.38</v>
      </c>
      <c r="G54" s="27">
        <v>26036106.73</v>
      </c>
      <c r="H54" s="27">
        <v>26013203.65</v>
      </c>
      <c r="I54" s="27">
        <v>24616413.31</v>
      </c>
      <c r="J54" s="27">
        <v>26071627.63</v>
      </c>
      <c r="K54" s="27">
        <v>8747203.7</v>
      </c>
      <c r="L54" s="27">
        <v>8747203.7</v>
      </c>
      <c r="M54" s="27">
        <v>8747203.7</v>
      </c>
      <c r="N54" s="27">
        <v>7537550.11</v>
      </c>
    </row>
    <row r="55" spans="1:14" ht="12.75" customHeight="1" thickBot="1">
      <c r="A55" s="9" t="s">
        <v>57</v>
      </c>
      <c r="B55" s="37" t="s">
        <v>58</v>
      </c>
      <c r="C55" s="37"/>
      <c r="D55" s="13">
        <v>4764368593.95</v>
      </c>
      <c r="E55" s="27">
        <v>4761557099.15</v>
      </c>
      <c r="F55" s="32">
        <v>4763149431.95</v>
      </c>
      <c r="G55" s="32">
        <v>4763149431.95</v>
      </c>
      <c r="H55" s="32">
        <v>4763149431.95</v>
      </c>
      <c r="I55" s="32">
        <v>4763149431.95</v>
      </c>
      <c r="J55" s="32">
        <v>4789256994.28</v>
      </c>
      <c r="K55" s="32">
        <v>4792504802.67</v>
      </c>
      <c r="L55" s="32">
        <v>4795544271.42</v>
      </c>
      <c r="M55" s="32">
        <v>4796357438.69</v>
      </c>
      <c r="N55" s="32">
        <v>4796357438.69</v>
      </c>
    </row>
    <row r="56" spans="1:14" ht="12.75" customHeight="1">
      <c r="A56" s="8"/>
      <c r="B56" s="38" t="s">
        <v>59</v>
      </c>
      <c r="C56" s="38"/>
      <c r="D56" s="16">
        <f aca="true" t="shared" si="8" ref="D56:J56">SUM(D50:D55)</f>
        <v>10728943628.41</v>
      </c>
      <c r="E56" s="16">
        <f t="shared" si="8"/>
        <v>10760085949.419998</v>
      </c>
      <c r="F56" s="27">
        <f t="shared" si="8"/>
        <v>10734259248.060001</v>
      </c>
      <c r="G56" s="27">
        <f t="shared" si="8"/>
        <v>10720464578.93</v>
      </c>
      <c r="H56" s="31">
        <f t="shared" si="8"/>
        <v>10731006574.91</v>
      </c>
      <c r="I56" s="31">
        <f t="shared" si="8"/>
        <v>10747006199.79</v>
      </c>
      <c r="J56" s="31">
        <f t="shared" si="8"/>
        <v>10779437334.27</v>
      </c>
      <c r="K56" s="31">
        <f>SUM(K50:K55)</f>
        <v>10723340952.68</v>
      </c>
      <c r="L56" s="31">
        <f>SUM(L50:L55)</f>
        <v>10746494114.3</v>
      </c>
      <c r="M56" s="31">
        <f>SUM(M50:M55)</f>
        <v>10764868445.8</v>
      </c>
      <c r="N56" s="31">
        <f>SUM(N50:N55)</f>
        <v>10774063142.47</v>
      </c>
    </row>
    <row r="57" spans="1:5" ht="12.75" customHeight="1">
      <c r="A57" s="37"/>
      <c r="B57" s="37"/>
      <c r="C57" s="37"/>
      <c r="E57" s="27"/>
    </row>
    <row r="58" spans="1:5" ht="12.75" customHeight="1">
      <c r="A58" s="8" t="s">
        <v>2</v>
      </c>
      <c r="B58" s="38" t="s">
        <v>60</v>
      </c>
      <c r="C58" s="38"/>
      <c r="E58" s="27"/>
    </row>
    <row r="59" spans="1:14" ht="12.75" customHeight="1">
      <c r="A59" s="9" t="s">
        <v>61</v>
      </c>
      <c r="B59" s="37" t="s">
        <v>62</v>
      </c>
      <c r="C59" s="37"/>
      <c r="D59" s="13">
        <v>154206069.65</v>
      </c>
      <c r="E59" s="27">
        <v>154172958.45999998</v>
      </c>
      <c r="F59" s="27">
        <v>151624327.97</v>
      </c>
      <c r="G59" s="27">
        <v>151387033.11</v>
      </c>
      <c r="H59" s="27">
        <v>151828603.35</v>
      </c>
      <c r="I59" s="27">
        <v>152393864.64</v>
      </c>
      <c r="J59" s="27">
        <v>152989264.51999998</v>
      </c>
      <c r="K59" s="27">
        <v>152957739.2</v>
      </c>
      <c r="L59" s="27">
        <v>149163086.06999996</v>
      </c>
      <c r="M59" s="27">
        <v>149488646.14999998</v>
      </c>
      <c r="N59" s="27">
        <v>149955862.41999996</v>
      </c>
    </row>
    <row r="60" spans="1:14" ht="12.75" customHeight="1">
      <c r="A60" s="9" t="s">
        <v>63</v>
      </c>
      <c r="B60" s="37" t="s">
        <v>64</v>
      </c>
      <c r="C60" s="37"/>
      <c r="D60" s="13">
        <v>35370116.77</v>
      </c>
      <c r="E60" s="27">
        <v>35357805.77</v>
      </c>
      <c r="F60" s="27">
        <v>35152270.33</v>
      </c>
      <c r="G60" s="27">
        <v>35139653.36</v>
      </c>
      <c r="H60" s="27">
        <v>35137792.36</v>
      </c>
      <c r="I60" s="27">
        <v>35084263.37</v>
      </c>
      <c r="J60" s="27">
        <v>35060064.38</v>
      </c>
      <c r="K60" s="27">
        <v>35051674.38</v>
      </c>
      <c r="L60" s="27">
        <v>34785284.06</v>
      </c>
      <c r="M60" s="27">
        <v>35067984.86</v>
      </c>
      <c r="N60" s="27">
        <v>35089461.8</v>
      </c>
    </row>
    <row r="61" spans="1:14" ht="13.5" customHeight="1">
      <c r="A61" s="9" t="s">
        <v>65</v>
      </c>
      <c r="B61" s="37" t="s">
        <v>66</v>
      </c>
      <c r="C61" s="37"/>
      <c r="D61" s="13">
        <v>21197723.99</v>
      </c>
      <c r="E61" s="27">
        <v>21155106.98</v>
      </c>
      <c r="F61" s="27">
        <v>21157530</v>
      </c>
      <c r="G61" s="27">
        <v>21157530</v>
      </c>
      <c r="H61" s="27">
        <v>21165850.01</v>
      </c>
      <c r="I61" s="27">
        <v>21526106.75</v>
      </c>
      <c r="J61" s="27">
        <v>21504914.71</v>
      </c>
      <c r="K61" s="27">
        <v>21504914.71</v>
      </c>
      <c r="L61" s="27">
        <v>21461106.310000002</v>
      </c>
      <c r="M61" s="27">
        <v>21443407.310000002</v>
      </c>
      <c r="N61" s="27">
        <v>21445107.310000002</v>
      </c>
    </row>
    <row r="62" spans="1:14" ht="12.75" customHeight="1">
      <c r="A62" s="9" t="s">
        <v>67</v>
      </c>
      <c r="B62" s="37" t="s">
        <v>68</v>
      </c>
      <c r="C62" s="37"/>
      <c r="D62" s="13">
        <v>329369740.84</v>
      </c>
      <c r="E62" s="27">
        <v>329369740.84</v>
      </c>
      <c r="F62" s="27">
        <v>328910022.79</v>
      </c>
      <c r="G62" s="27">
        <v>328960002.78</v>
      </c>
      <c r="H62" s="27">
        <v>329028174.77</v>
      </c>
      <c r="I62" s="27">
        <v>329028174.77</v>
      </c>
      <c r="J62" s="27">
        <v>329026823.77</v>
      </c>
      <c r="K62" s="27">
        <v>329026823.77</v>
      </c>
      <c r="L62" s="27">
        <v>329026823.77</v>
      </c>
      <c r="M62" s="27">
        <v>329026823.77</v>
      </c>
      <c r="N62" s="27">
        <v>329107770.57</v>
      </c>
    </row>
    <row r="63" spans="1:14" ht="12.75" customHeight="1">
      <c r="A63" s="9" t="s">
        <v>69</v>
      </c>
      <c r="B63" s="37" t="s">
        <v>70</v>
      </c>
      <c r="C63" s="37"/>
      <c r="D63" s="13">
        <v>12946754.59</v>
      </c>
      <c r="E63" s="27">
        <v>12946754.59</v>
      </c>
      <c r="F63" s="27">
        <v>12942909.59</v>
      </c>
      <c r="G63" s="27">
        <v>12942909.59</v>
      </c>
      <c r="H63" s="27">
        <v>12941724.59</v>
      </c>
      <c r="I63" s="27">
        <v>12941724.59</v>
      </c>
      <c r="J63" s="27">
        <v>12941724.59</v>
      </c>
      <c r="K63" s="27">
        <v>12941724.59</v>
      </c>
      <c r="L63" s="27">
        <v>12939257.59</v>
      </c>
      <c r="M63" s="27">
        <v>12939257.59</v>
      </c>
      <c r="N63" s="27">
        <v>12939257.59</v>
      </c>
    </row>
    <row r="64" spans="1:14" ht="12.75" customHeight="1">
      <c r="A64" s="9" t="s">
        <v>71</v>
      </c>
      <c r="B64" s="37" t="s">
        <v>72</v>
      </c>
      <c r="C64" s="37"/>
      <c r="D64" s="13">
        <v>205778330.11</v>
      </c>
      <c r="E64" s="27">
        <v>205873583.78</v>
      </c>
      <c r="F64" s="27">
        <v>205427206.02</v>
      </c>
      <c r="G64" s="27">
        <v>204766267.42</v>
      </c>
      <c r="H64" s="27">
        <v>207432642.95</v>
      </c>
      <c r="I64" s="27">
        <v>208135530.28</v>
      </c>
      <c r="J64" s="27">
        <v>212987004.04000002</v>
      </c>
      <c r="K64" s="27">
        <v>208026415.57000002</v>
      </c>
      <c r="L64" s="27">
        <v>206971143.45000002</v>
      </c>
      <c r="M64" s="27">
        <v>211894364.29000002</v>
      </c>
      <c r="N64" s="27">
        <v>211996526.06</v>
      </c>
    </row>
    <row r="65" spans="1:14" ht="12.75" customHeight="1">
      <c r="A65" s="9" t="s">
        <v>73</v>
      </c>
      <c r="B65" s="37" t="s">
        <v>74</v>
      </c>
      <c r="C65" s="37"/>
      <c r="D65" s="13">
        <v>625289.55</v>
      </c>
      <c r="E65" s="27">
        <v>625289.55</v>
      </c>
      <c r="F65" s="27">
        <v>625288.55</v>
      </c>
      <c r="G65" s="27">
        <v>625288.55</v>
      </c>
      <c r="H65" s="27">
        <v>640288.55</v>
      </c>
      <c r="I65" s="27">
        <v>640288.55</v>
      </c>
      <c r="J65" s="27">
        <v>640288.55</v>
      </c>
      <c r="K65" s="27">
        <v>640288.55</v>
      </c>
      <c r="L65" s="27">
        <v>640288.55</v>
      </c>
      <c r="M65" s="27">
        <v>640288.55</v>
      </c>
      <c r="N65" s="27">
        <v>640288.55</v>
      </c>
    </row>
    <row r="66" spans="1:14" ht="13.5" customHeight="1" thickBot="1">
      <c r="A66" s="9" t="s">
        <v>75</v>
      </c>
      <c r="B66" s="37" t="s">
        <v>76</v>
      </c>
      <c r="C66" s="37"/>
      <c r="D66" s="13">
        <v>14888050</v>
      </c>
      <c r="E66" s="27">
        <v>14888050</v>
      </c>
      <c r="F66" s="32">
        <v>14888050</v>
      </c>
      <c r="G66" s="32">
        <v>14888050</v>
      </c>
      <c r="H66" s="32">
        <v>14166750</v>
      </c>
      <c r="I66" s="32">
        <v>15101905.3</v>
      </c>
      <c r="J66" s="32">
        <v>15465305.3</v>
      </c>
      <c r="K66" s="32">
        <v>15345305.3</v>
      </c>
      <c r="L66" s="32">
        <v>15345305.3</v>
      </c>
      <c r="M66" s="32">
        <v>15345305.3</v>
      </c>
      <c r="N66" s="32">
        <v>15345305.3</v>
      </c>
    </row>
    <row r="67" spans="1:14" ht="12.75" customHeight="1">
      <c r="A67" s="8"/>
      <c r="B67" s="38" t="s">
        <v>77</v>
      </c>
      <c r="C67" s="38"/>
      <c r="D67" s="16">
        <f aca="true" t="shared" si="9" ref="D67:K67">SUM(D59:D66)</f>
        <v>774382075.5</v>
      </c>
      <c r="E67" s="16">
        <f t="shared" si="9"/>
        <v>774389289.9699999</v>
      </c>
      <c r="F67" s="27">
        <f t="shared" si="9"/>
        <v>770727605.25</v>
      </c>
      <c r="G67" s="27">
        <f t="shared" si="9"/>
        <v>769866734.81</v>
      </c>
      <c r="H67" s="31">
        <f t="shared" si="9"/>
        <v>772341826.5799999</v>
      </c>
      <c r="I67" s="31">
        <f t="shared" si="9"/>
        <v>774851858.2499999</v>
      </c>
      <c r="J67" s="31">
        <f t="shared" si="9"/>
        <v>780615389.8599999</v>
      </c>
      <c r="K67" s="31">
        <f t="shared" si="9"/>
        <v>775494886.0699999</v>
      </c>
      <c r="L67" s="31">
        <f>SUM(L59:L66)</f>
        <v>770332295.0999999</v>
      </c>
      <c r="M67" s="31">
        <f>SUM(M59:M66)</f>
        <v>775846077.8199999</v>
      </c>
      <c r="N67" s="31">
        <f>SUM(N59:N66)</f>
        <v>776519579.5999999</v>
      </c>
    </row>
    <row r="68" spans="1:5" ht="11.25">
      <c r="A68" s="37"/>
      <c r="B68" s="37"/>
      <c r="C68" s="37"/>
      <c r="E68" s="27"/>
    </row>
    <row r="69" spans="1:5" ht="12.75" customHeight="1">
      <c r="A69" s="8" t="s">
        <v>2</v>
      </c>
      <c r="B69" s="38" t="s">
        <v>78</v>
      </c>
      <c r="C69" s="38"/>
      <c r="E69" s="27"/>
    </row>
    <row r="70" spans="1:14" ht="12.75" customHeight="1">
      <c r="A70" s="9" t="s">
        <v>79</v>
      </c>
      <c r="B70" s="37" t="s">
        <v>80</v>
      </c>
      <c r="C70" s="37"/>
      <c r="D70" s="13">
        <v>1534200.07</v>
      </c>
      <c r="E70" s="27">
        <v>1534200.07</v>
      </c>
      <c r="F70" s="27">
        <v>1539050.07</v>
      </c>
      <c r="G70" s="27">
        <v>1539050.07</v>
      </c>
      <c r="H70" s="27">
        <v>1539050.07</v>
      </c>
      <c r="I70" s="27">
        <v>812869.77</v>
      </c>
      <c r="J70" s="27">
        <v>812869.77</v>
      </c>
      <c r="K70" s="27">
        <v>812869.77</v>
      </c>
      <c r="L70" s="27">
        <v>812869.77</v>
      </c>
      <c r="M70" s="27">
        <v>824387.39</v>
      </c>
      <c r="N70" s="1">
        <v>824387.39</v>
      </c>
    </row>
    <row r="71" spans="1:14" ht="12.75" customHeight="1" thickBot="1">
      <c r="A71" s="9" t="s">
        <v>81</v>
      </c>
      <c r="B71" s="37" t="s">
        <v>82</v>
      </c>
      <c r="C71" s="37"/>
      <c r="D71" s="13">
        <v>18066331.82</v>
      </c>
      <c r="E71" s="27">
        <v>18066331.820000004</v>
      </c>
      <c r="F71" s="32">
        <v>18198566.92</v>
      </c>
      <c r="G71" s="32">
        <v>18222117.24</v>
      </c>
      <c r="H71" s="32">
        <v>18276138.44</v>
      </c>
      <c r="I71" s="32">
        <v>17749177.52</v>
      </c>
      <c r="J71" s="32">
        <v>17936041.03</v>
      </c>
      <c r="K71" s="32">
        <v>17936041.03</v>
      </c>
      <c r="L71" s="32">
        <v>17936041.03</v>
      </c>
      <c r="M71" s="32">
        <v>17960085.7</v>
      </c>
      <c r="N71" s="32">
        <v>18188881.32</v>
      </c>
    </row>
    <row r="72" spans="1:14" ht="13.5" customHeight="1">
      <c r="A72" s="8"/>
      <c r="B72" s="38" t="s">
        <v>83</v>
      </c>
      <c r="C72" s="38"/>
      <c r="D72" s="16">
        <f aca="true" t="shared" si="10" ref="D72:K72">SUM(D70:D71)</f>
        <v>19600531.89</v>
      </c>
      <c r="E72" s="16">
        <f t="shared" si="10"/>
        <v>19600531.890000004</v>
      </c>
      <c r="F72" s="27">
        <f t="shared" si="10"/>
        <v>19737616.990000002</v>
      </c>
      <c r="G72" s="27">
        <f t="shared" si="10"/>
        <v>19761167.31</v>
      </c>
      <c r="H72" s="31">
        <f t="shared" si="10"/>
        <v>19815188.51</v>
      </c>
      <c r="I72" s="31">
        <f t="shared" si="10"/>
        <v>18562047.29</v>
      </c>
      <c r="J72" s="31">
        <f t="shared" si="10"/>
        <v>18748910.8</v>
      </c>
      <c r="K72" s="31">
        <f t="shared" si="10"/>
        <v>18748910.8</v>
      </c>
      <c r="L72" s="31">
        <f>SUM(L70:L71)</f>
        <v>18748910.8</v>
      </c>
      <c r="M72" s="31">
        <f>SUM(M70:M71)</f>
        <v>18784473.09</v>
      </c>
      <c r="N72" s="31">
        <f>SUM(N70:N71)</f>
        <v>19013268.71</v>
      </c>
    </row>
    <row r="73" spans="1:5" ht="12.75" customHeight="1">
      <c r="A73" s="37"/>
      <c r="B73" s="37"/>
      <c r="C73" s="37"/>
      <c r="E73" s="27"/>
    </row>
    <row r="74" spans="1:5" ht="12.75" customHeight="1">
      <c r="A74" s="8" t="s">
        <v>2</v>
      </c>
      <c r="B74" s="38" t="s">
        <v>84</v>
      </c>
      <c r="C74" s="38"/>
      <c r="E74" s="27"/>
    </row>
    <row r="75" spans="1:14" ht="12.75" customHeight="1">
      <c r="A75" s="9" t="s">
        <v>85</v>
      </c>
      <c r="B75" s="37" t="s">
        <v>86</v>
      </c>
      <c r="C75" s="37"/>
      <c r="D75" s="13">
        <v>586550904.86</v>
      </c>
      <c r="E75" s="27">
        <v>590214992.03</v>
      </c>
      <c r="F75" s="27">
        <v>589766926.42</v>
      </c>
      <c r="G75" s="27">
        <v>592996198.43</v>
      </c>
      <c r="H75" s="27">
        <v>596813036.8</v>
      </c>
      <c r="I75" s="27">
        <v>600679091.61</v>
      </c>
      <c r="J75" s="27">
        <v>604559465.57</v>
      </c>
      <c r="K75" s="27">
        <v>608324894.79</v>
      </c>
      <c r="L75" s="27">
        <v>607089343</v>
      </c>
      <c r="M75" s="27">
        <v>611013344.5</v>
      </c>
      <c r="N75" s="27">
        <v>614983845.36</v>
      </c>
    </row>
    <row r="76" spans="1:14" ht="12.75" customHeight="1">
      <c r="A76" s="9" t="s">
        <v>87</v>
      </c>
      <c r="B76" s="37" t="s">
        <v>88</v>
      </c>
      <c r="C76" s="37"/>
      <c r="D76" s="13">
        <v>6076641.66</v>
      </c>
      <c r="E76" s="27">
        <v>6116724.95</v>
      </c>
      <c r="F76" s="27">
        <v>6156758.24</v>
      </c>
      <c r="G76" s="27">
        <v>6196791.53</v>
      </c>
      <c r="H76" s="27">
        <v>5876851.59</v>
      </c>
      <c r="I76" s="27">
        <v>5302943.63</v>
      </c>
      <c r="J76" s="27">
        <v>5322094.14</v>
      </c>
      <c r="K76" s="27">
        <v>5333751.14</v>
      </c>
      <c r="L76" s="27">
        <v>5374405.64</v>
      </c>
      <c r="M76" s="27">
        <v>5415060.14</v>
      </c>
      <c r="N76" s="27">
        <v>5455712.85</v>
      </c>
    </row>
    <row r="77" spans="1:14" ht="13.5" customHeight="1" thickBot="1">
      <c r="A77" s="9" t="s">
        <v>89</v>
      </c>
      <c r="B77" s="37" t="s">
        <v>90</v>
      </c>
      <c r="C77" s="37"/>
      <c r="D77" s="13">
        <v>10790862.66</v>
      </c>
      <c r="E77" s="27">
        <v>11043448.72</v>
      </c>
      <c r="F77" s="32">
        <v>11298494.01</v>
      </c>
      <c r="G77" s="32">
        <v>11556067.43</v>
      </c>
      <c r="H77" s="32">
        <v>11812049.14</v>
      </c>
      <c r="I77" s="32">
        <v>10692015.3</v>
      </c>
      <c r="J77" s="32">
        <v>10952869.64</v>
      </c>
      <c r="K77" s="32">
        <v>11213734.83</v>
      </c>
      <c r="L77" s="32">
        <v>11474993.18</v>
      </c>
      <c r="M77" s="32">
        <v>11735899.66</v>
      </c>
      <c r="N77" s="32">
        <v>11999607.58</v>
      </c>
    </row>
    <row r="78" spans="1:14" ht="12.75" customHeight="1">
      <c r="A78" s="8"/>
      <c r="B78" s="38" t="s">
        <v>91</v>
      </c>
      <c r="C78" s="38"/>
      <c r="D78" s="16">
        <f aca="true" t="shared" si="11" ref="D78:M78">SUM(D75:D77)</f>
        <v>603418409.18</v>
      </c>
      <c r="E78" s="16">
        <f t="shared" si="11"/>
        <v>607375165.7</v>
      </c>
      <c r="F78" s="27">
        <f t="shared" si="11"/>
        <v>607222178.67</v>
      </c>
      <c r="G78" s="27">
        <f t="shared" si="11"/>
        <v>610749057.3899999</v>
      </c>
      <c r="H78" s="31">
        <f t="shared" si="11"/>
        <v>614501937.53</v>
      </c>
      <c r="I78" s="31">
        <f t="shared" si="11"/>
        <v>616674050.54</v>
      </c>
      <c r="J78" s="31">
        <f t="shared" si="11"/>
        <v>620834429.35</v>
      </c>
      <c r="K78" s="31">
        <f t="shared" si="11"/>
        <v>624872380.76</v>
      </c>
      <c r="L78" s="31">
        <f t="shared" si="11"/>
        <v>623938741.8199999</v>
      </c>
      <c r="M78" s="31">
        <f t="shared" si="11"/>
        <v>628164304.3</v>
      </c>
      <c r="N78" s="31">
        <f>SUM(N75:N77)</f>
        <v>632439165.7900001</v>
      </c>
    </row>
    <row r="79" spans="1:5" ht="11.25">
      <c r="A79" s="37"/>
      <c r="B79" s="37"/>
      <c r="C79" s="37"/>
      <c r="E79" s="27"/>
    </row>
    <row r="80" spans="1:5" ht="45">
      <c r="A80" s="9"/>
      <c r="B80" s="8" t="s">
        <v>104</v>
      </c>
      <c r="C80" s="9"/>
      <c r="E80" s="27"/>
    </row>
    <row r="81" spans="1:13" ht="67.5">
      <c r="A81" s="9" t="s">
        <v>105</v>
      </c>
      <c r="B81" s="9" t="s">
        <v>106</v>
      </c>
      <c r="C81" s="9"/>
      <c r="D81" s="28">
        <v>-43840</v>
      </c>
      <c r="E81" s="29">
        <v>-43840</v>
      </c>
      <c r="F81" s="28">
        <v>-43840</v>
      </c>
      <c r="G81" s="28">
        <v>-43840</v>
      </c>
      <c r="H81" s="28">
        <v>-43840</v>
      </c>
      <c r="I81" s="28">
        <v>-43840</v>
      </c>
      <c r="J81" s="28">
        <v>-43840</v>
      </c>
      <c r="K81" s="29">
        <v>0</v>
      </c>
      <c r="L81" s="29">
        <v>0</v>
      </c>
      <c r="M81" s="29">
        <v>0</v>
      </c>
    </row>
    <row r="82" spans="1:14" ht="67.5">
      <c r="A82" s="9" t="s">
        <v>107</v>
      </c>
      <c r="B82" s="9" t="s">
        <v>108</v>
      </c>
      <c r="C82" s="9"/>
      <c r="D82" s="28">
        <v>-111890.35</v>
      </c>
      <c r="E82" s="29">
        <v>-111890.35</v>
      </c>
      <c r="F82" s="29">
        <v>-106837.72</v>
      </c>
      <c r="G82" s="29">
        <v>-106837.72</v>
      </c>
      <c r="H82" s="29">
        <v>-106837.72</v>
      </c>
      <c r="I82" s="29">
        <v>-106837.72</v>
      </c>
      <c r="J82" s="28">
        <v>-104994.28</v>
      </c>
      <c r="K82" s="28">
        <v>-103796.58</v>
      </c>
      <c r="L82" s="28">
        <v>-103796.58</v>
      </c>
      <c r="M82" s="28">
        <v>-103796.58</v>
      </c>
      <c r="N82" s="28">
        <v>-103796.58</v>
      </c>
    </row>
    <row r="83" spans="1:14" ht="68.25" thickBot="1">
      <c r="A83" s="9" t="s">
        <v>109</v>
      </c>
      <c r="B83" s="9" t="s">
        <v>110</v>
      </c>
      <c r="C83" s="9"/>
      <c r="D83" s="28">
        <v>-716566.8</v>
      </c>
      <c r="E83" s="29">
        <v>-716566.8</v>
      </c>
      <c r="F83" s="29">
        <v>-716566.8</v>
      </c>
      <c r="G83" s="29">
        <v>-716566.8</v>
      </c>
      <c r="H83" s="29">
        <v>-716566.8</v>
      </c>
      <c r="I83" s="29">
        <v>-716566.8</v>
      </c>
      <c r="J83" s="29">
        <v>-716566.8</v>
      </c>
      <c r="K83" s="29">
        <v>-716566.8</v>
      </c>
      <c r="L83" s="29">
        <v>-716566.8</v>
      </c>
      <c r="M83" s="29">
        <v>-716566.8</v>
      </c>
      <c r="N83" s="29">
        <v>-716566.8</v>
      </c>
    </row>
    <row r="84" spans="1:14" ht="11.25">
      <c r="A84" s="9"/>
      <c r="B84" s="9"/>
      <c r="C84" s="9"/>
      <c r="D84" s="16">
        <f aca="true" t="shared" si="12" ref="D84:J84">SUM(D81:D83)</f>
        <v>-872297.15</v>
      </c>
      <c r="E84" s="16">
        <f t="shared" si="12"/>
        <v>-872297.15</v>
      </c>
      <c r="F84" s="16">
        <f t="shared" si="12"/>
        <v>-867244.52</v>
      </c>
      <c r="G84" s="16">
        <f t="shared" si="12"/>
        <v>-867244.52</v>
      </c>
      <c r="H84" s="16">
        <f t="shared" si="12"/>
        <v>-867244.52</v>
      </c>
      <c r="I84" s="16">
        <f t="shared" si="12"/>
        <v>-867244.52</v>
      </c>
      <c r="J84" s="16">
        <f t="shared" si="12"/>
        <v>-865401.0800000001</v>
      </c>
      <c r="K84" s="16">
        <f>SUM(K81:K83)</f>
        <v>-820363.38</v>
      </c>
      <c r="L84" s="16">
        <f>SUM(L81:L83)</f>
        <v>-820363.38</v>
      </c>
      <c r="M84" s="16">
        <f>SUM(M81:M83)</f>
        <v>-820363.38</v>
      </c>
      <c r="N84" s="16">
        <f>SUM(N81:N83)</f>
        <v>-820363.38</v>
      </c>
    </row>
    <row r="85" spans="1:5" ht="11.25">
      <c r="A85" s="9"/>
      <c r="B85" s="9"/>
      <c r="C85" s="9"/>
      <c r="E85" s="27"/>
    </row>
    <row r="86" spans="1:14" ht="12.75" customHeight="1">
      <c r="A86" s="39" t="s">
        <v>96</v>
      </c>
      <c r="B86" s="39"/>
      <c r="C86" s="24"/>
      <c r="D86" s="22">
        <f aca="true" t="shared" si="13" ref="D86:I86">D40+D47+D56+D67+D72-D78+D84</f>
        <v>11980416126.179998</v>
      </c>
      <c r="E86" s="22">
        <f t="shared" si="13"/>
        <v>12013229903.259996</v>
      </c>
      <c r="F86" s="22">
        <f t="shared" si="13"/>
        <v>11989897003.62</v>
      </c>
      <c r="G86" s="22">
        <f t="shared" si="13"/>
        <v>11976473933.16</v>
      </c>
      <c r="H86" s="22">
        <f t="shared" si="13"/>
        <v>11991109675.909998</v>
      </c>
      <c r="I86" s="22">
        <f t="shared" si="13"/>
        <v>12011765436.66</v>
      </c>
      <c r="J86" s="22">
        <f>J40+J47+J56+J67+J72-J78+J84</f>
        <v>12055268683.54</v>
      </c>
      <c r="K86" s="22">
        <f>K40+K47+K56+K67+K72-K78+K84</f>
        <v>11992483310.92</v>
      </c>
      <c r="L86" s="22">
        <f>L40+L47+L56+L67+L72-L78+L84</f>
        <v>12017276287.98</v>
      </c>
      <c r="M86" s="22">
        <f>M40+M47+M56+M67+M72-M78+M84</f>
        <v>12042527890.79</v>
      </c>
      <c r="N86" s="22">
        <f>N40+N47+N56+N67+N72-N78+N84</f>
        <v>12060440147.499998</v>
      </c>
    </row>
    <row r="87" spans="1:6" ht="11.25">
      <c r="A87" s="9"/>
      <c r="B87" s="9"/>
      <c r="C87" s="9"/>
      <c r="F87" s="1" t="s">
        <v>113</v>
      </c>
    </row>
    <row r="88" spans="1:14" ht="11.25">
      <c r="A88" s="25"/>
      <c r="B88" s="40" t="s">
        <v>92</v>
      </c>
      <c r="C88" s="40"/>
      <c r="D88" s="23">
        <f aca="true" t="shared" si="14" ref="D88:I88">D86+D36</f>
        <v>12775801067.849998</v>
      </c>
      <c r="E88" s="23">
        <f t="shared" si="14"/>
        <v>12846309842.539997</v>
      </c>
      <c r="F88" s="23">
        <f t="shared" si="14"/>
        <v>12803538299.800001</v>
      </c>
      <c r="G88" s="23">
        <f t="shared" si="14"/>
        <v>12823253781.72</v>
      </c>
      <c r="H88" s="23">
        <f t="shared" si="14"/>
        <v>12860688030.939999</v>
      </c>
      <c r="I88" s="23">
        <f t="shared" si="14"/>
        <v>12872772474</v>
      </c>
      <c r="J88" s="23">
        <f>J86+J36</f>
        <v>12855097830.19</v>
      </c>
      <c r="K88" s="23">
        <f>K86+K36</f>
        <v>12659437336.99</v>
      </c>
      <c r="L88" s="23">
        <f>L86+L36</f>
        <v>12865868579.72</v>
      </c>
      <c r="M88" s="23">
        <f>M86+M36</f>
        <v>12966512316.650002</v>
      </c>
      <c r="N88" s="23">
        <f>N86+N36</f>
        <v>12944081956.779999</v>
      </c>
    </row>
    <row r="89" spans="1:3" ht="11.25">
      <c r="A89" s="37"/>
      <c r="B89" s="37"/>
      <c r="C89" s="37"/>
    </row>
    <row r="90" spans="1:3" ht="11.25">
      <c r="A90" s="37"/>
      <c r="B90" s="37"/>
      <c r="C90" s="37"/>
    </row>
  </sheetData>
  <sheetProtection/>
  <mergeCells count="72"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González Echeverría María José</cp:lastModifiedBy>
  <dcterms:created xsi:type="dcterms:W3CDTF">2018-02-09T16:09:18Z</dcterms:created>
  <dcterms:modified xsi:type="dcterms:W3CDTF">2021-12-16T21:22:11Z</dcterms:modified>
  <cp:category/>
  <cp:version/>
  <cp:contentType/>
  <cp:contentStatus/>
</cp:coreProperties>
</file>