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omments1.xml" ContentType="application/vnd.openxmlformats-officedocument.spreadsheetml.comments+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fatima.vargas\Documents\CARPETA COMPARTIDA FATIMA\ADMON. 2021-2024\EVALUACIONES TRIMESTRALES\2023\1ER TRIMESTRE 23\"/>
    </mc:Choice>
  </mc:AlternateContent>
  <xr:revisionPtr revIDLastSave="0" documentId="8_{564C328B-CD95-4213-8C84-BB042109501D}" xr6:coauthVersionLast="47" xr6:coauthVersionMax="47" xr10:uidLastSave="{00000000-0000-0000-0000-000000000000}"/>
  <bookViews>
    <workbookView xWindow="-120" yWindow="-120" windowWidth="24240" windowHeight="13140" activeTab="9" xr2:uid="{00000000-000D-0000-FFFF-FFFF00000000}"/>
  </bookViews>
  <sheets>
    <sheet name="Dirección" sheetId="1" r:id="rId1"/>
    <sheet name="07.03.01" sheetId="2" r:id="rId2"/>
    <sheet name="07.03.02" sheetId="3" r:id="rId3"/>
    <sheet name="07.03.03" sheetId="4" r:id="rId4"/>
    <sheet name="07.03.04" sheetId="5" r:id="rId5"/>
    <sheet name="07.03.05" sheetId="6" r:id="rId6"/>
    <sheet name="07.03.06" sheetId="7" r:id="rId7"/>
    <sheet name="07.03.07" sheetId="8" r:id="rId8"/>
    <sheet name="07.03.08" sheetId="9" r:id="rId9"/>
    <sheet name="07.03.09" sheetId="10" r:id="rId10"/>
    <sheet name="07.05.02" sheetId="14" r:id="rId11"/>
    <sheet name="07.05.03" sheetId="19" r:id="rId12"/>
    <sheet name="07.05.04" sheetId="15" r:id="rId13"/>
    <sheet name="07.05.05" sheetId="16" r:id="rId14"/>
    <sheet name="07.06.04" sheetId="11" r:id="rId15"/>
    <sheet name="07.06.07" sheetId="12" r:id="rId16"/>
    <sheet name="07.06.09" sheetId="13" r:id="rId17"/>
    <sheet name="07.08.01" sheetId="18" r:id="rId18"/>
    <sheet name="07.10.02" sheetId="17" r:id="rId19"/>
  </sheets>
  <externalReferences>
    <externalReference r:id="rId20"/>
  </externalReferences>
  <definedNames>
    <definedName name="_xlnm._FilterDatabase" localSheetId="11" hidden="1">'07.05.03'!$J$28:$BI$148</definedName>
    <definedName name="_xlnm.Print_Area" localSheetId="11">'07.05.03'!$1:$148</definedName>
    <definedName name="_xlnm.Print_Titles" localSheetId="11">'07.05.03'!$1:$28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2" i="19" l="1"/>
  <c r="C12" i="19"/>
  <c r="D12" i="19"/>
  <c r="E12" i="19"/>
  <c r="H12" i="19"/>
  <c r="E13" i="19"/>
  <c r="E14" i="19"/>
  <c r="H14" i="19"/>
  <c r="I14" i="19"/>
  <c r="T14" i="19" s="1"/>
  <c r="J14" i="19"/>
  <c r="K14" i="19"/>
  <c r="L14" i="19"/>
  <c r="M14" i="19"/>
  <c r="N14" i="19"/>
  <c r="O14" i="19"/>
  <c r="P14" i="19"/>
  <c r="Q14" i="19"/>
  <c r="R14" i="19"/>
  <c r="S14" i="19"/>
  <c r="E15" i="19"/>
  <c r="E16" i="19"/>
  <c r="E17" i="19"/>
  <c r="E18" i="19"/>
  <c r="H18" i="19"/>
  <c r="I18" i="19"/>
  <c r="J18" i="19"/>
  <c r="K18" i="19"/>
  <c r="L18" i="19"/>
  <c r="M18" i="19"/>
  <c r="N18" i="19"/>
  <c r="O18" i="19"/>
  <c r="P18" i="19"/>
  <c r="Q18" i="19"/>
  <c r="R18" i="19"/>
  <c r="S18" i="19"/>
  <c r="E19" i="19"/>
  <c r="H19" i="19"/>
  <c r="J19" i="19"/>
  <c r="L19" i="19"/>
  <c r="N19" i="19"/>
  <c r="P19" i="19"/>
  <c r="R19" i="19"/>
  <c r="E20" i="19"/>
  <c r="H20" i="19"/>
  <c r="I20" i="19"/>
  <c r="T20" i="19" s="1"/>
  <c r="J20" i="19"/>
  <c r="K20" i="19"/>
  <c r="L20" i="19"/>
  <c r="M20" i="19"/>
  <c r="N20" i="19"/>
  <c r="O20" i="19"/>
  <c r="P20" i="19"/>
  <c r="Q20" i="19"/>
  <c r="R20" i="19"/>
  <c r="S20" i="19"/>
  <c r="E21" i="19"/>
  <c r="H21" i="19"/>
  <c r="I21" i="19"/>
  <c r="J21" i="19"/>
  <c r="K21" i="19"/>
  <c r="L21" i="19"/>
  <c r="M21" i="19"/>
  <c r="N21" i="19"/>
  <c r="O21" i="19"/>
  <c r="P21" i="19"/>
  <c r="Q21" i="19"/>
  <c r="R21" i="19"/>
  <c r="S21" i="19"/>
  <c r="E22" i="19"/>
  <c r="H22" i="19"/>
  <c r="I22" i="19"/>
  <c r="J22" i="19"/>
  <c r="K22" i="19"/>
  <c r="L22" i="19"/>
  <c r="M22" i="19"/>
  <c r="N22" i="19"/>
  <c r="O22" i="19"/>
  <c r="P22" i="19"/>
  <c r="Q22" i="19"/>
  <c r="R22" i="19"/>
  <c r="S22" i="19"/>
  <c r="H23" i="19"/>
  <c r="I23" i="19"/>
  <c r="J23" i="19"/>
  <c r="K23" i="19"/>
  <c r="L23" i="19"/>
  <c r="M23" i="19"/>
  <c r="N23" i="19"/>
  <c r="O23" i="19"/>
  <c r="P23" i="19"/>
  <c r="Q23" i="19"/>
  <c r="R23" i="19"/>
  <c r="S23" i="19"/>
  <c r="M29" i="19"/>
  <c r="Q29" i="19"/>
  <c r="U29" i="19"/>
  <c r="Y29" i="19"/>
  <c r="AC29" i="19"/>
  <c r="AG29" i="19"/>
  <c r="AK29" i="19"/>
  <c r="AO29" i="19"/>
  <c r="AS29" i="19"/>
  <c r="AW29" i="19"/>
  <c r="BA29" i="19"/>
  <c r="BE29" i="19"/>
  <c r="BF29" i="19"/>
  <c r="BG29" i="19"/>
  <c r="BH29" i="19"/>
  <c r="M30" i="19"/>
  <c r="Q30" i="19"/>
  <c r="U30" i="19"/>
  <c r="Y30" i="19"/>
  <c r="AC30" i="19"/>
  <c r="AG30" i="19"/>
  <c r="AK30" i="19"/>
  <c r="AO30" i="19"/>
  <c r="AS30" i="19"/>
  <c r="AW30" i="19"/>
  <c r="BA30" i="19"/>
  <c r="BE30" i="19"/>
  <c r="BF30" i="19"/>
  <c r="BG30" i="19"/>
  <c r="BH30" i="19"/>
  <c r="M31" i="19"/>
  <c r="Q31" i="19"/>
  <c r="U31" i="19"/>
  <c r="Y31" i="19"/>
  <c r="AC31" i="19"/>
  <c r="AG31" i="19"/>
  <c r="AK31" i="19"/>
  <c r="AO31" i="19"/>
  <c r="AS31" i="19"/>
  <c r="AW31" i="19"/>
  <c r="BA31" i="19"/>
  <c r="BE31" i="19"/>
  <c r="BF31" i="19"/>
  <c r="BG31" i="19"/>
  <c r="BH31" i="19"/>
  <c r="M32" i="19"/>
  <c r="Q32" i="19"/>
  <c r="U32" i="19"/>
  <c r="Y32" i="19"/>
  <c r="AC32" i="19"/>
  <c r="AG32" i="19"/>
  <c r="AK32" i="19"/>
  <c r="AO32" i="19"/>
  <c r="AS32" i="19"/>
  <c r="AW32" i="19"/>
  <c r="BA32" i="19"/>
  <c r="BE32" i="19"/>
  <c r="BF32" i="19"/>
  <c r="BG32" i="19"/>
  <c r="BH32" i="19"/>
  <c r="M33" i="19"/>
  <c r="Q33" i="19"/>
  <c r="U33" i="19"/>
  <c r="Y33" i="19"/>
  <c r="AC33" i="19"/>
  <c r="AG33" i="19"/>
  <c r="AK33" i="19"/>
  <c r="AO33" i="19"/>
  <c r="AS33" i="19"/>
  <c r="AW33" i="19"/>
  <c r="BA33" i="19"/>
  <c r="BE33" i="19"/>
  <c r="BF33" i="19"/>
  <c r="BG33" i="19"/>
  <c r="BH33" i="19"/>
  <c r="J34" i="19"/>
  <c r="K34" i="19"/>
  <c r="L34" i="19"/>
  <c r="N34" i="19"/>
  <c r="O34" i="19"/>
  <c r="P34" i="19"/>
  <c r="R34" i="19"/>
  <c r="S34" i="19"/>
  <c r="T34" i="19"/>
  <c r="V34" i="19"/>
  <c r="W34" i="19"/>
  <c r="X34" i="19"/>
  <c r="Z34" i="19"/>
  <c r="AA34" i="19"/>
  <c r="AB34" i="19"/>
  <c r="AD34" i="19"/>
  <c r="AE34" i="19"/>
  <c r="AF34" i="19"/>
  <c r="AH34" i="19"/>
  <c r="AI34" i="19"/>
  <c r="AJ34" i="19"/>
  <c r="AL34" i="19"/>
  <c r="AM34" i="19"/>
  <c r="AN34" i="19"/>
  <c r="AP34" i="19"/>
  <c r="AQ34" i="19"/>
  <c r="AR34" i="19"/>
  <c r="AT34" i="19"/>
  <c r="AU34" i="19"/>
  <c r="AV34" i="19"/>
  <c r="AX34" i="19"/>
  <c r="AY34" i="19"/>
  <c r="AZ34" i="19"/>
  <c r="BB34" i="19"/>
  <c r="BC34" i="19"/>
  <c r="BD34" i="19"/>
  <c r="M35" i="19"/>
  <c r="Q35" i="19"/>
  <c r="U35" i="19"/>
  <c r="Y35" i="19"/>
  <c r="AC35" i="19"/>
  <c r="AG35" i="19"/>
  <c r="AK35" i="19"/>
  <c r="AO35" i="19"/>
  <c r="AS35" i="19"/>
  <c r="AW35" i="19"/>
  <c r="BA35" i="19"/>
  <c r="BE35" i="19"/>
  <c r="BF35" i="19"/>
  <c r="BI35" i="19" s="1"/>
  <c r="BG35" i="19"/>
  <c r="BH35" i="19"/>
  <c r="M36" i="19"/>
  <c r="Q36" i="19"/>
  <c r="U36" i="19"/>
  <c r="Y36" i="19"/>
  <c r="AC36" i="19"/>
  <c r="AG36" i="19"/>
  <c r="AK36" i="19"/>
  <c r="AO36" i="19"/>
  <c r="AS36" i="19"/>
  <c r="AW36" i="19"/>
  <c r="BA36" i="19"/>
  <c r="BE36" i="19"/>
  <c r="BF36" i="19"/>
  <c r="BG36" i="19"/>
  <c r="BH36" i="19"/>
  <c r="M37" i="19"/>
  <c r="Q37" i="19"/>
  <c r="U37" i="19"/>
  <c r="Y37" i="19"/>
  <c r="AC37" i="19"/>
  <c r="AG37" i="19"/>
  <c r="AK37" i="19"/>
  <c r="AO37" i="19"/>
  <c r="AS37" i="19"/>
  <c r="AW37" i="19"/>
  <c r="BA37" i="19"/>
  <c r="BE37" i="19"/>
  <c r="BF37" i="19"/>
  <c r="BG37" i="19"/>
  <c r="BH37" i="19"/>
  <c r="M38" i="19"/>
  <c r="Q38" i="19"/>
  <c r="U38" i="19"/>
  <c r="Y38" i="19"/>
  <c r="AC38" i="19"/>
  <c r="AG38" i="19"/>
  <c r="AK38" i="19"/>
  <c r="AO38" i="19"/>
  <c r="AS38" i="19"/>
  <c r="AW38" i="19"/>
  <c r="BA38" i="19"/>
  <c r="BE38" i="19"/>
  <c r="BF38" i="19"/>
  <c r="BG38" i="19"/>
  <c r="BH38" i="19"/>
  <c r="M39" i="19"/>
  <c r="Q39" i="19"/>
  <c r="U39" i="19"/>
  <c r="Y39" i="19"/>
  <c r="AC39" i="19"/>
  <c r="AG39" i="19"/>
  <c r="AK39" i="19"/>
  <c r="AO39" i="19"/>
  <c r="AS39" i="19"/>
  <c r="AW39" i="19"/>
  <c r="BA39" i="19"/>
  <c r="BE39" i="19"/>
  <c r="BF39" i="19"/>
  <c r="BG39" i="19"/>
  <c r="BH39" i="19"/>
  <c r="M40" i="19"/>
  <c r="Q40" i="19"/>
  <c r="U40" i="19"/>
  <c r="Y40" i="19"/>
  <c r="AC40" i="19"/>
  <c r="AG40" i="19"/>
  <c r="AK40" i="19"/>
  <c r="AO40" i="19"/>
  <c r="AS40" i="19"/>
  <c r="AW40" i="19"/>
  <c r="BA40" i="19"/>
  <c r="BE40" i="19"/>
  <c r="BF40" i="19"/>
  <c r="BG40" i="19"/>
  <c r="BH40" i="19"/>
  <c r="M41" i="19"/>
  <c r="Q41" i="19"/>
  <c r="U41" i="19"/>
  <c r="Y41" i="19"/>
  <c r="AC41" i="19"/>
  <c r="AG41" i="19"/>
  <c r="AK41" i="19"/>
  <c r="AO41" i="19"/>
  <c r="AS41" i="19"/>
  <c r="AW41" i="19"/>
  <c r="BA41" i="19"/>
  <c r="BE41" i="19"/>
  <c r="BF41" i="19"/>
  <c r="BG41" i="19"/>
  <c r="BH41" i="19"/>
  <c r="M42" i="19"/>
  <c r="Q42" i="19"/>
  <c r="U42" i="19"/>
  <c r="Y42" i="19"/>
  <c r="AC42" i="19"/>
  <c r="AG42" i="19"/>
  <c r="AK42" i="19"/>
  <c r="AO42" i="19"/>
  <c r="AS42" i="19"/>
  <c r="AW42" i="19"/>
  <c r="BA42" i="19"/>
  <c r="BE42" i="19"/>
  <c r="BF42" i="19"/>
  <c r="BG42" i="19"/>
  <c r="BH42" i="19"/>
  <c r="M43" i="19"/>
  <c r="Q43" i="19"/>
  <c r="U43" i="19"/>
  <c r="Y43" i="19"/>
  <c r="AC43" i="19"/>
  <c r="AG43" i="19"/>
  <c r="AK43" i="19"/>
  <c r="AO43" i="19"/>
  <c r="AS43" i="19"/>
  <c r="AW43" i="19"/>
  <c r="BA43" i="19"/>
  <c r="BE43" i="19"/>
  <c r="BF43" i="19"/>
  <c r="BI43" i="19" s="1"/>
  <c r="BG43" i="19"/>
  <c r="BH43" i="19"/>
  <c r="J44" i="19"/>
  <c r="K44" i="19"/>
  <c r="K149" i="19" s="1"/>
  <c r="L44" i="19"/>
  <c r="N44" i="19"/>
  <c r="O44" i="19"/>
  <c r="P44" i="19"/>
  <c r="R44" i="19"/>
  <c r="S44" i="19"/>
  <c r="T44" i="19"/>
  <c r="V44" i="19"/>
  <c r="W44" i="19"/>
  <c r="X44" i="19"/>
  <c r="Z44" i="19"/>
  <c r="AA44" i="19"/>
  <c r="AB44" i="19"/>
  <c r="AD44" i="19"/>
  <c r="AE44" i="19"/>
  <c r="AF44" i="19"/>
  <c r="AH44" i="19"/>
  <c r="AI44" i="19"/>
  <c r="AJ44" i="19"/>
  <c r="AL44" i="19"/>
  <c r="AM44" i="19"/>
  <c r="AN44" i="19"/>
  <c r="AP44" i="19"/>
  <c r="AQ44" i="19"/>
  <c r="AR44" i="19"/>
  <c r="AT44" i="19"/>
  <c r="AU44" i="19"/>
  <c r="AV44" i="19"/>
  <c r="AX44" i="19"/>
  <c r="AY44" i="19"/>
  <c r="AZ44" i="19"/>
  <c r="BB44" i="19"/>
  <c r="BC44" i="19"/>
  <c r="BD44" i="19"/>
  <c r="M45" i="19"/>
  <c r="Q45" i="19"/>
  <c r="U45" i="19"/>
  <c r="Y45" i="19"/>
  <c r="AC45" i="19"/>
  <c r="AG45" i="19"/>
  <c r="AK45" i="19"/>
  <c r="AO45" i="19"/>
  <c r="AS45" i="19"/>
  <c r="AW45" i="19"/>
  <c r="BA45" i="19"/>
  <c r="BE45" i="19"/>
  <c r="BF45" i="19"/>
  <c r="BG45" i="19"/>
  <c r="BH45" i="19"/>
  <c r="M46" i="19"/>
  <c r="Q46" i="19"/>
  <c r="BJ46" i="19" s="1"/>
  <c r="U46" i="19"/>
  <c r="Y46" i="19"/>
  <c r="AC46" i="19"/>
  <c r="AG46" i="19"/>
  <c r="AK46" i="19"/>
  <c r="AO46" i="19"/>
  <c r="AS46" i="19"/>
  <c r="AW46" i="19"/>
  <c r="BA46" i="19"/>
  <c r="BE46" i="19"/>
  <c r="BF46" i="19"/>
  <c r="BG46" i="19"/>
  <c r="BH46" i="19"/>
  <c r="M47" i="19"/>
  <c r="Q47" i="19"/>
  <c r="U47" i="19"/>
  <c r="Y47" i="19"/>
  <c r="AC47" i="19"/>
  <c r="AG47" i="19"/>
  <c r="AK47" i="19"/>
  <c r="AO47" i="19"/>
  <c r="AS47" i="19"/>
  <c r="AW47" i="19"/>
  <c r="BA47" i="19"/>
  <c r="BE47" i="19"/>
  <c r="BF47" i="19"/>
  <c r="BI47" i="19" s="1"/>
  <c r="BG47" i="19"/>
  <c r="BH47" i="19"/>
  <c r="M48" i="19"/>
  <c r="Q48" i="19"/>
  <c r="U48" i="19"/>
  <c r="Y48" i="19"/>
  <c r="AC48" i="19"/>
  <c r="AG48" i="19"/>
  <c r="AK48" i="19"/>
  <c r="AO48" i="19"/>
  <c r="AS48" i="19"/>
  <c r="AW48" i="19"/>
  <c r="BA48" i="19"/>
  <c r="BE48" i="19"/>
  <c r="BF48" i="19"/>
  <c r="BI48" i="19" s="1"/>
  <c r="BG48" i="19"/>
  <c r="BH48" i="19"/>
  <c r="M49" i="19"/>
  <c r="Q49" i="19"/>
  <c r="U49" i="19"/>
  <c r="Y49" i="19"/>
  <c r="AC49" i="19"/>
  <c r="AG49" i="19"/>
  <c r="AK49" i="19"/>
  <c r="AO49" i="19"/>
  <c r="AS49" i="19"/>
  <c r="AW49" i="19"/>
  <c r="BA49" i="19"/>
  <c r="BE49" i="19"/>
  <c r="BF49" i="19"/>
  <c r="BG49" i="19"/>
  <c r="BH49" i="19"/>
  <c r="M50" i="19"/>
  <c r="Q50" i="19"/>
  <c r="U50" i="19"/>
  <c r="Y50" i="19"/>
  <c r="AC50" i="19"/>
  <c r="AG50" i="19"/>
  <c r="AK50" i="19"/>
  <c r="AO50" i="19"/>
  <c r="AS50" i="19"/>
  <c r="AW50" i="19"/>
  <c r="BA50" i="19"/>
  <c r="BE50" i="19"/>
  <c r="BF50" i="19"/>
  <c r="BG50" i="19"/>
  <c r="BH50" i="19"/>
  <c r="M51" i="19"/>
  <c r="Q51" i="19"/>
  <c r="U51" i="19"/>
  <c r="Y51" i="19"/>
  <c r="AC51" i="19"/>
  <c r="AG51" i="19"/>
  <c r="AK51" i="19"/>
  <c r="AO51" i="19"/>
  <c r="AS51" i="19"/>
  <c r="AW51" i="19"/>
  <c r="BA51" i="19"/>
  <c r="BE51" i="19"/>
  <c r="BF51" i="19"/>
  <c r="BI51" i="19" s="1"/>
  <c r="BG51" i="19"/>
  <c r="BH51" i="19"/>
  <c r="M52" i="19"/>
  <c r="Q52" i="19"/>
  <c r="U52" i="19"/>
  <c r="Y52" i="19"/>
  <c r="AC52" i="19"/>
  <c r="AG52" i="19"/>
  <c r="AK52" i="19"/>
  <c r="AO52" i="19"/>
  <c r="AS52" i="19"/>
  <c r="AW52" i="19"/>
  <c r="BA52" i="19"/>
  <c r="BE52" i="19"/>
  <c r="BF52" i="19"/>
  <c r="BG52" i="19"/>
  <c r="BH52" i="19"/>
  <c r="M53" i="19"/>
  <c r="Q53" i="19"/>
  <c r="U53" i="19"/>
  <c r="Y53" i="19"/>
  <c r="AC53" i="19"/>
  <c r="AG53" i="19"/>
  <c r="AK53" i="19"/>
  <c r="AO53" i="19"/>
  <c r="AS53" i="19"/>
  <c r="AW53" i="19"/>
  <c r="BA53" i="19"/>
  <c r="BE53" i="19"/>
  <c r="BF53" i="19"/>
  <c r="BG53" i="19"/>
  <c r="BH53" i="19"/>
  <c r="J54" i="19"/>
  <c r="K54" i="19"/>
  <c r="L54" i="19"/>
  <c r="N54" i="19"/>
  <c r="O54" i="19"/>
  <c r="P54" i="19"/>
  <c r="R54" i="19"/>
  <c r="S54" i="19"/>
  <c r="T54" i="19"/>
  <c r="V54" i="19"/>
  <c r="W54" i="19"/>
  <c r="W149" i="19" s="1"/>
  <c r="X54" i="19"/>
  <c r="Z54" i="19"/>
  <c r="AA54" i="19"/>
  <c r="AB54" i="19"/>
  <c r="AD54" i="19"/>
  <c r="AE54" i="19"/>
  <c r="AF54" i="19"/>
  <c r="AH54" i="19"/>
  <c r="AI54" i="19"/>
  <c r="AJ54" i="19"/>
  <c r="AL54" i="19"/>
  <c r="AM54" i="19"/>
  <c r="AN54" i="19"/>
  <c r="AP54" i="19"/>
  <c r="AQ54" i="19"/>
  <c r="AR54" i="19"/>
  <c r="AT54" i="19"/>
  <c r="AU54" i="19"/>
  <c r="AV54" i="19"/>
  <c r="AX54" i="19"/>
  <c r="AY54" i="19"/>
  <c r="AZ54" i="19"/>
  <c r="BB54" i="19"/>
  <c r="BC54" i="19"/>
  <c r="BC149" i="19" s="1"/>
  <c r="BD54" i="19"/>
  <c r="M55" i="19"/>
  <c r="Q55" i="19"/>
  <c r="U55" i="19"/>
  <c r="Y55" i="19"/>
  <c r="AC55" i="19"/>
  <c r="AG55" i="19"/>
  <c r="AK55" i="19"/>
  <c r="AO55" i="19"/>
  <c r="AS55" i="19"/>
  <c r="AW55" i="19"/>
  <c r="BA55" i="19"/>
  <c r="BE55" i="19"/>
  <c r="BF55" i="19"/>
  <c r="BG55" i="19"/>
  <c r="BH55" i="19"/>
  <c r="M56" i="19"/>
  <c r="Q56" i="19"/>
  <c r="U56" i="19"/>
  <c r="Y56" i="19"/>
  <c r="AC56" i="19"/>
  <c r="AG56" i="19"/>
  <c r="AK56" i="19"/>
  <c r="AO56" i="19"/>
  <c r="AS56" i="19"/>
  <c r="AW56" i="19"/>
  <c r="BA56" i="19"/>
  <c r="BE56" i="19"/>
  <c r="BF56" i="19"/>
  <c r="BI56" i="19" s="1"/>
  <c r="BG56" i="19"/>
  <c r="BH56" i="19"/>
  <c r="M57" i="19"/>
  <c r="Q57" i="19"/>
  <c r="U57" i="19"/>
  <c r="Y57" i="19"/>
  <c r="AC57" i="19"/>
  <c r="AG57" i="19"/>
  <c r="AK57" i="19"/>
  <c r="AO57" i="19"/>
  <c r="AS57" i="19"/>
  <c r="AW57" i="19"/>
  <c r="BA57" i="19"/>
  <c r="BE57" i="19"/>
  <c r="BF57" i="19"/>
  <c r="BG57" i="19"/>
  <c r="BH57" i="19"/>
  <c r="M58" i="19"/>
  <c r="Q58" i="19"/>
  <c r="U58" i="19"/>
  <c r="Y58" i="19"/>
  <c r="AC58" i="19"/>
  <c r="AG58" i="19"/>
  <c r="AK58" i="19"/>
  <c r="AO58" i="19"/>
  <c r="AS58" i="19"/>
  <c r="AW58" i="19"/>
  <c r="BA58" i="19"/>
  <c r="BE58" i="19"/>
  <c r="BF58" i="19"/>
  <c r="BG58" i="19"/>
  <c r="BH58" i="19"/>
  <c r="M59" i="19"/>
  <c r="Q59" i="19"/>
  <c r="U59" i="19"/>
  <c r="Y59" i="19"/>
  <c r="AC59" i="19"/>
  <c r="AG59" i="19"/>
  <c r="AK59" i="19"/>
  <c r="AO59" i="19"/>
  <c r="AS59" i="19"/>
  <c r="AW59" i="19"/>
  <c r="BA59" i="19"/>
  <c r="BE59" i="19"/>
  <c r="BF59" i="19"/>
  <c r="BG59" i="19"/>
  <c r="BI59" i="19" s="1"/>
  <c r="BH59" i="19"/>
  <c r="M60" i="19"/>
  <c r="Q60" i="19"/>
  <c r="U60" i="19"/>
  <c r="Y60" i="19"/>
  <c r="AC60" i="19"/>
  <c r="AG60" i="19"/>
  <c r="AK60" i="19"/>
  <c r="AO60" i="19"/>
  <c r="AS60" i="19"/>
  <c r="AW60" i="19"/>
  <c r="BA60" i="19"/>
  <c r="BE60" i="19"/>
  <c r="BF60" i="19"/>
  <c r="BG60" i="19"/>
  <c r="BH60" i="19"/>
  <c r="M61" i="19"/>
  <c r="Q61" i="19"/>
  <c r="U61" i="19"/>
  <c r="Y61" i="19"/>
  <c r="AC61" i="19"/>
  <c r="AG61" i="19"/>
  <c r="AK61" i="19"/>
  <c r="AO61" i="19"/>
  <c r="AS61" i="19"/>
  <c r="AW61" i="19"/>
  <c r="BA61" i="19"/>
  <c r="BE61" i="19"/>
  <c r="BF61" i="19"/>
  <c r="BI61" i="19" s="1"/>
  <c r="BG61" i="19"/>
  <c r="BH61" i="19"/>
  <c r="M62" i="19"/>
  <c r="Q62" i="19"/>
  <c r="U62" i="19"/>
  <c r="Y62" i="19"/>
  <c r="AC62" i="19"/>
  <c r="AG62" i="19"/>
  <c r="AK62" i="19"/>
  <c r="AO62" i="19"/>
  <c r="AS62" i="19"/>
  <c r="AW62" i="19"/>
  <c r="BA62" i="19"/>
  <c r="BE62" i="19"/>
  <c r="BF62" i="19"/>
  <c r="BG62" i="19"/>
  <c r="BH62" i="19"/>
  <c r="M63" i="19"/>
  <c r="Q63" i="19"/>
  <c r="U63" i="19"/>
  <c r="Y63" i="19"/>
  <c r="AC63" i="19"/>
  <c r="AG63" i="19"/>
  <c r="AK63" i="19"/>
  <c r="AO63" i="19"/>
  <c r="AS63" i="19"/>
  <c r="AW63" i="19"/>
  <c r="BA63" i="19"/>
  <c r="BE63" i="19"/>
  <c r="BF63" i="19"/>
  <c r="BG63" i="19"/>
  <c r="BH63" i="19"/>
  <c r="J64" i="19"/>
  <c r="K64" i="19"/>
  <c r="L64" i="19"/>
  <c r="N64" i="19"/>
  <c r="O64" i="19"/>
  <c r="P64" i="19"/>
  <c r="R64" i="19"/>
  <c r="S64" i="19"/>
  <c r="T64" i="19"/>
  <c r="V64" i="19"/>
  <c r="W64" i="19"/>
  <c r="X64" i="19"/>
  <c r="Z64" i="19"/>
  <c r="AA64" i="19"/>
  <c r="AB64" i="19"/>
  <c r="AD64" i="19"/>
  <c r="AE64" i="19"/>
  <c r="AF64" i="19"/>
  <c r="AH64" i="19"/>
  <c r="AI64" i="19"/>
  <c r="AJ64" i="19"/>
  <c r="AL64" i="19"/>
  <c r="AM64" i="19"/>
  <c r="AN64" i="19"/>
  <c r="AP64" i="19"/>
  <c r="AQ64" i="19"/>
  <c r="AR64" i="19"/>
  <c r="AT64" i="19"/>
  <c r="AU64" i="19"/>
  <c r="AV64" i="19"/>
  <c r="AX64" i="19"/>
  <c r="AY64" i="19"/>
  <c r="AZ64" i="19"/>
  <c r="BB64" i="19"/>
  <c r="BC64" i="19"/>
  <c r="BD64" i="19"/>
  <c r="M65" i="19"/>
  <c r="Q65" i="19"/>
  <c r="U65" i="19"/>
  <c r="Y65" i="19"/>
  <c r="AC65" i="19"/>
  <c r="AG65" i="19"/>
  <c r="AK65" i="19"/>
  <c r="AO65" i="19"/>
  <c r="AS65" i="19"/>
  <c r="AW65" i="19"/>
  <c r="BA65" i="19"/>
  <c r="BE65" i="19"/>
  <c r="BF65" i="19"/>
  <c r="BG65" i="19"/>
  <c r="BH65" i="19"/>
  <c r="M66" i="19"/>
  <c r="Q66" i="19"/>
  <c r="U66" i="19"/>
  <c r="Y66" i="19"/>
  <c r="AC66" i="19"/>
  <c r="AG66" i="19"/>
  <c r="AK66" i="19"/>
  <c r="AO66" i="19"/>
  <c r="AS66" i="19"/>
  <c r="AW66" i="19"/>
  <c r="BA66" i="19"/>
  <c r="BE66" i="19"/>
  <c r="BF66" i="19"/>
  <c r="BG66" i="19"/>
  <c r="BH66" i="19"/>
  <c r="M67" i="19"/>
  <c r="Q67" i="19"/>
  <c r="U67" i="19"/>
  <c r="Y67" i="19"/>
  <c r="AC67" i="19"/>
  <c r="AG67" i="19"/>
  <c r="AK67" i="19"/>
  <c r="AO67" i="19"/>
  <c r="AS67" i="19"/>
  <c r="AW67" i="19"/>
  <c r="BA67" i="19"/>
  <c r="BE67" i="19"/>
  <c r="BF67" i="19"/>
  <c r="BG67" i="19"/>
  <c r="BH67" i="19"/>
  <c r="M68" i="19"/>
  <c r="Q68" i="19"/>
  <c r="U68" i="19"/>
  <c r="Y68" i="19"/>
  <c r="AC68" i="19"/>
  <c r="AG68" i="19"/>
  <c r="AK68" i="19"/>
  <c r="AO68" i="19"/>
  <c r="AS68" i="19"/>
  <c r="AW68" i="19"/>
  <c r="BA68" i="19"/>
  <c r="BE68" i="19"/>
  <c r="BF68" i="19"/>
  <c r="BG68" i="19"/>
  <c r="BI68" i="19" s="1"/>
  <c r="BH68" i="19"/>
  <c r="M69" i="19"/>
  <c r="Q69" i="19"/>
  <c r="U69" i="19"/>
  <c r="Y69" i="19"/>
  <c r="AC69" i="19"/>
  <c r="AG69" i="19"/>
  <c r="AK69" i="19"/>
  <c r="AO69" i="19"/>
  <c r="AS69" i="19"/>
  <c r="AW69" i="19"/>
  <c r="BA69" i="19"/>
  <c r="BE69" i="19"/>
  <c r="BF69" i="19"/>
  <c r="BG69" i="19"/>
  <c r="BH69" i="19"/>
  <c r="M70" i="19"/>
  <c r="Q70" i="19"/>
  <c r="U70" i="19"/>
  <c r="Y70" i="19"/>
  <c r="AC70" i="19"/>
  <c r="AG70" i="19"/>
  <c r="AK70" i="19"/>
  <c r="AO70" i="19"/>
  <c r="AS70" i="19"/>
  <c r="AW70" i="19"/>
  <c r="BA70" i="19"/>
  <c r="BE70" i="19"/>
  <c r="BF70" i="19"/>
  <c r="BG70" i="19"/>
  <c r="BH70" i="19"/>
  <c r="M71" i="19"/>
  <c r="Q71" i="19"/>
  <c r="U71" i="19"/>
  <c r="Y71" i="19"/>
  <c r="AC71" i="19"/>
  <c r="AG71" i="19"/>
  <c r="AK71" i="19"/>
  <c r="AO71" i="19"/>
  <c r="AS71" i="19"/>
  <c r="AW71" i="19"/>
  <c r="BA71" i="19"/>
  <c r="BE71" i="19"/>
  <c r="BF71" i="19"/>
  <c r="BG71" i="19"/>
  <c r="BH71" i="19"/>
  <c r="M72" i="19"/>
  <c r="Q72" i="19"/>
  <c r="U72" i="19"/>
  <c r="Y72" i="19"/>
  <c r="AC72" i="19"/>
  <c r="AG72" i="19"/>
  <c r="AK72" i="19"/>
  <c r="AO72" i="19"/>
  <c r="AS72" i="19"/>
  <c r="AW72" i="19"/>
  <c r="BA72" i="19"/>
  <c r="BE72" i="19"/>
  <c r="BF72" i="19"/>
  <c r="BG72" i="19"/>
  <c r="BH72" i="19"/>
  <c r="M73" i="19"/>
  <c r="Q73" i="19"/>
  <c r="U73" i="19"/>
  <c r="Y73" i="19"/>
  <c r="AC73" i="19"/>
  <c r="AG73" i="19"/>
  <c r="AK73" i="19"/>
  <c r="AO73" i="19"/>
  <c r="AS73" i="19"/>
  <c r="AW73" i="19"/>
  <c r="BA73" i="19"/>
  <c r="BE73" i="19"/>
  <c r="BF73" i="19"/>
  <c r="BG73" i="19"/>
  <c r="BH73" i="19"/>
  <c r="J74" i="19"/>
  <c r="K74" i="19"/>
  <c r="L74" i="19"/>
  <c r="N74" i="19"/>
  <c r="O74" i="19"/>
  <c r="P74" i="19"/>
  <c r="R74" i="19"/>
  <c r="S74" i="19"/>
  <c r="T74" i="19"/>
  <c r="V74" i="19"/>
  <c r="W74" i="19"/>
  <c r="X74" i="19"/>
  <c r="Z74" i="19"/>
  <c r="AA74" i="19"/>
  <c r="AB74" i="19"/>
  <c r="AD74" i="19"/>
  <c r="AE74" i="19"/>
  <c r="AF74" i="19"/>
  <c r="AH74" i="19"/>
  <c r="AI74" i="19"/>
  <c r="AJ74" i="19"/>
  <c r="AL74" i="19"/>
  <c r="AM74" i="19"/>
  <c r="AN74" i="19"/>
  <c r="AP74" i="19"/>
  <c r="AQ74" i="19"/>
  <c r="AR74" i="19"/>
  <c r="AT74" i="19"/>
  <c r="AU74" i="19"/>
  <c r="AV74" i="19"/>
  <c r="AX74" i="19"/>
  <c r="AY74" i="19"/>
  <c r="AZ74" i="19"/>
  <c r="BB74" i="19"/>
  <c r="BC74" i="19"/>
  <c r="BD74" i="19"/>
  <c r="M75" i="19"/>
  <c r="Q75" i="19"/>
  <c r="U75" i="19"/>
  <c r="Y75" i="19"/>
  <c r="AC75" i="19"/>
  <c r="AG75" i="19"/>
  <c r="AK75" i="19"/>
  <c r="AO75" i="19"/>
  <c r="AS75" i="19"/>
  <c r="AW75" i="19"/>
  <c r="BA75" i="19"/>
  <c r="BE75" i="19"/>
  <c r="BF75" i="19"/>
  <c r="BI75" i="19" s="1"/>
  <c r="BG75" i="19"/>
  <c r="BH75" i="19"/>
  <c r="M76" i="19"/>
  <c r="Q76" i="19"/>
  <c r="U76" i="19"/>
  <c r="Y76" i="19"/>
  <c r="AC76" i="19"/>
  <c r="AG76" i="19"/>
  <c r="AK76" i="19"/>
  <c r="AO76" i="19"/>
  <c r="AS76" i="19"/>
  <c r="AW76" i="19"/>
  <c r="BA76" i="19"/>
  <c r="BE76" i="19"/>
  <c r="BF76" i="19"/>
  <c r="BG76" i="19"/>
  <c r="BH76" i="19"/>
  <c r="M77" i="19"/>
  <c r="Q77" i="19"/>
  <c r="U77" i="19"/>
  <c r="Y77" i="19"/>
  <c r="AC77" i="19"/>
  <c r="AG77" i="19"/>
  <c r="AK77" i="19"/>
  <c r="AO77" i="19"/>
  <c r="AS77" i="19"/>
  <c r="AW77" i="19"/>
  <c r="BA77" i="19"/>
  <c r="BE77" i="19"/>
  <c r="BF77" i="19"/>
  <c r="BG77" i="19"/>
  <c r="BH77" i="19"/>
  <c r="M78" i="19"/>
  <c r="Q78" i="19"/>
  <c r="U78" i="19"/>
  <c r="Y78" i="19"/>
  <c r="AC78" i="19"/>
  <c r="AG78" i="19"/>
  <c r="AK78" i="19"/>
  <c r="AO78" i="19"/>
  <c r="AS78" i="19"/>
  <c r="AW78" i="19"/>
  <c r="BA78" i="19"/>
  <c r="BE78" i="19"/>
  <c r="BF78" i="19"/>
  <c r="BG78" i="19"/>
  <c r="BH78" i="19"/>
  <c r="M79" i="19"/>
  <c r="Q79" i="19"/>
  <c r="U79" i="19"/>
  <c r="Y79" i="19"/>
  <c r="AC79" i="19"/>
  <c r="AG79" i="19"/>
  <c r="AK79" i="19"/>
  <c r="AO79" i="19"/>
  <c r="AS79" i="19"/>
  <c r="AW79" i="19"/>
  <c r="BA79" i="19"/>
  <c r="BE79" i="19"/>
  <c r="BF79" i="19"/>
  <c r="BG79" i="19"/>
  <c r="BH79" i="19"/>
  <c r="M80" i="19"/>
  <c r="Q80" i="19"/>
  <c r="U80" i="19"/>
  <c r="Y80" i="19"/>
  <c r="AC80" i="19"/>
  <c r="AG80" i="19"/>
  <c r="AK80" i="19"/>
  <c r="AO80" i="19"/>
  <c r="AS80" i="19"/>
  <c r="AW80" i="19"/>
  <c r="BA80" i="19"/>
  <c r="BE80" i="19"/>
  <c r="BF80" i="19"/>
  <c r="BG80" i="19"/>
  <c r="BH80" i="19"/>
  <c r="M81" i="19"/>
  <c r="Q81" i="19"/>
  <c r="U81" i="19"/>
  <c r="Y81" i="19"/>
  <c r="AC81" i="19"/>
  <c r="AG81" i="19"/>
  <c r="AK81" i="19"/>
  <c r="AO81" i="19"/>
  <c r="AS81" i="19"/>
  <c r="AW81" i="19"/>
  <c r="BA81" i="19"/>
  <c r="BE81" i="19"/>
  <c r="BF81" i="19"/>
  <c r="BG81" i="19"/>
  <c r="BH81" i="19"/>
  <c r="M82" i="19"/>
  <c r="Q82" i="19"/>
  <c r="U82" i="19"/>
  <c r="Y82" i="19"/>
  <c r="AC82" i="19"/>
  <c r="AG82" i="19"/>
  <c r="AK82" i="19"/>
  <c r="AO82" i="19"/>
  <c r="AS82" i="19"/>
  <c r="AW82" i="19"/>
  <c r="BA82" i="19"/>
  <c r="BE82" i="19"/>
  <c r="BF82" i="19"/>
  <c r="BG82" i="19"/>
  <c r="BH82" i="19"/>
  <c r="M83" i="19"/>
  <c r="Q83" i="19"/>
  <c r="U83" i="19"/>
  <c r="Y83" i="19"/>
  <c r="AC83" i="19"/>
  <c r="AG83" i="19"/>
  <c r="AK83" i="19"/>
  <c r="AO83" i="19"/>
  <c r="AS83" i="19"/>
  <c r="AW83" i="19"/>
  <c r="BA83" i="19"/>
  <c r="BE83" i="19"/>
  <c r="BF83" i="19"/>
  <c r="BI83" i="19" s="1"/>
  <c r="BG83" i="19"/>
  <c r="BH83" i="19"/>
  <c r="J84" i="19"/>
  <c r="K84" i="19"/>
  <c r="L84" i="19"/>
  <c r="N84" i="19"/>
  <c r="O84" i="19"/>
  <c r="P84" i="19"/>
  <c r="R84" i="19"/>
  <c r="S84" i="19"/>
  <c r="T84" i="19"/>
  <c r="V84" i="19"/>
  <c r="W84" i="19"/>
  <c r="X84" i="19"/>
  <c r="Z84" i="19"/>
  <c r="AA84" i="19"/>
  <c r="AB84" i="19"/>
  <c r="AD84" i="19"/>
  <c r="AE84" i="19"/>
  <c r="AF84" i="19"/>
  <c r="AH84" i="19"/>
  <c r="AI84" i="19"/>
  <c r="AJ84" i="19"/>
  <c r="AL84" i="19"/>
  <c r="AM84" i="19"/>
  <c r="AN84" i="19"/>
  <c r="AP84" i="19"/>
  <c r="AQ84" i="19"/>
  <c r="AR84" i="19"/>
  <c r="AT84" i="19"/>
  <c r="AU84" i="19"/>
  <c r="AV84" i="19"/>
  <c r="AX84" i="19"/>
  <c r="AY84" i="19"/>
  <c r="AZ84" i="19"/>
  <c r="BB84" i="19"/>
  <c r="BC84" i="19"/>
  <c r="BD84" i="19"/>
  <c r="M85" i="19"/>
  <c r="Q85" i="19"/>
  <c r="U85" i="19"/>
  <c r="Y85" i="19"/>
  <c r="AC85" i="19"/>
  <c r="AG85" i="19"/>
  <c r="AK85" i="19"/>
  <c r="AO85" i="19"/>
  <c r="AS85" i="19"/>
  <c r="AW85" i="19"/>
  <c r="BA85" i="19"/>
  <c r="BE85" i="19"/>
  <c r="BF85" i="19"/>
  <c r="BG85" i="19"/>
  <c r="BH85" i="19"/>
  <c r="M86" i="19"/>
  <c r="Q86" i="19"/>
  <c r="U86" i="19"/>
  <c r="Y86" i="19"/>
  <c r="AC86" i="19"/>
  <c r="AG86" i="19"/>
  <c r="AK86" i="19"/>
  <c r="AO86" i="19"/>
  <c r="AS86" i="19"/>
  <c r="AW86" i="19"/>
  <c r="BA86" i="19"/>
  <c r="BE86" i="19"/>
  <c r="BF86" i="19"/>
  <c r="BG86" i="19"/>
  <c r="BH86" i="19"/>
  <c r="M87" i="19"/>
  <c r="Q87" i="19"/>
  <c r="U87" i="19"/>
  <c r="Y87" i="19"/>
  <c r="AC87" i="19"/>
  <c r="AG87" i="19"/>
  <c r="AK87" i="19"/>
  <c r="AO87" i="19"/>
  <c r="AS87" i="19"/>
  <c r="AW87" i="19"/>
  <c r="BA87" i="19"/>
  <c r="BE87" i="19"/>
  <c r="BF87" i="19"/>
  <c r="BG87" i="19"/>
  <c r="BH87" i="19"/>
  <c r="BI87" i="19" s="1"/>
  <c r="M88" i="19"/>
  <c r="Q88" i="19"/>
  <c r="U88" i="19"/>
  <c r="Y88" i="19"/>
  <c r="AC88" i="19"/>
  <c r="AG88" i="19"/>
  <c r="AK88" i="19"/>
  <c r="AO88" i="19"/>
  <c r="AS88" i="19"/>
  <c r="AW88" i="19"/>
  <c r="BA88" i="19"/>
  <c r="BE88" i="19"/>
  <c r="BF88" i="19"/>
  <c r="BG88" i="19"/>
  <c r="BH88" i="19"/>
  <c r="M89" i="19"/>
  <c r="Q89" i="19"/>
  <c r="U89" i="19"/>
  <c r="Y89" i="19"/>
  <c r="AC89" i="19"/>
  <c r="AG89" i="19"/>
  <c r="AK89" i="19"/>
  <c r="AO89" i="19"/>
  <c r="AS89" i="19"/>
  <c r="AW89" i="19"/>
  <c r="BA89" i="19"/>
  <c r="BE89" i="19"/>
  <c r="BF89" i="19"/>
  <c r="BG89" i="19"/>
  <c r="BH89" i="19"/>
  <c r="M90" i="19"/>
  <c r="Q90" i="19"/>
  <c r="U90" i="19"/>
  <c r="Y90" i="19"/>
  <c r="AC90" i="19"/>
  <c r="AG90" i="19"/>
  <c r="AK90" i="19"/>
  <c r="AO90" i="19"/>
  <c r="AS90" i="19"/>
  <c r="AW90" i="19"/>
  <c r="BA90" i="19"/>
  <c r="BE90" i="19"/>
  <c r="BF90" i="19"/>
  <c r="BG90" i="19"/>
  <c r="BH90" i="19"/>
  <c r="M91" i="19"/>
  <c r="Q91" i="19"/>
  <c r="U91" i="19"/>
  <c r="Y91" i="19"/>
  <c r="AC91" i="19"/>
  <c r="AG91" i="19"/>
  <c r="AK91" i="19"/>
  <c r="AO91" i="19"/>
  <c r="AS91" i="19"/>
  <c r="AW91" i="19"/>
  <c r="BA91" i="19"/>
  <c r="BE91" i="19"/>
  <c r="BF91" i="19"/>
  <c r="BG91" i="19"/>
  <c r="BH91" i="19"/>
  <c r="M92" i="19"/>
  <c r="Q92" i="19"/>
  <c r="U92" i="19"/>
  <c r="Y92" i="19"/>
  <c r="AC92" i="19"/>
  <c r="AG92" i="19"/>
  <c r="AK92" i="19"/>
  <c r="AO92" i="19"/>
  <c r="AS92" i="19"/>
  <c r="AW92" i="19"/>
  <c r="BA92" i="19"/>
  <c r="BE92" i="19"/>
  <c r="BF92" i="19"/>
  <c r="BI92" i="19" s="1"/>
  <c r="BG92" i="19"/>
  <c r="BH92" i="19"/>
  <c r="M93" i="19"/>
  <c r="Q93" i="19"/>
  <c r="U93" i="19"/>
  <c r="Y93" i="19"/>
  <c r="AC93" i="19"/>
  <c r="AG93" i="19"/>
  <c r="AK93" i="19"/>
  <c r="AO93" i="19"/>
  <c r="AS93" i="19"/>
  <c r="AW93" i="19"/>
  <c r="BA93" i="19"/>
  <c r="BE93" i="19"/>
  <c r="BF93" i="19"/>
  <c r="BG93" i="19"/>
  <c r="BH93" i="19"/>
  <c r="J94" i="19"/>
  <c r="K94" i="19"/>
  <c r="L94" i="19"/>
  <c r="N94" i="19"/>
  <c r="O94" i="19"/>
  <c r="P94" i="19"/>
  <c r="R94" i="19"/>
  <c r="S94" i="19"/>
  <c r="T94" i="19"/>
  <c r="V94" i="19"/>
  <c r="W94" i="19"/>
  <c r="X94" i="19"/>
  <c r="Z94" i="19"/>
  <c r="AA94" i="19"/>
  <c r="AB94" i="19"/>
  <c r="AD94" i="19"/>
  <c r="AE94" i="19"/>
  <c r="AF94" i="19"/>
  <c r="AH94" i="19"/>
  <c r="AI94" i="19"/>
  <c r="AJ94" i="19"/>
  <c r="AL94" i="19"/>
  <c r="AM94" i="19"/>
  <c r="AN94" i="19"/>
  <c r="AP94" i="19"/>
  <c r="AQ94" i="19"/>
  <c r="AR94" i="19"/>
  <c r="AT94" i="19"/>
  <c r="AU94" i="19"/>
  <c r="AV94" i="19"/>
  <c r="AX94" i="19"/>
  <c r="AY94" i="19"/>
  <c r="AZ94" i="19"/>
  <c r="BB94" i="19"/>
  <c r="BC94" i="19"/>
  <c r="BD94" i="19"/>
  <c r="M95" i="19"/>
  <c r="Q95" i="19"/>
  <c r="U95" i="19"/>
  <c r="Y95" i="19"/>
  <c r="AC95" i="19"/>
  <c r="AG95" i="19"/>
  <c r="AK95" i="19"/>
  <c r="AO95" i="19"/>
  <c r="AS95" i="19"/>
  <c r="AW95" i="19"/>
  <c r="BA95" i="19"/>
  <c r="BE95" i="19"/>
  <c r="BF95" i="19"/>
  <c r="BG95" i="19"/>
  <c r="BH95" i="19"/>
  <c r="M96" i="19"/>
  <c r="Q96" i="19"/>
  <c r="U96" i="19"/>
  <c r="Y96" i="19"/>
  <c r="AC96" i="19"/>
  <c r="AG96" i="19"/>
  <c r="AK96" i="19"/>
  <c r="AO96" i="19"/>
  <c r="AS96" i="19"/>
  <c r="AW96" i="19"/>
  <c r="BA96" i="19"/>
  <c r="BE96" i="19"/>
  <c r="BF96" i="19"/>
  <c r="BG96" i="19"/>
  <c r="BH96" i="19"/>
  <c r="M97" i="19"/>
  <c r="Q97" i="19"/>
  <c r="U97" i="19"/>
  <c r="Y97" i="19"/>
  <c r="AC97" i="19"/>
  <c r="AG97" i="19"/>
  <c r="AK97" i="19"/>
  <c r="AO97" i="19"/>
  <c r="AS97" i="19"/>
  <c r="AW97" i="19"/>
  <c r="BA97" i="19"/>
  <c r="BE97" i="19"/>
  <c r="BF97" i="19"/>
  <c r="BG97" i="19"/>
  <c r="BH97" i="19"/>
  <c r="M98" i="19"/>
  <c r="Q98" i="19"/>
  <c r="U98" i="19"/>
  <c r="Y98" i="19"/>
  <c r="AC98" i="19"/>
  <c r="AG98" i="19"/>
  <c r="AK98" i="19"/>
  <c r="AO98" i="19"/>
  <c r="AS98" i="19"/>
  <c r="AW98" i="19"/>
  <c r="BA98" i="19"/>
  <c r="BE98" i="19"/>
  <c r="BF98" i="19"/>
  <c r="BG98" i="19"/>
  <c r="BH98" i="19"/>
  <c r="M99" i="19"/>
  <c r="Q99" i="19"/>
  <c r="U99" i="19"/>
  <c r="Y99" i="19"/>
  <c r="AC99" i="19"/>
  <c r="AG99" i="19"/>
  <c r="AK99" i="19"/>
  <c r="AO99" i="19"/>
  <c r="AS99" i="19"/>
  <c r="AW99" i="19"/>
  <c r="BA99" i="19"/>
  <c r="BE99" i="19"/>
  <c r="BF99" i="19"/>
  <c r="BG99" i="19"/>
  <c r="BH99" i="19"/>
  <c r="M100" i="19"/>
  <c r="Q100" i="19"/>
  <c r="U100" i="19"/>
  <c r="Y100" i="19"/>
  <c r="AC100" i="19"/>
  <c r="AG100" i="19"/>
  <c r="AK100" i="19"/>
  <c r="AO100" i="19"/>
  <c r="AS100" i="19"/>
  <c r="AW100" i="19"/>
  <c r="BA100" i="19"/>
  <c r="BE100" i="19"/>
  <c r="BF100" i="19"/>
  <c r="BG100" i="19"/>
  <c r="BH100" i="19"/>
  <c r="M101" i="19"/>
  <c r="Q101" i="19"/>
  <c r="U101" i="19"/>
  <c r="Y101" i="19"/>
  <c r="AC101" i="19"/>
  <c r="AG101" i="19"/>
  <c r="AK101" i="19"/>
  <c r="AO101" i="19"/>
  <c r="AS101" i="19"/>
  <c r="AW101" i="19"/>
  <c r="BA101" i="19"/>
  <c r="BE101" i="19"/>
  <c r="BF101" i="19"/>
  <c r="BG101" i="19"/>
  <c r="BH101" i="19"/>
  <c r="M102" i="19"/>
  <c r="Q102" i="19"/>
  <c r="U102" i="19"/>
  <c r="Y102" i="19"/>
  <c r="AC102" i="19"/>
  <c r="AG102" i="19"/>
  <c r="AK102" i="19"/>
  <c r="AO102" i="19"/>
  <c r="AS102" i="19"/>
  <c r="AW102" i="19"/>
  <c r="BA102" i="19"/>
  <c r="BE102" i="19"/>
  <c r="BF102" i="19"/>
  <c r="BG102" i="19"/>
  <c r="BH102" i="19"/>
  <c r="M103" i="19"/>
  <c r="Q103" i="19"/>
  <c r="U103" i="19"/>
  <c r="Y103" i="19"/>
  <c r="AC103" i="19"/>
  <c r="AG103" i="19"/>
  <c r="AK103" i="19"/>
  <c r="AO103" i="19"/>
  <c r="AS103" i="19"/>
  <c r="AW103" i="19"/>
  <c r="BA103" i="19"/>
  <c r="BE103" i="19"/>
  <c r="BF103" i="19"/>
  <c r="BG103" i="19"/>
  <c r="BH103" i="19"/>
  <c r="J104" i="19"/>
  <c r="K104" i="19"/>
  <c r="L104" i="19"/>
  <c r="N104" i="19"/>
  <c r="O104" i="19"/>
  <c r="P104" i="19"/>
  <c r="R104" i="19"/>
  <c r="S104" i="19"/>
  <c r="T104" i="19"/>
  <c r="V104" i="19"/>
  <c r="W104" i="19"/>
  <c r="X104" i="19"/>
  <c r="Z104" i="19"/>
  <c r="AA104" i="19"/>
  <c r="AB104" i="19"/>
  <c r="AD104" i="19"/>
  <c r="AE104" i="19"/>
  <c r="AF104" i="19"/>
  <c r="AH104" i="19"/>
  <c r="AI104" i="19"/>
  <c r="AJ104" i="19"/>
  <c r="AL104" i="19"/>
  <c r="AM104" i="19"/>
  <c r="AN104" i="19"/>
  <c r="AP104" i="19"/>
  <c r="AQ104" i="19"/>
  <c r="AR104" i="19"/>
  <c r="AT104" i="19"/>
  <c r="AU104" i="19"/>
  <c r="AV104" i="19"/>
  <c r="AX104" i="19"/>
  <c r="AY104" i="19"/>
  <c r="AZ104" i="19"/>
  <c r="BB104" i="19"/>
  <c r="BC104" i="19"/>
  <c r="BD104" i="19"/>
  <c r="M105" i="19"/>
  <c r="Q105" i="19"/>
  <c r="U105" i="19"/>
  <c r="Y105" i="19"/>
  <c r="AC105" i="19"/>
  <c r="AG105" i="19"/>
  <c r="AK105" i="19"/>
  <c r="AO105" i="19"/>
  <c r="AS105" i="19"/>
  <c r="AW105" i="19"/>
  <c r="BA105" i="19"/>
  <c r="BE105" i="19"/>
  <c r="BF105" i="19"/>
  <c r="BG105" i="19"/>
  <c r="BH105" i="19"/>
  <c r="M106" i="19"/>
  <c r="Q106" i="19"/>
  <c r="U106" i="19"/>
  <c r="Y106" i="19"/>
  <c r="AC106" i="19"/>
  <c r="AG106" i="19"/>
  <c r="AK106" i="19"/>
  <c r="AO106" i="19"/>
  <c r="AS106" i="19"/>
  <c r="AW106" i="19"/>
  <c r="BA106" i="19"/>
  <c r="BE106" i="19"/>
  <c r="BF106" i="19"/>
  <c r="BG106" i="19"/>
  <c r="BH106" i="19"/>
  <c r="M107" i="19"/>
  <c r="Q107" i="19"/>
  <c r="U107" i="19"/>
  <c r="Y107" i="19"/>
  <c r="AC107" i="19"/>
  <c r="AG107" i="19"/>
  <c r="AK107" i="19"/>
  <c r="AO107" i="19"/>
  <c r="AS107" i="19"/>
  <c r="AW107" i="19"/>
  <c r="BA107" i="19"/>
  <c r="BE107" i="19"/>
  <c r="BF107" i="19"/>
  <c r="BG107" i="19"/>
  <c r="BH107" i="19"/>
  <c r="M108" i="19"/>
  <c r="Q108" i="19"/>
  <c r="U108" i="19"/>
  <c r="Y108" i="19"/>
  <c r="AC108" i="19"/>
  <c r="AG108" i="19"/>
  <c r="AK108" i="19"/>
  <c r="AO108" i="19"/>
  <c r="AS108" i="19"/>
  <c r="AW108" i="19"/>
  <c r="BA108" i="19"/>
  <c r="BE108" i="19"/>
  <c r="BF108" i="19"/>
  <c r="BG108" i="19"/>
  <c r="BH108" i="19"/>
  <c r="M109" i="19"/>
  <c r="Q109" i="19"/>
  <c r="U109" i="19"/>
  <c r="Y109" i="19"/>
  <c r="AC109" i="19"/>
  <c r="AG109" i="19"/>
  <c r="AK109" i="19"/>
  <c r="AO109" i="19"/>
  <c r="AS109" i="19"/>
  <c r="AW109" i="19"/>
  <c r="BA109" i="19"/>
  <c r="BE109" i="19"/>
  <c r="BF109" i="19"/>
  <c r="BG109" i="19"/>
  <c r="BH109" i="19"/>
  <c r="M110" i="19"/>
  <c r="Q110" i="19"/>
  <c r="U110" i="19"/>
  <c r="Y110" i="19"/>
  <c r="AC110" i="19"/>
  <c r="AG110" i="19"/>
  <c r="AK110" i="19"/>
  <c r="AO110" i="19"/>
  <c r="AS110" i="19"/>
  <c r="AW110" i="19"/>
  <c r="BA110" i="19"/>
  <c r="BE110" i="19"/>
  <c r="BF110" i="19"/>
  <c r="BG110" i="19"/>
  <c r="BH110" i="19"/>
  <c r="M111" i="19"/>
  <c r="Q111" i="19"/>
  <c r="U111" i="19"/>
  <c r="Y111" i="19"/>
  <c r="AC111" i="19"/>
  <c r="AG111" i="19"/>
  <c r="AK111" i="19"/>
  <c r="AO111" i="19"/>
  <c r="AS111" i="19"/>
  <c r="AW111" i="19"/>
  <c r="BA111" i="19"/>
  <c r="BE111" i="19"/>
  <c r="BF111" i="19"/>
  <c r="BG111" i="19"/>
  <c r="BI111" i="19" s="1"/>
  <c r="BH111" i="19"/>
  <c r="M112" i="19"/>
  <c r="Q112" i="19"/>
  <c r="U112" i="19"/>
  <c r="Y112" i="19"/>
  <c r="AC112" i="19"/>
  <c r="AG112" i="19"/>
  <c r="AK112" i="19"/>
  <c r="AO112" i="19"/>
  <c r="AS112" i="19"/>
  <c r="AW112" i="19"/>
  <c r="BA112" i="19"/>
  <c r="BE112" i="19"/>
  <c r="BF112" i="19"/>
  <c r="BG112" i="19"/>
  <c r="BH112" i="19"/>
  <c r="M113" i="19"/>
  <c r="Q113" i="19"/>
  <c r="U113" i="19"/>
  <c r="Y113" i="19"/>
  <c r="AC113" i="19"/>
  <c r="AG113" i="19"/>
  <c r="AK113" i="19"/>
  <c r="AO113" i="19"/>
  <c r="AS113" i="19"/>
  <c r="AW113" i="19"/>
  <c r="BA113" i="19"/>
  <c r="BE113" i="19"/>
  <c r="BF113" i="19"/>
  <c r="BG113" i="19"/>
  <c r="BH113" i="19"/>
  <c r="J114" i="19"/>
  <c r="K114" i="19"/>
  <c r="L114" i="19"/>
  <c r="N114" i="19"/>
  <c r="O114" i="19"/>
  <c r="P114" i="19"/>
  <c r="R114" i="19"/>
  <c r="S114" i="19"/>
  <c r="S149" i="19" s="1"/>
  <c r="T114" i="19"/>
  <c r="V114" i="19"/>
  <c r="W114" i="19"/>
  <c r="X114" i="19"/>
  <c r="Z114" i="19"/>
  <c r="AA114" i="19"/>
  <c r="AB114" i="19"/>
  <c r="AD114" i="19"/>
  <c r="AE114" i="19"/>
  <c r="AF114" i="19"/>
  <c r="AH114" i="19"/>
  <c r="AI114" i="19"/>
  <c r="AJ114" i="19"/>
  <c r="AL114" i="19"/>
  <c r="AM114" i="19"/>
  <c r="AN114" i="19"/>
  <c r="AP114" i="19"/>
  <c r="AQ114" i="19"/>
  <c r="AR114" i="19"/>
  <c r="AT114" i="19"/>
  <c r="AU114" i="19"/>
  <c r="AV114" i="19"/>
  <c r="AX114" i="19"/>
  <c r="AY114" i="19"/>
  <c r="AY149" i="19" s="1"/>
  <c r="AZ114" i="19"/>
  <c r="BB114" i="19"/>
  <c r="BC114" i="19"/>
  <c r="BD114" i="19"/>
  <c r="M115" i="19"/>
  <c r="Q115" i="19"/>
  <c r="U115" i="19"/>
  <c r="Y115" i="19"/>
  <c r="AC115" i="19"/>
  <c r="AG115" i="19"/>
  <c r="AK115" i="19"/>
  <c r="AO115" i="19"/>
  <c r="AS115" i="19"/>
  <c r="AW115" i="19"/>
  <c r="BA115" i="19"/>
  <c r="BE115" i="19"/>
  <c r="BF115" i="19"/>
  <c r="BI115" i="19" s="1"/>
  <c r="BG115" i="19"/>
  <c r="BH115" i="19"/>
  <c r="M116" i="19"/>
  <c r="Q116" i="19"/>
  <c r="U116" i="19"/>
  <c r="Y116" i="19"/>
  <c r="AC116" i="19"/>
  <c r="AG116" i="19"/>
  <c r="AK116" i="19"/>
  <c r="AO116" i="19"/>
  <c r="AS116" i="19"/>
  <c r="AW116" i="19"/>
  <c r="BA116" i="19"/>
  <c r="BE116" i="19"/>
  <c r="BF116" i="19"/>
  <c r="BG116" i="19"/>
  <c r="BH116" i="19"/>
  <c r="M117" i="19"/>
  <c r="Q117" i="19"/>
  <c r="U117" i="19"/>
  <c r="Y117" i="19"/>
  <c r="AC117" i="19"/>
  <c r="AG117" i="19"/>
  <c r="AK117" i="19"/>
  <c r="AO117" i="19"/>
  <c r="AS117" i="19"/>
  <c r="AW117" i="19"/>
  <c r="BA117" i="19"/>
  <c r="BE117" i="19"/>
  <c r="BF117" i="19"/>
  <c r="BG117" i="19"/>
  <c r="BH117" i="19"/>
  <c r="M118" i="19"/>
  <c r="Q118" i="19"/>
  <c r="U118" i="19"/>
  <c r="Y118" i="19"/>
  <c r="AC118" i="19"/>
  <c r="AG118" i="19"/>
  <c r="AK118" i="19"/>
  <c r="AO118" i="19"/>
  <c r="AS118" i="19"/>
  <c r="AW118" i="19"/>
  <c r="BA118" i="19"/>
  <c r="BE118" i="19"/>
  <c r="BF118" i="19"/>
  <c r="BG118" i="19"/>
  <c r="BH118" i="19"/>
  <c r="M119" i="19"/>
  <c r="Q119" i="19"/>
  <c r="U119" i="19"/>
  <c r="Y119" i="19"/>
  <c r="AC119" i="19"/>
  <c r="AG119" i="19"/>
  <c r="AK119" i="19"/>
  <c r="AO119" i="19"/>
  <c r="AS119" i="19"/>
  <c r="AW119" i="19"/>
  <c r="BA119" i="19"/>
  <c r="BE119" i="19"/>
  <c r="BF119" i="19"/>
  <c r="BG119" i="19"/>
  <c r="BH119" i="19"/>
  <c r="M120" i="19"/>
  <c r="Q120" i="19"/>
  <c r="U120" i="19"/>
  <c r="Y120" i="19"/>
  <c r="AC120" i="19"/>
  <c r="AG120" i="19"/>
  <c r="AK120" i="19"/>
  <c r="AO120" i="19"/>
  <c r="AS120" i="19"/>
  <c r="AW120" i="19"/>
  <c r="BA120" i="19"/>
  <c r="BE120" i="19"/>
  <c r="BF120" i="19"/>
  <c r="BI120" i="19" s="1"/>
  <c r="BG120" i="19"/>
  <c r="BH120" i="19"/>
  <c r="M121" i="19"/>
  <c r="Q121" i="19"/>
  <c r="U121" i="19"/>
  <c r="Y121" i="19"/>
  <c r="AC121" i="19"/>
  <c r="AG121" i="19"/>
  <c r="AK121" i="19"/>
  <c r="AO121" i="19"/>
  <c r="AS121" i="19"/>
  <c r="AW121" i="19"/>
  <c r="BA121" i="19"/>
  <c r="BE121" i="19"/>
  <c r="BF121" i="19"/>
  <c r="BG121" i="19"/>
  <c r="BH121" i="19"/>
  <c r="M122" i="19"/>
  <c r="Q122" i="19"/>
  <c r="U122" i="19"/>
  <c r="Y122" i="19"/>
  <c r="AC122" i="19"/>
  <c r="AG122" i="19"/>
  <c r="AK122" i="19"/>
  <c r="AO122" i="19"/>
  <c r="AS122" i="19"/>
  <c r="AW122" i="19"/>
  <c r="BA122" i="19"/>
  <c r="BE122" i="19"/>
  <c r="BF122" i="19"/>
  <c r="BG122" i="19"/>
  <c r="BH122" i="19"/>
  <c r="M123" i="19"/>
  <c r="Q123" i="19"/>
  <c r="U123" i="19"/>
  <c r="Y123" i="19"/>
  <c r="AC123" i="19"/>
  <c r="AG123" i="19"/>
  <c r="AK123" i="19"/>
  <c r="AO123" i="19"/>
  <c r="AS123" i="19"/>
  <c r="AW123" i="19"/>
  <c r="BA123" i="19"/>
  <c r="BE123" i="19"/>
  <c r="BF123" i="19"/>
  <c r="BG123" i="19"/>
  <c r="BH123" i="19"/>
  <c r="J124" i="19"/>
  <c r="K124" i="19"/>
  <c r="L124" i="19"/>
  <c r="N124" i="19"/>
  <c r="O124" i="19"/>
  <c r="P124" i="19"/>
  <c r="R124" i="19"/>
  <c r="S124" i="19"/>
  <c r="T124" i="19"/>
  <c r="V124" i="19"/>
  <c r="W124" i="19"/>
  <c r="X124" i="19"/>
  <c r="Z124" i="19"/>
  <c r="AA124" i="19"/>
  <c r="AB124" i="19"/>
  <c r="AD124" i="19"/>
  <c r="AE124" i="19"/>
  <c r="AF124" i="19"/>
  <c r="AH124" i="19"/>
  <c r="AI124" i="19"/>
  <c r="AJ124" i="19"/>
  <c r="AL124" i="19"/>
  <c r="AM124" i="19"/>
  <c r="AN124" i="19"/>
  <c r="AP124" i="19"/>
  <c r="AQ124" i="19"/>
  <c r="AR124" i="19"/>
  <c r="AT124" i="19"/>
  <c r="AU124" i="19"/>
  <c r="AV124" i="19"/>
  <c r="AX124" i="19"/>
  <c r="AY124" i="19"/>
  <c r="AZ124" i="19"/>
  <c r="BB124" i="19"/>
  <c r="BC124" i="19"/>
  <c r="BD124" i="19"/>
  <c r="M125" i="19"/>
  <c r="Q125" i="19"/>
  <c r="U125" i="19"/>
  <c r="Y125" i="19"/>
  <c r="AC125" i="19"/>
  <c r="AG125" i="19"/>
  <c r="AK125" i="19"/>
  <c r="AO125" i="19"/>
  <c r="AS125" i="19"/>
  <c r="AW125" i="19"/>
  <c r="BA125" i="19"/>
  <c r="BE125" i="19"/>
  <c r="BF125" i="19"/>
  <c r="BG125" i="19"/>
  <c r="BH125" i="19"/>
  <c r="M126" i="19"/>
  <c r="Q126" i="19"/>
  <c r="U126" i="19"/>
  <c r="Y126" i="19"/>
  <c r="AC126" i="19"/>
  <c r="AG126" i="19"/>
  <c r="AK126" i="19"/>
  <c r="AO126" i="19"/>
  <c r="AS126" i="19"/>
  <c r="AW126" i="19"/>
  <c r="BA126" i="19"/>
  <c r="BE126" i="19"/>
  <c r="BF126" i="19"/>
  <c r="BG126" i="19"/>
  <c r="BH126" i="19"/>
  <c r="M127" i="19"/>
  <c r="Q127" i="19"/>
  <c r="U127" i="19"/>
  <c r="Y127" i="19"/>
  <c r="AC127" i="19"/>
  <c r="AG127" i="19"/>
  <c r="AK127" i="19"/>
  <c r="AO127" i="19"/>
  <c r="AS127" i="19"/>
  <c r="AW127" i="19"/>
  <c r="BA127" i="19"/>
  <c r="BE127" i="19"/>
  <c r="BF127" i="19"/>
  <c r="BG127" i="19"/>
  <c r="BH127" i="19"/>
  <c r="M128" i="19"/>
  <c r="Q128" i="19"/>
  <c r="U128" i="19"/>
  <c r="Y128" i="19"/>
  <c r="AC128" i="19"/>
  <c r="AG128" i="19"/>
  <c r="AK128" i="19"/>
  <c r="AO128" i="19"/>
  <c r="AS128" i="19"/>
  <c r="AW128" i="19"/>
  <c r="BA128" i="19"/>
  <c r="BE128" i="19"/>
  <c r="BF128" i="19"/>
  <c r="BG128" i="19"/>
  <c r="BH128" i="19"/>
  <c r="M129" i="19"/>
  <c r="Q129" i="19"/>
  <c r="U129" i="19"/>
  <c r="Y129" i="19"/>
  <c r="AC129" i="19"/>
  <c r="AG129" i="19"/>
  <c r="AK129" i="19"/>
  <c r="AO129" i="19"/>
  <c r="AS129" i="19"/>
  <c r="AW129" i="19"/>
  <c r="BA129" i="19"/>
  <c r="BE129" i="19"/>
  <c r="BF129" i="19"/>
  <c r="BG129" i="19"/>
  <c r="BH129" i="19"/>
  <c r="M130" i="19"/>
  <c r="Q130" i="19"/>
  <c r="U130" i="19"/>
  <c r="Y130" i="19"/>
  <c r="AC130" i="19"/>
  <c r="AG130" i="19"/>
  <c r="AK130" i="19"/>
  <c r="AO130" i="19"/>
  <c r="AS130" i="19"/>
  <c r="AW130" i="19"/>
  <c r="BA130" i="19"/>
  <c r="BE130" i="19"/>
  <c r="BF130" i="19"/>
  <c r="BG130" i="19"/>
  <c r="BH130" i="19"/>
  <c r="M131" i="19"/>
  <c r="Q131" i="19"/>
  <c r="U131" i="19"/>
  <c r="Y131" i="19"/>
  <c r="AC131" i="19"/>
  <c r="AG131" i="19"/>
  <c r="AK131" i="19"/>
  <c r="AO131" i="19"/>
  <c r="AS131" i="19"/>
  <c r="AW131" i="19"/>
  <c r="BA131" i="19"/>
  <c r="BE131" i="19"/>
  <c r="BF131" i="19"/>
  <c r="BG131" i="19"/>
  <c r="BH131" i="19"/>
  <c r="M132" i="19"/>
  <c r="Q132" i="19"/>
  <c r="U132" i="19"/>
  <c r="Y132" i="19"/>
  <c r="AC132" i="19"/>
  <c r="AG132" i="19"/>
  <c r="AK132" i="19"/>
  <c r="AO132" i="19"/>
  <c r="AS132" i="19"/>
  <c r="AW132" i="19"/>
  <c r="BA132" i="19"/>
  <c r="BE132" i="19"/>
  <c r="BF132" i="19"/>
  <c r="BG132" i="19"/>
  <c r="BH132" i="19"/>
  <c r="M133" i="19"/>
  <c r="Q133" i="19"/>
  <c r="U133" i="19"/>
  <c r="Y133" i="19"/>
  <c r="AC133" i="19"/>
  <c r="AG133" i="19"/>
  <c r="AK133" i="19"/>
  <c r="AO133" i="19"/>
  <c r="AS133" i="19"/>
  <c r="AW133" i="19"/>
  <c r="BA133" i="19"/>
  <c r="BE133" i="19"/>
  <c r="BF133" i="19"/>
  <c r="BG133" i="19"/>
  <c r="BH133" i="19"/>
  <c r="J134" i="19"/>
  <c r="K134" i="19"/>
  <c r="L134" i="19"/>
  <c r="N134" i="19"/>
  <c r="O134" i="19"/>
  <c r="P134" i="19"/>
  <c r="R134" i="19"/>
  <c r="S134" i="19"/>
  <c r="T134" i="19"/>
  <c r="V134" i="19"/>
  <c r="W134" i="19"/>
  <c r="X134" i="19"/>
  <c r="Z134" i="19"/>
  <c r="AA134" i="19"/>
  <c r="AB134" i="19"/>
  <c r="AD134" i="19"/>
  <c r="AE134" i="19"/>
  <c r="AF134" i="19"/>
  <c r="AH134" i="19"/>
  <c r="AI134" i="19"/>
  <c r="AJ134" i="19"/>
  <c r="AL134" i="19"/>
  <c r="AM134" i="19"/>
  <c r="AN134" i="19"/>
  <c r="AP134" i="19"/>
  <c r="AQ134" i="19"/>
  <c r="AR134" i="19"/>
  <c r="AT134" i="19"/>
  <c r="AU134" i="19"/>
  <c r="AV134" i="19"/>
  <c r="AX134" i="19"/>
  <c r="AY134" i="19"/>
  <c r="AZ134" i="19"/>
  <c r="BB134" i="19"/>
  <c r="BC134" i="19"/>
  <c r="BD134" i="19"/>
  <c r="M135" i="19"/>
  <c r="Q135" i="19"/>
  <c r="U135" i="19"/>
  <c r="Y135" i="19"/>
  <c r="AC135" i="19"/>
  <c r="AG135" i="19"/>
  <c r="AK135" i="19"/>
  <c r="AO135" i="19"/>
  <c r="AS135" i="19"/>
  <c r="AW135" i="19"/>
  <c r="BA135" i="19"/>
  <c r="BE135" i="19"/>
  <c r="BF135" i="19"/>
  <c r="BG135" i="19"/>
  <c r="BH135" i="19"/>
  <c r="M136" i="19"/>
  <c r="Q136" i="19"/>
  <c r="U136" i="19"/>
  <c r="Y136" i="19"/>
  <c r="AC136" i="19"/>
  <c r="AG136" i="19"/>
  <c r="AK136" i="19"/>
  <c r="AO136" i="19"/>
  <c r="AS136" i="19"/>
  <c r="AW136" i="19"/>
  <c r="BA136" i="19"/>
  <c r="BE136" i="19"/>
  <c r="BF136" i="19"/>
  <c r="BG136" i="19"/>
  <c r="BI136" i="19" s="1"/>
  <c r="BH136" i="19"/>
  <c r="M137" i="19"/>
  <c r="Q137" i="19"/>
  <c r="U137" i="19"/>
  <c r="Y137" i="19"/>
  <c r="AC137" i="19"/>
  <c r="AG137" i="19"/>
  <c r="AK137" i="19"/>
  <c r="AO137" i="19"/>
  <c r="AS137" i="19"/>
  <c r="AW137" i="19"/>
  <c r="BA137" i="19"/>
  <c r="BE137" i="19"/>
  <c r="BF137" i="19"/>
  <c r="BG137" i="19"/>
  <c r="BH137" i="19"/>
  <c r="BI137" i="19" s="1"/>
  <c r="M138" i="19"/>
  <c r="Q138" i="19"/>
  <c r="U138" i="19"/>
  <c r="Y138" i="19"/>
  <c r="AC138" i="19"/>
  <c r="AG138" i="19"/>
  <c r="AK138" i="19"/>
  <c r="AO138" i="19"/>
  <c r="AS138" i="19"/>
  <c r="AW138" i="19"/>
  <c r="BA138" i="19"/>
  <c r="BE138" i="19"/>
  <c r="BF138" i="19"/>
  <c r="BG138" i="19"/>
  <c r="BH138" i="19"/>
  <c r="M139" i="19"/>
  <c r="Q139" i="19"/>
  <c r="U139" i="19"/>
  <c r="Y139" i="19"/>
  <c r="AC139" i="19"/>
  <c r="AG139" i="19"/>
  <c r="AK139" i="19"/>
  <c r="AO139" i="19"/>
  <c r="AS139" i="19"/>
  <c r="AW139" i="19"/>
  <c r="BA139" i="19"/>
  <c r="BE139" i="19"/>
  <c r="BF139" i="19"/>
  <c r="BG139" i="19"/>
  <c r="BH139" i="19"/>
  <c r="M140" i="19"/>
  <c r="Q140" i="19"/>
  <c r="U140" i="19"/>
  <c r="Y140" i="19"/>
  <c r="AC140" i="19"/>
  <c r="AG140" i="19"/>
  <c r="AK140" i="19"/>
  <c r="AO140" i="19"/>
  <c r="AS140" i="19"/>
  <c r="AW140" i="19"/>
  <c r="BA140" i="19"/>
  <c r="BE140" i="19"/>
  <c r="BF140" i="19"/>
  <c r="BG140" i="19"/>
  <c r="BH140" i="19"/>
  <c r="M141" i="19"/>
  <c r="Q141" i="19"/>
  <c r="U141" i="19"/>
  <c r="Y141" i="19"/>
  <c r="AC141" i="19"/>
  <c r="AG141" i="19"/>
  <c r="AK141" i="19"/>
  <c r="AO141" i="19"/>
  <c r="AS141" i="19"/>
  <c r="AW141" i="19"/>
  <c r="BA141" i="19"/>
  <c r="BE141" i="19"/>
  <c r="BF141" i="19"/>
  <c r="BG141" i="19"/>
  <c r="BH141" i="19"/>
  <c r="M142" i="19"/>
  <c r="Q142" i="19"/>
  <c r="U142" i="19"/>
  <c r="Y142" i="19"/>
  <c r="AC142" i="19"/>
  <c r="AG142" i="19"/>
  <c r="AK142" i="19"/>
  <c r="AO142" i="19"/>
  <c r="AS142" i="19"/>
  <c r="AW142" i="19"/>
  <c r="BA142" i="19"/>
  <c r="BE142" i="19"/>
  <c r="BF142" i="19"/>
  <c r="BG142" i="19"/>
  <c r="BH142" i="19"/>
  <c r="M143" i="19"/>
  <c r="Q143" i="19"/>
  <c r="U143" i="19"/>
  <c r="Y143" i="19"/>
  <c r="AC143" i="19"/>
  <c r="AG143" i="19"/>
  <c r="AK143" i="19"/>
  <c r="AO143" i="19"/>
  <c r="AS143" i="19"/>
  <c r="AW143" i="19"/>
  <c r="BA143" i="19"/>
  <c r="BE143" i="19"/>
  <c r="BF143" i="19"/>
  <c r="BG143" i="19"/>
  <c r="BH143" i="19"/>
  <c r="J144" i="19"/>
  <c r="K144" i="19"/>
  <c r="L144" i="19"/>
  <c r="N144" i="19"/>
  <c r="O144" i="19"/>
  <c r="P144" i="19"/>
  <c r="R144" i="19"/>
  <c r="S144" i="19"/>
  <c r="T144" i="19"/>
  <c r="V144" i="19"/>
  <c r="W144" i="19"/>
  <c r="X144" i="19"/>
  <c r="Z144" i="19"/>
  <c r="AA144" i="19"/>
  <c r="AB144" i="19"/>
  <c r="AD144" i="19"/>
  <c r="AE144" i="19"/>
  <c r="AF144" i="19"/>
  <c r="AH144" i="19"/>
  <c r="AI144" i="19"/>
  <c r="AJ144" i="19"/>
  <c r="AL144" i="19"/>
  <c r="AM144" i="19"/>
  <c r="AN144" i="19"/>
  <c r="AP144" i="19"/>
  <c r="AQ144" i="19"/>
  <c r="AR144" i="19"/>
  <c r="AT144" i="19"/>
  <c r="AU144" i="19"/>
  <c r="AV144" i="19"/>
  <c r="AX144" i="19"/>
  <c r="AY144" i="19"/>
  <c r="AZ144" i="19"/>
  <c r="BB144" i="19"/>
  <c r="BC144" i="19"/>
  <c r="BD144" i="19"/>
  <c r="M145" i="19"/>
  <c r="Q145" i="19"/>
  <c r="U145" i="19"/>
  <c r="Y145" i="19"/>
  <c r="AC145" i="19"/>
  <c r="AG145" i="19"/>
  <c r="AK145" i="19"/>
  <c r="AO145" i="19"/>
  <c r="AS145" i="19"/>
  <c r="AW145" i="19"/>
  <c r="BA145" i="19"/>
  <c r="BE145" i="19"/>
  <c r="BF145" i="19"/>
  <c r="BG145" i="19"/>
  <c r="BH145" i="19"/>
  <c r="M146" i="19"/>
  <c r="Q146" i="19"/>
  <c r="U146" i="19"/>
  <c r="Y146" i="19"/>
  <c r="AC146" i="19"/>
  <c r="AG146" i="19"/>
  <c r="AK146" i="19"/>
  <c r="AO146" i="19"/>
  <c r="AS146" i="19"/>
  <c r="AW146" i="19"/>
  <c r="BA146" i="19"/>
  <c r="BE146" i="19"/>
  <c r="BF146" i="19"/>
  <c r="BG146" i="19"/>
  <c r="BH146" i="19"/>
  <c r="M147" i="19"/>
  <c r="Q147" i="19"/>
  <c r="U147" i="19"/>
  <c r="Y147" i="19"/>
  <c r="AC147" i="19"/>
  <c r="AG147" i="19"/>
  <c r="AK147" i="19"/>
  <c r="AO147" i="19"/>
  <c r="AS147" i="19"/>
  <c r="AW147" i="19"/>
  <c r="BA147" i="19"/>
  <c r="BE147" i="19"/>
  <c r="BF147" i="19"/>
  <c r="BG147" i="19"/>
  <c r="BH147" i="19"/>
  <c r="M148" i="19"/>
  <c r="Q148" i="19"/>
  <c r="U148" i="19"/>
  <c r="Y148" i="19"/>
  <c r="AC148" i="19"/>
  <c r="AG148" i="19"/>
  <c r="AK148" i="19"/>
  <c r="AO148" i="19"/>
  <c r="AS148" i="19"/>
  <c r="AW148" i="19"/>
  <c r="BA148" i="19"/>
  <c r="BE148" i="19"/>
  <c r="BF148" i="19"/>
  <c r="BG148" i="19"/>
  <c r="BH148" i="19"/>
  <c r="AW124" i="19" l="1"/>
  <c r="AQ149" i="19"/>
  <c r="BJ141" i="19"/>
  <c r="BI131" i="19"/>
  <c r="M134" i="19"/>
  <c r="M124" i="19"/>
  <c r="AA149" i="19"/>
  <c r="BJ100" i="19"/>
  <c r="BI82" i="19"/>
  <c r="BJ82" i="19"/>
  <c r="T23" i="19"/>
  <c r="AM149" i="19"/>
  <c r="BJ75" i="19"/>
  <c r="O149" i="19"/>
  <c r="BJ126" i="19"/>
  <c r="BI145" i="19"/>
  <c r="BI121" i="19"/>
  <c r="BI109" i="19"/>
  <c r="BI96" i="19"/>
  <c r="M94" i="19"/>
  <c r="M84" i="19"/>
  <c r="BI65" i="19"/>
  <c r="M54" i="19"/>
  <c r="M44" i="19"/>
  <c r="BH44" i="19" s="1"/>
  <c r="H24" i="19"/>
  <c r="AU149" i="19"/>
  <c r="M114" i="19"/>
  <c r="AW54" i="19"/>
  <c r="BI140" i="19"/>
  <c r="BI148" i="19"/>
  <c r="BI143" i="19"/>
  <c r="M144" i="19"/>
  <c r="BI139" i="19"/>
  <c r="BI126" i="19"/>
  <c r="Q124" i="19"/>
  <c r="BI63" i="19"/>
  <c r="T21" i="19"/>
  <c r="BI90" i="19"/>
  <c r="BJ70" i="19"/>
  <c r="BJ58" i="19"/>
  <c r="BI55" i="19"/>
  <c r="BI37" i="19"/>
  <c r="BJ138" i="19"/>
  <c r="BI117" i="19"/>
  <c r="BJ116" i="19"/>
  <c r="BI108" i="19"/>
  <c r="BJ107" i="19"/>
  <c r="BI103" i="19"/>
  <c r="M104" i="19"/>
  <c r="BI99" i="19"/>
  <c r="BI138" i="19"/>
  <c r="BJ133" i="19"/>
  <c r="BI71" i="19"/>
  <c r="BJ31" i="19"/>
  <c r="BI31" i="19"/>
  <c r="T19" i="19"/>
  <c r="AE149" i="19"/>
  <c r="BJ146" i="19"/>
  <c r="BI76" i="19"/>
  <c r="M64" i="19"/>
  <c r="BH64" i="19" s="1"/>
  <c r="BI40" i="19"/>
  <c r="Y44" i="19"/>
  <c r="BI36" i="19"/>
  <c r="BJ92" i="19"/>
  <c r="BJ30" i="19"/>
  <c r="BI80" i="19"/>
  <c r="BI67" i="19"/>
  <c r="BI132" i="19"/>
  <c r="BI123" i="19"/>
  <c r="AI149" i="19"/>
  <c r="BI52" i="19"/>
  <c r="BJ48" i="19"/>
  <c r="BJ42" i="19"/>
  <c r="M34" i="19"/>
  <c r="T18" i="19"/>
  <c r="BJ98" i="19"/>
  <c r="BJ86" i="19"/>
  <c r="M74" i="19"/>
  <c r="AW144" i="19"/>
  <c r="BJ143" i="19"/>
  <c r="BI127" i="19"/>
  <c r="BJ122" i="19"/>
  <c r="AB149" i="19"/>
  <c r="L149" i="19"/>
  <c r="BJ56" i="19"/>
  <c r="BE44" i="19"/>
  <c r="BI41" i="19"/>
  <c r="AG114" i="19"/>
  <c r="R149" i="19"/>
  <c r="BA54" i="19"/>
  <c r="U54" i="19"/>
  <c r="AW34" i="19"/>
  <c r="BJ142" i="19"/>
  <c r="AO144" i="19"/>
  <c r="AG134" i="19"/>
  <c r="BI128" i="19"/>
  <c r="BJ127" i="19"/>
  <c r="AO124" i="19"/>
  <c r="BI118" i="19"/>
  <c r="BI112" i="19"/>
  <c r="BJ111" i="19"/>
  <c r="BI110" i="19"/>
  <c r="AW104" i="19"/>
  <c r="BJ106" i="19"/>
  <c r="BE104" i="19"/>
  <c r="BJ103" i="19"/>
  <c r="BJ101" i="19"/>
  <c r="AW94" i="19"/>
  <c r="BJ93" i="19"/>
  <c r="AS94" i="19"/>
  <c r="BI86" i="19"/>
  <c r="AS84" i="19"/>
  <c r="BI77" i="19"/>
  <c r="BA74" i="19"/>
  <c r="AG74" i="19"/>
  <c r="BI69" i="19"/>
  <c r="BJ67" i="19"/>
  <c r="BJ65" i="19"/>
  <c r="BI62" i="19"/>
  <c r="BA64" i="19"/>
  <c r="U64" i="19"/>
  <c r="BJ57" i="19"/>
  <c r="BE54" i="19"/>
  <c r="Y54" i="19"/>
  <c r="BJ49" i="19"/>
  <c r="BD149" i="19"/>
  <c r="X149" i="19"/>
  <c r="BJ43" i="19"/>
  <c r="BJ38" i="19"/>
  <c r="AT149" i="19"/>
  <c r="N149" i="19"/>
  <c r="BJ32" i="19"/>
  <c r="AS134" i="19"/>
  <c r="BJ37" i="19"/>
  <c r="Q34" i="19"/>
  <c r="BJ148" i="19"/>
  <c r="AK144" i="19"/>
  <c r="BI135" i="19"/>
  <c r="AO134" i="19"/>
  <c r="BI129" i="19"/>
  <c r="AC134" i="19"/>
  <c r="BI119" i="19"/>
  <c r="BJ117" i="19"/>
  <c r="AC114" i="19"/>
  <c r="AC149" i="19" s="1"/>
  <c r="BI113" i="19"/>
  <c r="BE114" i="19"/>
  <c r="BJ112" i="19"/>
  <c r="BJ102" i="19"/>
  <c r="AO104" i="19"/>
  <c r="BI97" i="19"/>
  <c r="AG94" i="19"/>
  <c r="BI88" i="19"/>
  <c r="AC84" i="19"/>
  <c r="AO84" i="19"/>
  <c r="BI81" i="19"/>
  <c r="BI78" i="19"/>
  <c r="BJ76" i="19"/>
  <c r="BI72" i="19"/>
  <c r="BI70" i="19"/>
  <c r="AW64" i="19"/>
  <c r="BJ66" i="19"/>
  <c r="AJ149" i="19"/>
  <c r="BJ60" i="19"/>
  <c r="BJ59" i="19"/>
  <c r="Z149" i="19"/>
  <c r="BJ50" i="19"/>
  <c r="BI45" i="19"/>
  <c r="AK44" i="19"/>
  <c r="BA44" i="19"/>
  <c r="U44" i="19"/>
  <c r="AW44" i="19"/>
  <c r="Q44" i="19"/>
  <c r="BJ33" i="19"/>
  <c r="AS34" i="19"/>
  <c r="AS124" i="19"/>
  <c r="AX149" i="19"/>
  <c r="AS144" i="19"/>
  <c r="BJ135" i="19"/>
  <c r="BI133" i="19"/>
  <c r="AK134" i="19"/>
  <c r="BI130" i="19"/>
  <c r="BJ125" i="19"/>
  <c r="BI122" i="19"/>
  <c r="AG124" i="19"/>
  <c r="BE124" i="19"/>
  <c r="Y124" i="19"/>
  <c r="AW114" i="19"/>
  <c r="Q114" i="19"/>
  <c r="BJ108" i="19"/>
  <c r="AK104" i="19"/>
  <c r="BI95" i="19"/>
  <c r="AO94" i="19"/>
  <c r="BI89" i="19"/>
  <c r="AC94" i="19"/>
  <c r="BJ87" i="19"/>
  <c r="BI79" i="19"/>
  <c r="AC74" i="19"/>
  <c r="BI73" i="19"/>
  <c r="BE74" i="19"/>
  <c r="Y74" i="19"/>
  <c r="BE64" i="19"/>
  <c r="BJ63" i="19"/>
  <c r="BJ61" i="19"/>
  <c r="BJ52" i="19"/>
  <c r="BJ51" i="19"/>
  <c r="AF149" i="19"/>
  <c r="BJ41" i="19"/>
  <c r="BJ40" i="19"/>
  <c r="BB149" i="19"/>
  <c r="V149" i="19"/>
  <c r="AO34" i="19"/>
  <c r="AG144" i="19"/>
  <c r="AC144" i="19"/>
  <c r="BA134" i="19"/>
  <c r="U134" i="19"/>
  <c r="BH134" i="19" s="1"/>
  <c r="BJ128" i="19"/>
  <c r="BJ123" i="19"/>
  <c r="BJ119" i="19"/>
  <c r="BJ118" i="19"/>
  <c r="BA114" i="19"/>
  <c r="BJ113" i="19"/>
  <c r="AS104" i="19"/>
  <c r="BJ95" i="19"/>
  <c r="BI93" i="19"/>
  <c r="AK94" i="19"/>
  <c r="BJ85" i="19"/>
  <c r="AG84" i="19"/>
  <c r="BE84" i="19"/>
  <c r="Y84" i="19"/>
  <c r="BJ77" i="19"/>
  <c r="BJ71" i="19"/>
  <c r="AW74" i="19"/>
  <c r="Q74" i="19"/>
  <c r="BJ68" i="19"/>
  <c r="AR149" i="19"/>
  <c r="BJ62" i="19"/>
  <c r="AO64" i="19"/>
  <c r="AH149" i="19"/>
  <c r="BJ53" i="19"/>
  <c r="AS54" i="19"/>
  <c r="BI46" i="19"/>
  <c r="AS44" i="19"/>
  <c r="AC34" i="19"/>
  <c r="AK34" i="19"/>
  <c r="BE144" i="19"/>
  <c r="BA104" i="19"/>
  <c r="AK74" i="19"/>
  <c r="BI146" i="19"/>
  <c r="BI141" i="19"/>
  <c r="BJ136" i="19"/>
  <c r="BE134" i="19"/>
  <c r="BJ131" i="19"/>
  <c r="BJ129" i="19"/>
  <c r="BA124" i="19"/>
  <c r="U124" i="19"/>
  <c r="AS114" i="19"/>
  <c r="BI105" i="19"/>
  <c r="AG104" i="19"/>
  <c r="BI100" i="19"/>
  <c r="AC104" i="19"/>
  <c r="BI98" i="19"/>
  <c r="BI91" i="19"/>
  <c r="BA94" i="19"/>
  <c r="U94" i="19"/>
  <c r="BJ88" i="19"/>
  <c r="BJ83" i="19"/>
  <c r="BJ78" i="19"/>
  <c r="U74" i="19"/>
  <c r="BJ72" i="19"/>
  <c r="AS64" i="19"/>
  <c r="AK64" i="19"/>
  <c r="AG54" i="19"/>
  <c r="AC44" i="19"/>
  <c r="AN149" i="19"/>
  <c r="AO44" i="19"/>
  <c r="BJ35" i="19"/>
  <c r="AD149" i="19"/>
  <c r="BI29" i="19"/>
  <c r="BI147" i="19"/>
  <c r="BJ145" i="19"/>
  <c r="BI142" i="19"/>
  <c r="BJ139" i="19"/>
  <c r="BJ137" i="19"/>
  <c r="AW134" i="19"/>
  <c r="BJ130" i="19"/>
  <c r="BI125" i="19"/>
  <c r="AK124" i="19"/>
  <c r="BJ120" i="19"/>
  <c r="AO114" i="19"/>
  <c r="BJ110" i="19"/>
  <c r="BI106" i="19"/>
  <c r="BI101" i="19"/>
  <c r="BJ96" i="19"/>
  <c r="BE94" i="19"/>
  <c r="BJ91" i="19"/>
  <c r="BJ89" i="19"/>
  <c r="BA84" i="19"/>
  <c r="U84" i="19"/>
  <c r="BJ79" i="19"/>
  <c r="BJ73" i="19"/>
  <c r="AS74" i="19"/>
  <c r="AZ149" i="19"/>
  <c r="T149" i="19"/>
  <c r="BI57" i="19"/>
  <c r="AP149" i="19"/>
  <c r="AO54" i="19"/>
  <c r="BI49" i="19"/>
  <c r="AC54" i="19"/>
  <c r="BI38" i="19"/>
  <c r="AG34" i="19"/>
  <c r="BI32" i="19"/>
  <c r="BI30" i="19"/>
  <c r="U104" i="19"/>
  <c r="BJ147" i="19"/>
  <c r="BA144" i="19"/>
  <c r="U144" i="19"/>
  <c r="BJ140" i="19"/>
  <c r="BJ132" i="19"/>
  <c r="BI116" i="19"/>
  <c r="BJ115" i="19"/>
  <c r="AK114" i="19"/>
  <c r="BI107" i="19"/>
  <c r="BJ105" i="19"/>
  <c r="BI102" i="19"/>
  <c r="BJ99" i="19"/>
  <c r="BJ97" i="19"/>
  <c r="BJ90" i="19"/>
  <c r="BI85" i="19"/>
  <c r="AK84" i="19"/>
  <c r="BJ81" i="19"/>
  <c r="AW84" i="19"/>
  <c r="Q84" i="19"/>
  <c r="AO74" i="19"/>
  <c r="BI66" i="19"/>
  <c r="AG64" i="19"/>
  <c r="BI60" i="19"/>
  <c r="AC64" i="19"/>
  <c r="BI58" i="19"/>
  <c r="BJ55" i="19"/>
  <c r="BI53" i="19"/>
  <c r="AK54" i="19"/>
  <c r="BI50" i="19"/>
  <c r="BJ47" i="19"/>
  <c r="BJ45" i="19"/>
  <c r="AV149" i="19"/>
  <c r="P149" i="19"/>
  <c r="BI42" i="19"/>
  <c r="AG44" i="19"/>
  <c r="BI39" i="19"/>
  <c r="BA34" i="19"/>
  <c r="BA149" i="19" s="1"/>
  <c r="U34" i="19"/>
  <c r="BJ36" i="19"/>
  <c r="AL149" i="19"/>
  <c r="BI33" i="19"/>
  <c r="BE34" i="19"/>
  <c r="Y34" i="19"/>
  <c r="AO149" i="19"/>
  <c r="J149" i="19"/>
  <c r="Y134" i="19"/>
  <c r="Q134" i="19"/>
  <c r="BJ121" i="19"/>
  <c r="U114" i="19"/>
  <c r="BJ109" i="19"/>
  <c r="Y94" i="19"/>
  <c r="Q94" i="19"/>
  <c r="BJ69" i="19"/>
  <c r="Q54" i="19"/>
  <c r="BJ29" i="19"/>
  <c r="BJ80" i="19"/>
  <c r="Y144" i="19"/>
  <c r="BG144" i="19" s="1"/>
  <c r="Q144" i="19"/>
  <c r="AC124" i="19"/>
  <c r="Y104" i="19"/>
  <c r="Q104" i="19"/>
  <c r="Y64" i="19"/>
  <c r="Q64" i="19"/>
  <c r="BJ39" i="19"/>
  <c r="T22" i="19"/>
  <c r="Y114" i="19"/>
  <c r="BJ44" i="19" l="1"/>
  <c r="BG114" i="19"/>
  <c r="BG44" i="19"/>
  <c r="M149" i="19"/>
  <c r="AG149" i="19"/>
  <c r="BG84" i="19"/>
  <c r="AK149" i="19"/>
  <c r="BG74" i="19"/>
  <c r="BE149" i="19"/>
  <c r="AW149" i="19"/>
  <c r="BH94" i="19"/>
  <c r="BG34" i="19"/>
  <c r="BG124" i="19"/>
  <c r="BH34" i="19"/>
  <c r="BF64" i="19"/>
  <c r="BF44" i="19"/>
  <c r="Q149" i="19"/>
  <c r="AS149" i="19"/>
  <c r="BF74" i="19"/>
  <c r="BF34" i="19"/>
  <c r="BJ84" i="19"/>
  <c r="BH74" i="19"/>
  <c r="BI74" i="19" s="1"/>
  <c r="BH84" i="19"/>
  <c r="BJ64" i="19"/>
  <c r="BF84" i="19"/>
  <c r="Y149" i="19"/>
  <c r="BJ34" i="19"/>
  <c r="BH54" i="19"/>
  <c r="BG104" i="19"/>
  <c r="BF134" i="19"/>
  <c r="BJ74" i="19"/>
  <c r="BJ54" i="19"/>
  <c r="BH124" i="19"/>
  <c r="BJ124" i="19"/>
  <c r="BF54" i="19"/>
  <c r="BF144" i="19"/>
  <c r="BG94" i="19"/>
  <c r="BF104" i="19"/>
  <c r="BF124" i="19"/>
  <c r="BJ134" i="19"/>
  <c r="BH104" i="19"/>
  <c r="BH144" i="19"/>
  <c r="BI144" i="19" s="1"/>
  <c r="BG134" i="19"/>
  <c r="BI134" i="19" s="1"/>
  <c r="BG54" i="19"/>
  <c r="BJ104" i="19"/>
  <c r="BJ144" i="19"/>
  <c r="BH114" i="19"/>
  <c r="BG64" i="19"/>
  <c r="BI64" i="19" s="1"/>
  <c r="U149" i="19"/>
  <c r="BI34" i="19"/>
  <c r="BF94" i="19"/>
  <c r="BF114" i="19"/>
  <c r="BJ114" i="19"/>
  <c r="BI44" i="19"/>
  <c r="BJ94" i="19"/>
  <c r="BI54" i="19" l="1"/>
  <c r="BI94" i="19"/>
  <c r="BI114" i="19"/>
  <c r="BG149" i="19"/>
  <c r="BI124" i="19"/>
  <c r="BH149" i="19"/>
  <c r="BI84" i="19"/>
  <c r="BJ149" i="19"/>
  <c r="BI104" i="19"/>
  <c r="BF149" i="19"/>
  <c r="BI149" i="19"/>
  <c r="K12" i="19"/>
  <c r="R12" i="19"/>
  <c r="R24" i="19" s="1"/>
  <c r="S12" i="19"/>
  <c r="Q12" i="19"/>
  <c r="Q24" i="19" s="1"/>
  <c r="P12" i="19"/>
  <c r="P24" i="19" s="1"/>
  <c r="O13" i="19"/>
  <c r="O12" i="19"/>
  <c r="N12" i="19"/>
  <c r="M12" i="19"/>
  <c r="M24" i="19" s="1"/>
  <c r="L12" i="19"/>
  <c r="L24" i="19" s="1"/>
  <c r="I12" i="19"/>
  <c r="O24" i="19" l="1"/>
  <c r="S15" i="19"/>
  <c r="T15" i="19" s="1"/>
  <c r="N17" i="19"/>
  <c r="T17" i="19" s="1"/>
  <c r="K16" i="19"/>
  <c r="T16" i="19" s="1"/>
  <c r="J12" i="19"/>
  <c r="J24" i="19" s="1"/>
  <c r="I13" i="19"/>
  <c r="T13" i="19" s="1"/>
  <c r="K24" i="19" l="1"/>
  <c r="N24" i="19"/>
  <c r="I24" i="19"/>
  <c r="T12" i="19"/>
  <c r="T24" i="19" s="1"/>
  <c r="S24" i="19"/>
  <c r="T12" i="18" l="1"/>
  <c r="T13" i="18"/>
  <c r="T14" i="18"/>
  <c r="T15" i="18"/>
  <c r="T16" i="18"/>
  <c r="M23" i="18"/>
  <c r="Q23" i="18"/>
  <c r="U23" i="18"/>
  <c r="Y23" i="18"/>
  <c r="AC23" i="18"/>
  <c r="AG23" i="18"/>
  <c r="AG28" i="18" s="1"/>
  <c r="AK23" i="18"/>
  <c r="AK28" i="18" s="1"/>
  <c r="AO23" i="18"/>
  <c r="AS23" i="18"/>
  <c r="AW23" i="18"/>
  <c r="BA23" i="18"/>
  <c r="BE23" i="18"/>
  <c r="M24" i="18"/>
  <c r="Q24" i="18"/>
  <c r="U24" i="18"/>
  <c r="Y24" i="18"/>
  <c r="AC24" i="18"/>
  <c r="AG24" i="18"/>
  <c r="AK24" i="18"/>
  <c r="AO24" i="18"/>
  <c r="AS24" i="18"/>
  <c r="AW24" i="18"/>
  <c r="BA24" i="18"/>
  <c r="BE24" i="18"/>
  <c r="M25" i="18"/>
  <c r="Q25" i="18"/>
  <c r="U25" i="18"/>
  <c r="Y25" i="18"/>
  <c r="AC25" i="18"/>
  <c r="AG25" i="18"/>
  <c r="AK25" i="18"/>
  <c r="AO25" i="18"/>
  <c r="AS25" i="18"/>
  <c r="AW25" i="18"/>
  <c r="BA25" i="18"/>
  <c r="BE25" i="18"/>
  <c r="M26" i="18"/>
  <c r="Q26" i="18"/>
  <c r="U26" i="18"/>
  <c r="Y26" i="18"/>
  <c r="AC26" i="18"/>
  <c r="AG26" i="18"/>
  <c r="AK26" i="18"/>
  <c r="AO26" i="18"/>
  <c r="AS26" i="18"/>
  <c r="AW26" i="18"/>
  <c r="BA26" i="18"/>
  <c r="BE26" i="18"/>
  <c r="M27" i="18"/>
  <c r="Q27" i="18"/>
  <c r="U27" i="18"/>
  <c r="Y27" i="18"/>
  <c r="AC27" i="18"/>
  <c r="AG27" i="18"/>
  <c r="AK27" i="18"/>
  <c r="AO27" i="18"/>
  <c r="AS27" i="18"/>
  <c r="AW27" i="18"/>
  <c r="BA27" i="18"/>
  <c r="BE27" i="18"/>
  <c r="J28" i="18"/>
  <c r="K28" i="18"/>
  <c r="L28" i="18"/>
  <c r="N28" i="18"/>
  <c r="N29" i="18" s="1"/>
  <c r="O28" i="18"/>
  <c r="O29" i="18" s="1"/>
  <c r="P28" i="18"/>
  <c r="R28" i="18"/>
  <c r="U28" i="18" s="1"/>
  <c r="S28" i="18"/>
  <c r="S29" i="18" s="1"/>
  <c r="T28" i="18"/>
  <c r="V28" i="18"/>
  <c r="W28" i="18"/>
  <c r="W29" i="18" s="1"/>
  <c r="X28" i="18"/>
  <c r="Y28" i="18"/>
  <c r="Z28" i="18"/>
  <c r="Z29" i="18" s="1"/>
  <c r="AA28" i="18"/>
  <c r="AA29" i="18" s="1"/>
  <c r="AB28" i="18"/>
  <c r="AD28" i="18"/>
  <c r="AD29" i="18" s="1"/>
  <c r="AE28" i="18"/>
  <c r="AE29" i="18" s="1"/>
  <c r="AF28" i="18"/>
  <c r="AH28" i="18"/>
  <c r="AH29" i="18" s="1"/>
  <c r="AI28" i="18"/>
  <c r="AI29" i="18" s="1"/>
  <c r="AJ28" i="18"/>
  <c r="AL28" i="18"/>
  <c r="AM28" i="18"/>
  <c r="AM29" i="18" s="1"/>
  <c r="AO29" i="18" s="1"/>
  <c r="AN28" i="18"/>
  <c r="AO28" i="18"/>
  <c r="AP28" i="18"/>
  <c r="AQ28" i="18"/>
  <c r="AQ29" i="18" s="1"/>
  <c r="AR28" i="18"/>
  <c r="AT28" i="18"/>
  <c r="AT29" i="18" s="1"/>
  <c r="AU28" i="18"/>
  <c r="AU29" i="18" s="1"/>
  <c r="AV28" i="18"/>
  <c r="AX28" i="18"/>
  <c r="AX29" i="18" s="1"/>
  <c r="AY28" i="18"/>
  <c r="AY29" i="18" s="1"/>
  <c r="AZ28" i="18"/>
  <c r="BA28" i="18"/>
  <c r="BA29" i="18" s="1"/>
  <c r="BB28" i="18"/>
  <c r="BB29" i="18" s="1"/>
  <c r="BC28" i="18"/>
  <c r="BC29" i="18" s="1"/>
  <c r="BD28" i="18"/>
  <c r="BE28" i="18"/>
  <c r="BE29" i="18" s="1"/>
  <c r="J29" i="18"/>
  <c r="K29" i="18"/>
  <c r="V29" i="18"/>
  <c r="Y29" i="18" s="1"/>
  <c r="AL29" i="18"/>
  <c r="AP29" i="18"/>
  <c r="AG29" i="18" l="1"/>
  <c r="M29" i="18"/>
  <c r="AC28" i="18"/>
  <c r="Q28" i="18"/>
  <c r="M28" i="18"/>
  <c r="AW28" i="18"/>
  <c r="AW29" i="18" s="1"/>
  <c r="AS28" i="18"/>
  <c r="AS29" i="18"/>
  <c r="AC29" i="18"/>
  <c r="AK29" i="18"/>
  <c r="Q29" i="18"/>
  <c r="R29" i="18"/>
  <c r="U29" i="18" s="1"/>
  <c r="U50" i="17" l="1"/>
  <c r="Q50" i="17"/>
  <c r="M50" i="17"/>
  <c r="U49" i="17"/>
  <c r="Q49" i="17"/>
  <c r="M49" i="17"/>
  <c r="U48" i="17"/>
  <c r="Q48" i="17"/>
  <c r="M48" i="17"/>
  <c r="U47" i="17"/>
  <c r="Q47" i="17"/>
  <c r="M47" i="17"/>
  <c r="T46" i="17"/>
  <c r="S46" i="17"/>
  <c r="R46" i="17"/>
  <c r="Q46" i="17"/>
  <c r="L46" i="17"/>
  <c r="K46" i="17"/>
  <c r="J46" i="17"/>
  <c r="U45" i="17"/>
  <c r="Q45" i="17"/>
  <c r="M45" i="17"/>
  <c r="U44" i="17"/>
  <c r="Q44" i="17"/>
  <c r="M44" i="17"/>
  <c r="U43" i="17"/>
  <c r="Q43" i="17"/>
  <c r="M43" i="17"/>
  <c r="U42" i="17"/>
  <c r="Q42" i="17"/>
  <c r="M42" i="17"/>
  <c r="U41" i="17"/>
  <c r="Q41" i="17"/>
  <c r="M41" i="17"/>
  <c r="U40" i="17"/>
  <c r="Q40" i="17"/>
  <c r="M40" i="17"/>
  <c r="U39" i="17"/>
  <c r="Q39" i="17"/>
  <c r="M39" i="17"/>
  <c r="U38" i="17"/>
  <c r="Q38" i="17"/>
  <c r="M38" i="17"/>
  <c r="Q37" i="17"/>
  <c r="M37" i="17"/>
  <c r="T36" i="17"/>
  <c r="S36" i="17"/>
  <c r="R36" i="17"/>
  <c r="P36" i="17"/>
  <c r="O36" i="17"/>
  <c r="N36" i="17"/>
  <c r="L36" i="17"/>
  <c r="K36" i="17"/>
  <c r="J36" i="17"/>
  <c r="M36" i="17" s="1"/>
  <c r="U35" i="17"/>
  <c r="Q35" i="17"/>
  <c r="M35" i="17"/>
  <c r="U34" i="17"/>
  <c r="Q34" i="17"/>
  <c r="M34" i="17"/>
  <c r="U33" i="17"/>
  <c r="Q33" i="17"/>
  <c r="M33" i="17"/>
  <c r="Q32" i="17"/>
  <c r="M32" i="17"/>
  <c r="Q31" i="17"/>
  <c r="M31" i="17"/>
  <c r="M29" i="17"/>
  <c r="M28" i="17"/>
  <c r="M27" i="17"/>
  <c r="T26" i="17"/>
  <c r="U26" i="17" s="1"/>
  <c r="S26" i="17"/>
  <c r="R26" i="17"/>
  <c r="L26" i="17"/>
  <c r="K26" i="17"/>
  <c r="J26" i="17"/>
  <c r="U25" i="17"/>
  <c r="Q25" i="17"/>
  <c r="M25" i="17"/>
  <c r="U24" i="17"/>
  <c r="Q24" i="17"/>
  <c r="M24" i="17"/>
  <c r="U23" i="17"/>
  <c r="Q23" i="17"/>
  <c r="M23" i="17"/>
  <c r="U22" i="17"/>
  <c r="Q22" i="17"/>
  <c r="M22" i="17"/>
  <c r="U21" i="17"/>
  <c r="Q21" i="17"/>
  <c r="M21" i="17"/>
  <c r="BE79" i="16"/>
  <c r="BA79" i="16"/>
  <c r="AW79" i="16"/>
  <c r="AS79" i="16"/>
  <c r="AO79" i="16"/>
  <c r="AK79" i="16"/>
  <c r="AG79" i="16"/>
  <c r="AC79" i="16"/>
  <c r="Y79" i="16"/>
  <c r="U79" i="16"/>
  <c r="Q79" i="16"/>
  <c r="M79" i="16"/>
  <c r="BE78" i="16"/>
  <c r="BA78" i="16"/>
  <c r="AW78" i="16"/>
  <c r="AS78" i="16"/>
  <c r="AO78" i="16"/>
  <c r="AK78" i="16"/>
  <c r="AG78" i="16"/>
  <c r="AC78" i="16"/>
  <c r="Y78" i="16"/>
  <c r="U78" i="16"/>
  <c r="Q78" i="16"/>
  <c r="M78" i="16"/>
  <c r="BE77" i="16"/>
  <c r="BA77" i="16"/>
  <c r="AW77" i="16"/>
  <c r="AS77" i="16"/>
  <c r="AO77" i="16"/>
  <c r="AK77" i="16"/>
  <c r="AG77" i="16"/>
  <c r="AC77" i="16"/>
  <c r="Y77" i="16"/>
  <c r="U77" i="16"/>
  <c r="Q77" i="16"/>
  <c r="M77" i="16"/>
  <c r="BE76" i="16"/>
  <c r="BA76" i="16"/>
  <c r="AW76" i="16"/>
  <c r="AS76" i="16"/>
  <c r="AO76" i="16"/>
  <c r="AK76" i="16"/>
  <c r="AG76" i="16"/>
  <c r="AC76" i="16"/>
  <c r="Y76" i="16"/>
  <c r="U76" i="16"/>
  <c r="Q76" i="16"/>
  <c r="M76" i="16"/>
  <c r="BF76" i="16" s="1"/>
  <c r="BE75" i="16"/>
  <c r="BA75" i="16"/>
  <c r="AW75" i="16"/>
  <c r="AS75" i="16"/>
  <c r="AO75" i="16"/>
  <c r="AK75" i="16"/>
  <c r="AG75" i="16"/>
  <c r="AC75" i="16"/>
  <c r="Y75" i="16"/>
  <c r="U75" i="16"/>
  <c r="Q75" i="16"/>
  <c r="M75" i="16"/>
  <c r="BD74" i="16"/>
  <c r="BC74" i="16"/>
  <c r="BE74" i="16" s="1"/>
  <c r="BB74" i="16"/>
  <c r="AZ74" i="16"/>
  <c r="AY74" i="16"/>
  <c r="AX74" i="16"/>
  <c r="AV74" i="16"/>
  <c r="AU74" i="16"/>
  <c r="AT74" i="16"/>
  <c r="AW74" i="16" s="1"/>
  <c r="AR74" i="16"/>
  <c r="AQ74" i="16"/>
  <c r="AP74" i="16"/>
  <c r="AO74" i="16"/>
  <c r="AN74" i="16"/>
  <c r="AM74" i="16"/>
  <c r="AL74" i="16"/>
  <c r="AJ74" i="16"/>
  <c r="AI74" i="16"/>
  <c r="AH74" i="16"/>
  <c r="AF74" i="16"/>
  <c r="AE74" i="16"/>
  <c r="AD74" i="16"/>
  <c r="AG74" i="16" s="1"/>
  <c r="AB74" i="16"/>
  <c r="AA74" i="16"/>
  <c r="AC74" i="16" s="1"/>
  <c r="Z74" i="16"/>
  <c r="X74" i="16"/>
  <c r="W74" i="16"/>
  <c r="V74" i="16"/>
  <c r="Y74" i="16" s="1"/>
  <c r="T74" i="16"/>
  <c r="S74" i="16"/>
  <c r="U74" i="16" s="1"/>
  <c r="R74" i="16"/>
  <c r="P74" i="16"/>
  <c r="O74" i="16"/>
  <c r="N74" i="16"/>
  <c r="Q74" i="16" s="1"/>
  <c r="L74" i="16"/>
  <c r="K74" i="16"/>
  <c r="M74" i="16" s="1"/>
  <c r="J74" i="16"/>
  <c r="BE73" i="16"/>
  <c r="BA73" i="16"/>
  <c r="AW73" i="16"/>
  <c r="AS73" i="16"/>
  <c r="AO73" i="16"/>
  <c r="AK73" i="16"/>
  <c r="AG73" i="16"/>
  <c r="AC73" i="16"/>
  <c r="Y73" i="16"/>
  <c r="U73" i="16"/>
  <c r="Q73" i="16"/>
  <c r="M73" i="16"/>
  <c r="BE72" i="16"/>
  <c r="BA72" i="16"/>
  <c r="AW72" i="16"/>
  <c r="AS72" i="16"/>
  <c r="AO72" i="16"/>
  <c r="AK72" i="16"/>
  <c r="AG72" i="16"/>
  <c r="AC72" i="16"/>
  <c r="Y72" i="16"/>
  <c r="U72" i="16"/>
  <c r="Q72" i="16"/>
  <c r="M72" i="16"/>
  <c r="BF72" i="16" s="1"/>
  <c r="BE71" i="16"/>
  <c r="BA71" i="16"/>
  <c r="AW71" i="16"/>
  <c r="AS71" i="16"/>
  <c r="AO71" i="16"/>
  <c r="AK71" i="16"/>
  <c r="AG71" i="16"/>
  <c r="AC71" i="16"/>
  <c r="Y71" i="16"/>
  <c r="U71" i="16"/>
  <c r="Q71" i="16"/>
  <c r="M71" i="16"/>
  <c r="BE70" i="16"/>
  <c r="BA70" i="16"/>
  <c r="AW70" i="16"/>
  <c r="AS70" i="16"/>
  <c r="AO70" i="16"/>
  <c r="AK70" i="16"/>
  <c r="AG70" i="16"/>
  <c r="AC70" i="16"/>
  <c r="Y70" i="16"/>
  <c r="U70" i="16"/>
  <c r="Q70" i="16"/>
  <c r="M70" i="16"/>
  <c r="BE69" i="16"/>
  <c r="BA69" i="16"/>
  <c r="AW69" i="16"/>
  <c r="AS69" i="16"/>
  <c r="AO69" i="16"/>
  <c r="AK69" i="16"/>
  <c r="AG69" i="16"/>
  <c r="AC69" i="16"/>
  <c r="Y69" i="16"/>
  <c r="U69" i="16"/>
  <c r="Q69" i="16"/>
  <c r="M69" i="16"/>
  <c r="BE68" i="16"/>
  <c r="BA68" i="16"/>
  <c r="AW68" i="16"/>
  <c r="AS68" i="16"/>
  <c r="AO68" i="16"/>
  <c r="AK68" i="16"/>
  <c r="AG68" i="16"/>
  <c r="AC68" i="16"/>
  <c r="Y68" i="16"/>
  <c r="U68" i="16"/>
  <c r="Q68" i="16"/>
  <c r="M68" i="16"/>
  <c r="BE67" i="16"/>
  <c r="BA67" i="16"/>
  <c r="AW67" i="16"/>
  <c r="AS67" i="16"/>
  <c r="AO67" i="16"/>
  <c r="AK67" i="16"/>
  <c r="AG67" i="16"/>
  <c r="AC67" i="16"/>
  <c r="BF67" i="16" s="1"/>
  <c r="Y67" i="16"/>
  <c r="U67" i="16"/>
  <c r="Q67" i="16"/>
  <c r="M67" i="16"/>
  <c r="BE66" i="16"/>
  <c r="BA66" i="16"/>
  <c r="AW66" i="16"/>
  <c r="AS66" i="16"/>
  <c r="AO66" i="16"/>
  <c r="AK66" i="16"/>
  <c r="AG66" i="16"/>
  <c r="AC66" i="16"/>
  <c r="Y66" i="16"/>
  <c r="U66" i="16"/>
  <c r="Q66" i="16"/>
  <c r="M66" i="16"/>
  <c r="BE65" i="16"/>
  <c r="BA65" i="16"/>
  <c r="AW65" i="16"/>
  <c r="AS65" i="16"/>
  <c r="AO65" i="16"/>
  <c r="AK65" i="16"/>
  <c r="AG65" i="16"/>
  <c r="AC65" i="16"/>
  <c r="BF65" i="16" s="1"/>
  <c r="Y65" i="16"/>
  <c r="U65" i="16"/>
  <c r="Q65" i="16"/>
  <c r="M65" i="16"/>
  <c r="BE64" i="16"/>
  <c r="BA64" i="16"/>
  <c r="AW64" i="16"/>
  <c r="AS64" i="16"/>
  <c r="AO64" i="16"/>
  <c r="AK64" i="16"/>
  <c r="AG64" i="16"/>
  <c r="AC64" i="16"/>
  <c r="Y64" i="16"/>
  <c r="U64" i="16"/>
  <c r="Q64" i="16"/>
  <c r="M64" i="16"/>
  <c r="BF64" i="16" s="1"/>
  <c r="BD63" i="16"/>
  <c r="BC63" i="16"/>
  <c r="BB63" i="16"/>
  <c r="AZ63" i="16"/>
  <c r="AY63" i="16"/>
  <c r="AX63" i="16"/>
  <c r="BA63" i="16" s="1"/>
  <c r="AV63" i="16"/>
  <c r="AU63" i="16"/>
  <c r="AT63" i="16"/>
  <c r="AR63" i="16"/>
  <c r="AQ63" i="16"/>
  <c r="AP63" i="16"/>
  <c r="AN63" i="16"/>
  <c r="AM63" i="16"/>
  <c r="AL63" i="16"/>
  <c r="AO63" i="16" s="1"/>
  <c r="AJ63" i="16"/>
  <c r="AI63" i="16"/>
  <c r="AH63" i="16"/>
  <c r="AK63" i="16" s="1"/>
  <c r="AF63" i="16"/>
  <c r="AE63" i="16"/>
  <c r="AD63" i="16"/>
  <c r="AB63" i="16"/>
  <c r="AA63" i="16"/>
  <c r="Z63" i="16"/>
  <c r="X63" i="16"/>
  <c r="W63" i="16"/>
  <c r="V63" i="16"/>
  <c r="Y63" i="16" s="1"/>
  <c r="T63" i="16"/>
  <c r="S63" i="16"/>
  <c r="R63" i="16"/>
  <c r="U63" i="16" s="1"/>
  <c r="P63" i="16"/>
  <c r="O63" i="16"/>
  <c r="N63" i="16"/>
  <c r="L63" i="16"/>
  <c r="K63" i="16"/>
  <c r="J63" i="16"/>
  <c r="BE62" i="16"/>
  <c r="BA62" i="16"/>
  <c r="AW62" i="16"/>
  <c r="AS62" i="16"/>
  <c r="AO62" i="16"/>
  <c r="AK62" i="16"/>
  <c r="AG62" i="16"/>
  <c r="AC62" i="16"/>
  <c r="Y62" i="16"/>
  <c r="U62" i="16"/>
  <c r="Q62" i="16"/>
  <c r="M62" i="16"/>
  <c r="BE61" i="16"/>
  <c r="BA61" i="16"/>
  <c r="AW61" i="16"/>
  <c r="AS61" i="16"/>
  <c r="AO61" i="16"/>
  <c r="AK61" i="16"/>
  <c r="AG61" i="16"/>
  <c r="AC61" i="16"/>
  <c r="Y61" i="16"/>
  <c r="U61" i="16"/>
  <c r="Q61" i="16"/>
  <c r="M61" i="16"/>
  <c r="BE60" i="16"/>
  <c r="BA60" i="16"/>
  <c r="AW60" i="16"/>
  <c r="AS60" i="16"/>
  <c r="AO60" i="16"/>
  <c r="AK60" i="16"/>
  <c r="AG60" i="16"/>
  <c r="AC60" i="16"/>
  <c r="Y60" i="16"/>
  <c r="U60" i="16"/>
  <c r="Q60" i="16"/>
  <c r="M60" i="16"/>
  <c r="BF60" i="16" s="1"/>
  <c r="BE59" i="16"/>
  <c r="BA59" i="16"/>
  <c r="AW59" i="16"/>
  <c r="AS59" i="16"/>
  <c r="AO59" i="16"/>
  <c r="AK59" i="16"/>
  <c r="AG59" i="16"/>
  <c r="AC59" i="16"/>
  <c r="Y59" i="16"/>
  <c r="U59" i="16"/>
  <c r="Q59" i="16"/>
  <c r="M59" i="16"/>
  <c r="BE58" i="16"/>
  <c r="BA58" i="16"/>
  <c r="AW58" i="16"/>
  <c r="AS58" i="16"/>
  <c r="AO58" i="16"/>
  <c r="AK58" i="16"/>
  <c r="AG58" i="16"/>
  <c r="AC58" i="16"/>
  <c r="Y58" i="16"/>
  <c r="U58" i="16"/>
  <c r="Q58" i="16"/>
  <c r="M58" i="16"/>
  <c r="BE57" i="16"/>
  <c r="BA57" i="16"/>
  <c r="AW57" i="16"/>
  <c r="AS57" i="16"/>
  <c r="AO57" i="16"/>
  <c r="AK57" i="16"/>
  <c r="AG57" i="16"/>
  <c r="AC57" i="16"/>
  <c r="Y57" i="16"/>
  <c r="U57" i="16"/>
  <c r="Q57" i="16"/>
  <c r="M57" i="16"/>
  <c r="BE56" i="16"/>
  <c r="BA56" i="16"/>
  <c r="AW56" i="16"/>
  <c r="AS56" i="16"/>
  <c r="AO56" i="16"/>
  <c r="AK56" i="16"/>
  <c r="AG56" i="16"/>
  <c r="AC56" i="16"/>
  <c r="Y56" i="16"/>
  <c r="U56" i="16"/>
  <c r="Q56" i="16"/>
  <c r="M56" i="16"/>
  <c r="BE55" i="16"/>
  <c r="BA55" i="16"/>
  <c r="AW55" i="16"/>
  <c r="AS55" i="16"/>
  <c r="AO55" i="16"/>
  <c r="AK55" i="16"/>
  <c r="AG55" i="16"/>
  <c r="AC55" i="16"/>
  <c r="Y55" i="16"/>
  <c r="U55" i="16"/>
  <c r="Q55" i="16"/>
  <c r="M55" i="16"/>
  <c r="BE54" i="16"/>
  <c r="BA54" i="16"/>
  <c r="AW54" i="16"/>
  <c r="AS54" i="16"/>
  <c r="AO54" i="16"/>
  <c r="AK54" i="16"/>
  <c r="AG54" i="16"/>
  <c r="AC54" i="16"/>
  <c r="Y54" i="16"/>
  <c r="U54" i="16"/>
  <c r="Q54" i="16"/>
  <c r="M54" i="16"/>
  <c r="BE53" i="16"/>
  <c r="BA53" i="16"/>
  <c r="AW53" i="16"/>
  <c r="AS53" i="16"/>
  <c r="AO53" i="16"/>
  <c r="AK53" i="16"/>
  <c r="AG53" i="16"/>
  <c r="AC53" i="16"/>
  <c r="Y53" i="16"/>
  <c r="U53" i="16"/>
  <c r="Q53" i="16"/>
  <c r="M53" i="16"/>
  <c r="BD52" i="16"/>
  <c r="BC52" i="16"/>
  <c r="BB52" i="16"/>
  <c r="BE52" i="16" s="1"/>
  <c r="AZ52" i="16"/>
  <c r="AY52" i="16"/>
  <c r="AX52" i="16"/>
  <c r="AV52" i="16"/>
  <c r="AU52" i="16"/>
  <c r="AT52" i="16"/>
  <c r="AW52" i="16" s="1"/>
  <c r="AR52" i="16"/>
  <c r="AQ52" i="16"/>
  <c r="AP52" i="16"/>
  <c r="AN52" i="16"/>
  <c r="AM52" i="16"/>
  <c r="AL52" i="16"/>
  <c r="AO52" i="16" s="1"/>
  <c r="AJ52" i="16"/>
  <c r="AI52" i="16"/>
  <c r="AH52" i="16"/>
  <c r="AF52" i="16"/>
  <c r="AE52" i="16"/>
  <c r="AG52" i="16" s="1"/>
  <c r="AD52" i="16"/>
  <c r="AB52" i="16"/>
  <c r="AA52" i="16"/>
  <c r="Z52" i="16"/>
  <c r="AC52" i="16" s="1"/>
  <c r="X52" i="16"/>
  <c r="Y52" i="16" s="1"/>
  <c r="W52" i="16"/>
  <c r="V52" i="16"/>
  <c r="T52" i="16"/>
  <c r="S52" i="16"/>
  <c r="R52" i="16"/>
  <c r="P52" i="16"/>
  <c r="O52" i="16"/>
  <c r="N52" i="16"/>
  <c r="L52" i="16"/>
  <c r="K52" i="16"/>
  <c r="J52" i="16"/>
  <c r="M52" i="16" s="1"/>
  <c r="BE51" i="16"/>
  <c r="BA51" i="16"/>
  <c r="AW51" i="16"/>
  <c r="AS51" i="16"/>
  <c r="AO51" i="16"/>
  <c r="AK51" i="16"/>
  <c r="AG51" i="16"/>
  <c r="AC51" i="16"/>
  <c r="Y51" i="16"/>
  <c r="U51" i="16"/>
  <c r="Q51" i="16"/>
  <c r="M51" i="16"/>
  <c r="BE50" i="16"/>
  <c r="BA50" i="16"/>
  <c r="AW50" i="16"/>
  <c r="AS50" i="16"/>
  <c r="AO50" i="16"/>
  <c r="AK50" i="16"/>
  <c r="AG50" i="16"/>
  <c r="AC50" i="16"/>
  <c r="Y50" i="16"/>
  <c r="U50" i="16"/>
  <c r="Q50" i="16"/>
  <c r="M50" i="16"/>
  <c r="BE49" i="16"/>
  <c r="BA49" i="16"/>
  <c r="AW49" i="16"/>
  <c r="AS49" i="16"/>
  <c r="AO49" i="16"/>
  <c r="AK49" i="16"/>
  <c r="AG49" i="16"/>
  <c r="AC49" i="16"/>
  <c r="Y49" i="16"/>
  <c r="U49" i="16"/>
  <c r="Q49" i="16"/>
  <c r="M49" i="16"/>
  <c r="BF48" i="16"/>
  <c r="BE48" i="16"/>
  <c r="BA48" i="16"/>
  <c r="AW48" i="16"/>
  <c r="AS48" i="16"/>
  <c r="AO48" i="16"/>
  <c r="AK48" i="16"/>
  <c r="AG48" i="16"/>
  <c r="AC48" i="16"/>
  <c r="Y48" i="16"/>
  <c r="U48" i="16"/>
  <c r="Q48" i="16"/>
  <c r="M48" i="16"/>
  <c r="BE47" i="16"/>
  <c r="BA47" i="16"/>
  <c r="AW47" i="16"/>
  <c r="AS47" i="16"/>
  <c r="AO47" i="16"/>
  <c r="AK47" i="16"/>
  <c r="AG47" i="16"/>
  <c r="AC47" i="16"/>
  <c r="Y47" i="16"/>
  <c r="U47" i="16"/>
  <c r="Q47" i="16"/>
  <c r="M47" i="16"/>
  <c r="BF47" i="16" s="1"/>
  <c r="BE46" i="16"/>
  <c r="BA46" i="16"/>
  <c r="AW46" i="16"/>
  <c r="AS46" i="16"/>
  <c r="AO46" i="16"/>
  <c r="AK46" i="16"/>
  <c r="AG46" i="16"/>
  <c r="AC46" i="16"/>
  <c r="Y46" i="16"/>
  <c r="U46" i="16"/>
  <c r="Q46" i="16"/>
  <c r="M46" i="16"/>
  <c r="BF46" i="16" s="1"/>
  <c r="BE45" i="16"/>
  <c r="BA45" i="16"/>
  <c r="AW45" i="16"/>
  <c r="AS45" i="16"/>
  <c r="AO45" i="16"/>
  <c r="AK45" i="16"/>
  <c r="AG45" i="16"/>
  <c r="AC45" i="16"/>
  <c r="Y45" i="16"/>
  <c r="U45" i="16"/>
  <c r="Q45" i="16"/>
  <c r="M45" i="16"/>
  <c r="BF45" i="16" s="1"/>
  <c r="BE44" i="16"/>
  <c r="BA44" i="16"/>
  <c r="AW44" i="16"/>
  <c r="AS44" i="16"/>
  <c r="AO44" i="16"/>
  <c r="AK44" i="16"/>
  <c r="AG44" i="16"/>
  <c r="AC44" i="16"/>
  <c r="Y44" i="16"/>
  <c r="U44" i="16"/>
  <c r="Q44" i="16"/>
  <c r="M44" i="16"/>
  <c r="BF44" i="16" s="1"/>
  <c r="BE43" i="16"/>
  <c r="BA43" i="16"/>
  <c r="AW43" i="16"/>
  <c r="AS43" i="16"/>
  <c r="AO43" i="16"/>
  <c r="AK43" i="16"/>
  <c r="AG43" i="16"/>
  <c r="AC43" i="16"/>
  <c r="Y43" i="16"/>
  <c r="U43" i="16"/>
  <c r="Q43" i="16"/>
  <c r="M43" i="16"/>
  <c r="BE42" i="16"/>
  <c r="BA42" i="16"/>
  <c r="AW42" i="16"/>
  <c r="AS42" i="16"/>
  <c r="AO42" i="16"/>
  <c r="AK42" i="16"/>
  <c r="AG42" i="16"/>
  <c r="AC42" i="16"/>
  <c r="Y42" i="16"/>
  <c r="U42" i="16"/>
  <c r="Q42" i="16"/>
  <c r="M42" i="16"/>
  <c r="BD41" i="16"/>
  <c r="BC41" i="16"/>
  <c r="BB41" i="16"/>
  <c r="AZ41" i="16"/>
  <c r="AY41" i="16"/>
  <c r="BA41" i="16" s="1"/>
  <c r="AX41" i="16"/>
  <c r="AV41" i="16"/>
  <c r="AU41" i="16"/>
  <c r="AT41" i="16"/>
  <c r="AW41" i="16" s="1"/>
  <c r="AR41" i="16"/>
  <c r="AS41" i="16" s="1"/>
  <c r="AQ41" i="16"/>
  <c r="AP41" i="16"/>
  <c r="AN41" i="16"/>
  <c r="AM41" i="16"/>
  <c r="AL41" i="16"/>
  <c r="AK41" i="16"/>
  <c r="AJ41" i="16"/>
  <c r="AI41" i="16"/>
  <c r="AH41" i="16"/>
  <c r="AF41" i="16"/>
  <c r="AE41" i="16"/>
  <c r="AD41" i="16"/>
  <c r="AG41" i="16" s="1"/>
  <c r="AB41" i="16"/>
  <c r="AA41" i="16"/>
  <c r="Z41" i="16"/>
  <c r="AC41" i="16" s="1"/>
  <c r="X41" i="16"/>
  <c r="W41" i="16"/>
  <c r="V41" i="16"/>
  <c r="T41" i="16"/>
  <c r="S41" i="16"/>
  <c r="R41" i="16"/>
  <c r="P41" i="16"/>
  <c r="O41" i="16"/>
  <c r="N41" i="16"/>
  <c r="L41" i="16"/>
  <c r="K41" i="16"/>
  <c r="J41" i="16"/>
  <c r="M41" i="16" s="1"/>
  <c r="BE40" i="16"/>
  <c r="BA40" i="16"/>
  <c r="AW40" i="16"/>
  <c r="AS40" i="16"/>
  <c r="AO40" i="16"/>
  <c r="AK40" i="16"/>
  <c r="AG40" i="16"/>
  <c r="AC40" i="16"/>
  <c r="Y40" i="16"/>
  <c r="U40" i="16"/>
  <c r="Q40" i="16"/>
  <c r="M40" i="16"/>
  <c r="BE39" i="16"/>
  <c r="BA39" i="16"/>
  <c r="AW39" i="16"/>
  <c r="AS39" i="16"/>
  <c r="AO39" i="16"/>
  <c r="AK39" i="16"/>
  <c r="AG39" i="16"/>
  <c r="AC39" i="16"/>
  <c r="Y39" i="16"/>
  <c r="U39" i="16"/>
  <c r="Q39" i="16"/>
  <c r="M39" i="16"/>
  <c r="BE38" i="16"/>
  <c r="BA38" i="16"/>
  <c r="AW38" i="16"/>
  <c r="AS38" i="16"/>
  <c r="AO38" i="16"/>
  <c r="AK38" i="16"/>
  <c r="AG38" i="16"/>
  <c r="AC38" i="16"/>
  <c r="Y38" i="16"/>
  <c r="U38" i="16"/>
  <c r="Q38" i="16"/>
  <c r="M38" i="16"/>
  <c r="BE37" i="16"/>
  <c r="BA37" i="16"/>
  <c r="AW37" i="16"/>
  <c r="AS37" i="16"/>
  <c r="AO37" i="16"/>
  <c r="AK37" i="16"/>
  <c r="AG37" i="16"/>
  <c r="AC37" i="16"/>
  <c r="Y37" i="16"/>
  <c r="U37" i="16"/>
  <c r="Q37" i="16"/>
  <c r="M37" i="16"/>
  <c r="BE36" i="16"/>
  <c r="BA36" i="16"/>
  <c r="AW36" i="16"/>
  <c r="AS36" i="16"/>
  <c r="AO36" i="16"/>
  <c r="AK36" i="16"/>
  <c r="AG36" i="16"/>
  <c r="AC36" i="16"/>
  <c r="Y36" i="16"/>
  <c r="U36" i="16"/>
  <c r="Q36" i="16"/>
  <c r="M36" i="16"/>
  <c r="BF36" i="16" s="1"/>
  <c r="BE35" i="16"/>
  <c r="BA35" i="16"/>
  <c r="AW35" i="16"/>
  <c r="AS35" i="16"/>
  <c r="AO35" i="16"/>
  <c r="AK35" i="16"/>
  <c r="AG35" i="16"/>
  <c r="AC35" i="16"/>
  <c r="Y35" i="16"/>
  <c r="U35" i="16"/>
  <c r="Q35" i="16"/>
  <c r="M35" i="16"/>
  <c r="BE34" i="16"/>
  <c r="BA34" i="16"/>
  <c r="AW34" i="16"/>
  <c r="AS34" i="16"/>
  <c r="AO34" i="16"/>
  <c r="AK34" i="16"/>
  <c r="AG34" i="16"/>
  <c r="AC34" i="16"/>
  <c r="Y34" i="16"/>
  <c r="U34" i="16"/>
  <c r="Q34" i="16"/>
  <c r="M34" i="16"/>
  <c r="BE33" i="16"/>
  <c r="BA33" i="16"/>
  <c r="AW33" i="16"/>
  <c r="AS33" i="16"/>
  <c r="AO33" i="16"/>
  <c r="AK33" i="16"/>
  <c r="AG33" i="16"/>
  <c r="AC33" i="16"/>
  <c r="Y33" i="16"/>
  <c r="U33" i="16"/>
  <c r="Q33" i="16"/>
  <c r="M33" i="16"/>
  <c r="BE32" i="16"/>
  <c r="BA32" i="16"/>
  <c r="AW32" i="16"/>
  <c r="AS32" i="16"/>
  <c r="AO32" i="16"/>
  <c r="AK32" i="16"/>
  <c r="AG32" i="16"/>
  <c r="AC32" i="16"/>
  <c r="Y32" i="16"/>
  <c r="U32" i="16"/>
  <c r="Q32" i="16"/>
  <c r="M32" i="16"/>
  <c r="BE31" i="16"/>
  <c r="BA31" i="16"/>
  <c r="AW31" i="16"/>
  <c r="AS31" i="16"/>
  <c r="AO31" i="16"/>
  <c r="AK31" i="16"/>
  <c r="AG31" i="16"/>
  <c r="AC31" i="16"/>
  <c r="Y31" i="16"/>
  <c r="U31" i="16"/>
  <c r="Q31" i="16"/>
  <c r="M31" i="16"/>
  <c r="BD30" i="16"/>
  <c r="BC30" i="16"/>
  <c r="BB30" i="16"/>
  <c r="AZ30" i="16"/>
  <c r="AY30" i="16"/>
  <c r="AX30" i="16"/>
  <c r="BA30" i="16" s="1"/>
  <c r="AV30" i="16"/>
  <c r="AU30" i="16"/>
  <c r="AW30" i="16" s="1"/>
  <c r="AT30" i="16"/>
  <c r="AR30" i="16"/>
  <c r="AQ30" i="16"/>
  <c r="AP30" i="16"/>
  <c r="AS30" i="16" s="1"/>
  <c r="AN30" i="16"/>
  <c r="AM30" i="16"/>
  <c r="AO30" i="16" s="1"/>
  <c r="AL30" i="16"/>
  <c r="AJ30" i="16"/>
  <c r="AI30" i="16"/>
  <c r="AH30" i="16"/>
  <c r="AK30" i="16" s="1"/>
  <c r="AF30" i="16"/>
  <c r="AE30" i="16"/>
  <c r="AG30" i="16" s="1"/>
  <c r="AD30" i="16"/>
  <c r="AB30" i="16"/>
  <c r="AA30" i="16"/>
  <c r="Z30" i="16"/>
  <c r="AC30" i="16" s="1"/>
  <c r="X30" i="16"/>
  <c r="W30" i="16"/>
  <c r="Y30" i="16" s="1"/>
  <c r="V30" i="16"/>
  <c r="T30" i="16"/>
  <c r="S30" i="16"/>
  <c r="R30" i="16"/>
  <c r="P30" i="16"/>
  <c r="O30" i="16"/>
  <c r="N30" i="16"/>
  <c r="L30" i="16"/>
  <c r="K30" i="16"/>
  <c r="J30" i="16"/>
  <c r="BE29" i="16"/>
  <c r="BA29" i="16"/>
  <c r="AW29" i="16"/>
  <c r="AS29" i="16"/>
  <c r="AO29" i="16"/>
  <c r="AK29" i="16"/>
  <c r="AG29" i="16"/>
  <c r="AC29" i="16"/>
  <c r="Y29" i="16"/>
  <c r="U29" i="16"/>
  <c r="Q29" i="16"/>
  <c r="M29" i="16"/>
  <c r="BE28" i="16"/>
  <c r="BA28" i="16"/>
  <c r="AW28" i="16"/>
  <c r="AS28" i="16"/>
  <c r="AO28" i="16"/>
  <c r="AK28" i="16"/>
  <c r="AG28" i="16"/>
  <c r="AC28" i="16"/>
  <c r="Y28" i="16"/>
  <c r="U28" i="16"/>
  <c r="Q28" i="16"/>
  <c r="M28" i="16"/>
  <c r="BE27" i="16"/>
  <c r="BA27" i="16"/>
  <c r="AW27" i="16"/>
  <c r="AS27" i="16"/>
  <c r="AO27" i="16"/>
  <c r="AK27" i="16"/>
  <c r="AG27" i="16"/>
  <c r="AC27" i="16"/>
  <c r="Y27" i="16"/>
  <c r="U27" i="16"/>
  <c r="Q27" i="16"/>
  <c r="M27" i="16"/>
  <c r="BE26" i="16"/>
  <c r="BA26" i="16"/>
  <c r="AW26" i="16"/>
  <c r="AS26" i="16"/>
  <c r="AO26" i="16"/>
  <c r="AK26" i="16"/>
  <c r="AG26" i="16"/>
  <c r="AC26" i="16"/>
  <c r="Y26" i="16"/>
  <c r="U26" i="16"/>
  <c r="Q26" i="16"/>
  <c r="M26" i="16"/>
  <c r="BE25" i="16"/>
  <c r="BA25" i="16"/>
  <c r="AW25" i="16"/>
  <c r="AS25" i="16"/>
  <c r="AO25" i="16"/>
  <c r="AK25" i="16"/>
  <c r="AG25" i="16"/>
  <c r="AC25" i="16"/>
  <c r="Y25" i="16"/>
  <c r="U25" i="16"/>
  <c r="Q25" i="16"/>
  <c r="M25" i="16"/>
  <c r="BE24" i="16"/>
  <c r="BA24" i="16"/>
  <c r="AW24" i="16"/>
  <c r="AS24" i="16"/>
  <c r="AO24" i="16"/>
  <c r="AK24" i="16"/>
  <c r="AG24" i="16"/>
  <c r="AC24" i="16"/>
  <c r="Y24" i="16"/>
  <c r="U24" i="16"/>
  <c r="Q24" i="16"/>
  <c r="M24" i="16"/>
  <c r="BF24" i="16" s="1"/>
  <c r="BE23" i="16"/>
  <c r="BA23" i="16"/>
  <c r="AW23" i="16"/>
  <c r="AS23" i="16"/>
  <c r="AO23" i="16"/>
  <c r="AK23" i="16"/>
  <c r="AG23" i="16"/>
  <c r="AC23" i="16"/>
  <c r="Y23" i="16"/>
  <c r="U23" i="16"/>
  <c r="Q23" i="16"/>
  <c r="M23" i="16"/>
  <c r="BE22" i="16"/>
  <c r="BA22" i="16"/>
  <c r="AW22" i="16"/>
  <c r="AS22" i="16"/>
  <c r="AO22" i="16"/>
  <c r="AK22" i="16"/>
  <c r="AG22" i="16"/>
  <c r="AC22" i="16"/>
  <c r="Y22" i="16"/>
  <c r="U22" i="16"/>
  <c r="Q22" i="16"/>
  <c r="M22" i="16"/>
  <c r="BE21" i="16"/>
  <c r="BA21" i="16"/>
  <c r="AW21" i="16"/>
  <c r="AS21" i="16"/>
  <c r="AO21" i="16"/>
  <c r="AK21" i="16"/>
  <c r="AG21" i="16"/>
  <c r="AC21" i="16"/>
  <c r="Y21" i="16"/>
  <c r="U21" i="16"/>
  <c r="Q21" i="16"/>
  <c r="M21" i="16"/>
  <c r="BE20" i="16"/>
  <c r="BA20" i="16"/>
  <c r="AW20" i="16"/>
  <c r="AS20" i="16"/>
  <c r="AO20" i="16"/>
  <c r="AK20" i="16"/>
  <c r="AG20" i="16"/>
  <c r="AC20" i="16"/>
  <c r="Y20" i="16"/>
  <c r="U20" i="16"/>
  <c r="Q20" i="16"/>
  <c r="M20" i="16"/>
  <c r="BD19" i="16"/>
  <c r="BC19" i="16"/>
  <c r="BB19" i="16"/>
  <c r="BE19" i="16" s="1"/>
  <c r="AZ19" i="16"/>
  <c r="AY19" i="16"/>
  <c r="AX19" i="16"/>
  <c r="AV19" i="16"/>
  <c r="AU19" i="16"/>
  <c r="AT19" i="16"/>
  <c r="AW19" i="16" s="1"/>
  <c r="AR19" i="16"/>
  <c r="AQ19" i="16"/>
  <c r="AP19" i="16"/>
  <c r="AN19" i="16"/>
  <c r="AM19" i="16"/>
  <c r="AL19" i="16"/>
  <c r="AO19" i="16" s="1"/>
  <c r="AJ19" i="16"/>
  <c r="AI19" i="16"/>
  <c r="AH19" i="16"/>
  <c r="AF19" i="16"/>
  <c r="AE19" i="16"/>
  <c r="AD19" i="16"/>
  <c r="AG19" i="16" s="1"/>
  <c r="AB19" i="16"/>
  <c r="AA19" i="16"/>
  <c r="Z19" i="16"/>
  <c r="X19" i="16"/>
  <c r="W19" i="16"/>
  <c r="V19" i="16"/>
  <c r="Y19" i="16" s="1"/>
  <c r="T19" i="16"/>
  <c r="S19" i="16"/>
  <c r="R19" i="16"/>
  <c r="P19" i="16"/>
  <c r="O19" i="16"/>
  <c r="N19" i="16"/>
  <c r="Q19" i="16" s="1"/>
  <c r="L19" i="16"/>
  <c r="K19" i="16"/>
  <c r="J19" i="16"/>
  <c r="BE18" i="16"/>
  <c r="BA18" i="16"/>
  <c r="AW18" i="16"/>
  <c r="AS18" i="16"/>
  <c r="AO18" i="16"/>
  <c r="AK18" i="16"/>
  <c r="AG18" i="16"/>
  <c r="AC18" i="16"/>
  <c r="Y18" i="16"/>
  <c r="U18" i="16"/>
  <c r="Q18" i="16"/>
  <c r="M18" i="16"/>
  <c r="BE17" i="16"/>
  <c r="BA17" i="16"/>
  <c r="AW17" i="16"/>
  <c r="AS17" i="16"/>
  <c r="AO17" i="16"/>
  <c r="AK17" i="16"/>
  <c r="AG17" i="16"/>
  <c r="AC17" i="16"/>
  <c r="Y17" i="16"/>
  <c r="U17" i="16"/>
  <c r="Q17" i="16"/>
  <c r="M17" i="16"/>
  <c r="BE16" i="16"/>
  <c r="BA16" i="16"/>
  <c r="AW16" i="16"/>
  <c r="AS16" i="16"/>
  <c r="AO16" i="16"/>
  <c r="AK16" i="16"/>
  <c r="AG16" i="16"/>
  <c r="AC16" i="16"/>
  <c r="Y16" i="16"/>
  <c r="U16" i="16"/>
  <c r="Q16" i="16"/>
  <c r="M16" i="16"/>
  <c r="BE15" i="16"/>
  <c r="BA15" i="16"/>
  <c r="AW15" i="16"/>
  <c r="AS15" i="16"/>
  <c r="AO15" i="16"/>
  <c r="AK15" i="16"/>
  <c r="AG15" i="16"/>
  <c r="AC15" i="16"/>
  <c r="Y15" i="16"/>
  <c r="U15" i="16"/>
  <c r="Q15" i="16"/>
  <c r="M15" i="16"/>
  <c r="BE14" i="16"/>
  <c r="BA14" i="16"/>
  <c r="AW14" i="16"/>
  <c r="AS14" i="16"/>
  <c r="AO14" i="16"/>
  <c r="AK14" i="16"/>
  <c r="AG14" i="16"/>
  <c r="AC14" i="16"/>
  <c r="Y14" i="16"/>
  <c r="U14" i="16"/>
  <c r="Q14" i="16"/>
  <c r="M14" i="16"/>
  <c r="BF32" i="14"/>
  <c r="BF31" i="14"/>
  <c r="BF30" i="14"/>
  <c r="BF29" i="14"/>
  <c r="BF28" i="14"/>
  <c r="BF27" i="14"/>
  <c r="BF22" i="14"/>
  <c r="BF21" i="14"/>
  <c r="BF20" i="14"/>
  <c r="BF19" i="14"/>
  <c r="BF18" i="14"/>
  <c r="BF17" i="14"/>
  <c r="T13" i="13"/>
  <c r="T17" i="12"/>
  <c r="T16" i="12"/>
  <c r="T15" i="12"/>
  <c r="T14" i="12"/>
  <c r="T13" i="12"/>
  <c r="T13" i="11"/>
  <c r="T12" i="10"/>
  <c r="T14" i="9"/>
  <c r="T13" i="9"/>
  <c r="T12" i="9"/>
  <c r="T14" i="8"/>
  <c r="T13" i="8"/>
  <c r="T12" i="8"/>
  <c r="T13" i="7"/>
  <c r="T12" i="7"/>
  <c r="U24" i="6"/>
  <c r="U23" i="6"/>
  <c r="U22" i="6"/>
  <c r="U21" i="6"/>
  <c r="U20" i="6"/>
  <c r="U19" i="6"/>
  <c r="U18" i="6"/>
  <c r="U17" i="6"/>
  <c r="U16" i="6"/>
  <c r="U15" i="6"/>
  <c r="U14" i="6"/>
  <c r="U13" i="6"/>
  <c r="U12" i="6"/>
  <c r="U11" i="6"/>
  <c r="T12" i="5"/>
  <c r="T13" i="4"/>
  <c r="T12" i="4"/>
  <c r="T12" i="3"/>
  <c r="T13" i="2"/>
  <c r="T12" i="2"/>
  <c r="T18" i="1"/>
  <c r="BF73" i="16" l="1"/>
  <c r="AS74" i="16"/>
  <c r="BF75" i="16"/>
  <c r="BE30" i="16"/>
  <c r="Q52" i="16"/>
  <c r="AS52" i="16"/>
  <c r="BE63" i="16"/>
  <c r="BF78" i="16"/>
  <c r="M26" i="17"/>
  <c r="U46" i="17"/>
  <c r="BF16" i="16"/>
  <c r="BF17" i="16"/>
  <c r="BF18" i="16"/>
  <c r="M19" i="16"/>
  <c r="AC19" i="16"/>
  <c r="AS19" i="16"/>
  <c r="BF20" i="16"/>
  <c r="BF21" i="16"/>
  <c r="BF22" i="16"/>
  <c r="BF23" i="16"/>
  <c r="Y41" i="16"/>
  <c r="BF49" i="16"/>
  <c r="Q26" i="17"/>
  <c r="BF14" i="16"/>
  <c r="BF25" i="16"/>
  <c r="BF29" i="16"/>
  <c r="BF33" i="16"/>
  <c r="BF34" i="16"/>
  <c r="BF35" i="16"/>
  <c r="BF56" i="16"/>
  <c r="BF57" i="16"/>
  <c r="BF58" i="16"/>
  <c r="BF59" i="16"/>
  <c r="M46" i="17"/>
  <c r="BF50" i="16"/>
  <c r="BF26" i="16"/>
  <c r="AO41" i="16"/>
  <c r="BF54" i="16"/>
  <c r="M63" i="16"/>
  <c r="AC63" i="16"/>
  <c r="AS63" i="16"/>
  <c r="AK74" i="16"/>
  <c r="BF74" i="16" s="1"/>
  <c r="BF37" i="16"/>
  <c r="BF38" i="16"/>
  <c r="BF62" i="16"/>
  <c r="BF66" i="16"/>
  <c r="BF68" i="16"/>
  <c r="BF69" i="16"/>
  <c r="BF70" i="16"/>
  <c r="BF71" i="16"/>
  <c r="BF77" i="16"/>
  <c r="BF79" i="16"/>
  <c r="BF15" i="16"/>
  <c r="BE41" i="16"/>
  <c r="AK52" i="16"/>
  <c r="BA74" i="16"/>
  <c r="BF27" i="16"/>
  <c r="Q63" i="16"/>
  <c r="BF63" i="16" s="1"/>
  <c r="AG63" i="16"/>
  <c r="AW63" i="16"/>
  <c r="Q36" i="17"/>
  <c r="BF42" i="16"/>
  <c r="U25" i="6"/>
  <c r="U19" i="16"/>
  <c r="BF19" i="16" s="1"/>
  <c r="AK19" i="16"/>
  <c r="BA19" i="16"/>
  <c r="BA52" i="16"/>
  <c r="BF61" i="16"/>
  <c r="U36" i="17"/>
  <c r="U30" i="16"/>
  <c r="BF32" i="16"/>
  <c r="Q30" i="16"/>
  <c r="BF28" i="16"/>
  <c r="M30" i="16"/>
  <c r="BF31" i="16"/>
  <c r="BF55" i="16"/>
  <c r="U52" i="16"/>
  <c r="BF52" i="16" s="1"/>
  <c r="BF53" i="16"/>
  <c r="BF51" i="16"/>
  <c r="U41" i="16"/>
  <c r="BF39" i="16"/>
  <c r="BF40" i="16"/>
  <c r="Q41" i="16"/>
  <c r="BF41" i="16" s="1"/>
  <c r="BF43" i="16"/>
  <c r="BF30"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Paredes Méndez Heidi</author>
  </authors>
  <commentList>
    <comment ref="G12" authorId="0" shapeId="0" xr:uid="{00000000-0006-0000-1100-000001000000}">
      <text>
        <r>
          <rPr>
            <b/>
            <sz val="9"/>
            <color indexed="81"/>
            <rFont val="Tahoma"/>
            <family val="2"/>
          </rPr>
          <t>MENSUAL</t>
        </r>
        <r>
          <rPr>
            <sz val="9"/>
            <color indexed="81"/>
            <rFont val="Tahoma"/>
            <family val="2"/>
          </rPr>
          <t xml:space="preserve">
</t>
        </r>
      </text>
    </comment>
    <comment ref="G13" authorId="0" shapeId="0" xr:uid="{00000000-0006-0000-1100-000002000000}">
      <text>
        <r>
          <rPr>
            <b/>
            <sz val="9"/>
            <color indexed="81"/>
            <rFont val="Tahoma"/>
            <family val="2"/>
          </rPr>
          <t>SEMESTRAL</t>
        </r>
      </text>
    </comment>
    <comment ref="G14" authorId="0" shapeId="0" xr:uid="{00000000-0006-0000-1100-000003000000}">
      <text>
        <r>
          <rPr>
            <b/>
            <sz val="9"/>
            <color indexed="81"/>
            <rFont val="Tahoma"/>
            <family val="2"/>
          </rPr>
          <t>ANUAL</t>
        </r>
        <r>
          <rPr>
            <sz val="9"/>
            <color indexed="81"/>
            <rFont val="Tahoma"/>
            <family val="2"/>
          </rPr>
          <t xml:space="preserve">
</t>
        </r>
      </text>
    </comment>
    <comment ref="G15" authorId="0" shapeId="0" xr:uid="{00000000-0006-0000-1100-000004000000}">
      <text>
        <r>
          <rPr>
            <b/>
            <sz val="9"/>
            <color indexed="81"/>
            <rFont val="Tahoma"/>
            <family val="2"/>
          </rPr>
          <t>SEMESTRAL</t>
        </r>
      </text>
    </comment>
  </commentList>
</comments>
</file>

<file path=xl/sharedStrings.xml><?xml version="1.0" encoding="utf-8"?>
<sst xmlns="http://schemas.openxmlformats.org/spreadsheetml/2006/main" count="1544" uniqueCount="259">
  <si>
    <t>EVALUACIÓN DE PROGRAMAS PRESUPUESTARIOS DERIVADOS DEL PLAN MUNICIPAL DE DESARROLLO 2021-2024</t>
  </si>
  <si>
    <t>INDICADORES DE GESTIÓN</t>
  </si>
  <si>
    <t xml:space="preserve">DATOS ESTADÍSTICOS  </t>
  </si>
  <si>
    <t>CLASIFICACIÓN ADMINISTRATIVA</t>
  </si>
  <si>
    <t>DIRECCIÓN</t>
  </si>
  <si>
    <t>SUBDIRECCIÓN</t>
  </si>
  <si>
    <t>UNIDAD RESPONSABLE (DEPTO)</t>
  </si>
  <si>
    <t>07 ADMINISTRACION</t>
  </si>
  <si>
    <t>DESPACHO DEL DIRECTOR</t>
  </si>
  <si>
    <t>BASE DE DATOS</t>
  </si>
  <si>
    <t>TOTAL ANUAL</t>
  </si>
  <si>
    <t xml:space="preserve">LÍNEA (S) ACCIÓN PMD </t>
  </si>
  <si>
    <t>No. PP</t>
  </si>
  <si>
    <t>PROGRAMA PRESUPUESTARIO LIGADO (POA)</t>
  </si>
  <si>
    <t>OBJETIVO DEL PROGRAMA PRESUPUESTARIO</t>
  </si>
  <si>
    <t>NOMBRE DE LA ACTIVIDAD</t>
  </si>
  <si>
    <t>META</t>
  </si>
  <si>
    <t>UNIDAD DE MEDIDA</t>
  </si>
  <si>
    <t>ENERO</t>
  </si>
  <si>
    <t>FEBRERO</t>
  </si>
  <si>
    <t>MARZO</t>
  </si>
  <si>
    <t>ABRIL</t>
  </si>
  <si>
    <t>MAYO</t>
  </si>
  <si>
    <t>JUNIO</t>
  </si>
  <si>
    <t>JULIO</t>
  </si>
  <si>
    <t>AGOSTO</t>
  </si>
  <si>
    <t>SEPTIEMBRE</t>
  </si>
  <si>
    <t>OCTUBRE</t>
  </si>
  <si>
    <t>NOVIEMBRE</t>
  </si>
  <si>
    <t>DICIEMBRE</t>
  </si>
  <si>
    <t>OPTIMIZAR LOS RECURSOS HUMANOS, MATERIALES Y SERVICIOS INTERNOS ADMINISTRATIVOS DEL AYUNTAMIENTO DE MÉRIDA
MEDIANTE LA SUPERVISIÓN E INNOVACIÓN DE LOS PROYECTOS DE LAS UNIDADES ADMINISTRATIVAS QUE CONFORMAN LA
DIRECCIÓN DE ADMINISTRACIÓN EN CUMPLIMIENTO A LAS ESTRATEGIAS DEL PLAN MUNICIPAL DE DESARROLLO.</t>
  </si>
  <si>
    <t>ADMINISTRACIÓN EFICIENTE Y TRANSPARENTE DEL RECURSO HUMANO, MATERIAL Y DE LOS SERVICIOS INTERNOS DEL AYUNTAMIENTO</t>
  </si>
  <si>
    <t>OPTIMIZAR LOS RECURSOS HUMANOS, MATERIALES Y SERVICIOS INTERNOS ADMINISTRATIVOS DEL AYUNTAMIENTO DE MERIDA MEDIANTE LA SUPERVISIÓN E INNOVACIÓN DE LOS PROYECTOS DE LAS UNIDADES ADMINISTRATIVAS QUE CONFORMAN LA DIRECCION DE ADMINISTRACION EN CUMPLIMIENTO A LAS ESTRATEGIAS DEL PLAN MUNICIPAL DE DESARROLLO.</t>
  </si>
  <si>
    <t>POLITICAS Y PROCEDIMIENTOS</t>
  </si>
  <si>
    <t>PUBLICACION DE 59 POLITICAS Y 132 PROCEDIMIENTOS</t>
  </si>
  <si>
    <t>UNIDAD</t>
  </si>
  <si>
    <t>PUBLICACION DE 0 POLITICAS Y 0 PROCEDIMIENTOS</t>
  </si>
  <si>
    <t>PUBLICACION DE 1 POLITICA Y 4 PROCEDIMIENTOS</t>
  </si>
  <si>
    <t>PROPORCIONAR UNA TIENDA VIRTUAL PARA EL COMERCIO ELECTRONICO DE LOS PEQUEÑOS EMPRENDEDORES, ASI COMO PROPORCIONAR PUBLICIDAD ELECTRONICA PARA COLOCAR VENTAS, GENERAR INGRESOS EN UN MEDIO DE COMERCIALIZACION DE ALTA RENTABILIDAD.</t>
  </si>
  <si>
    <t>LICITACIONES DE COMPRA DE BIENES</t>
  </si>
  <si>
    <t>LICITACIONES PUBLICADAS DE ACUERDO A REQUISICIÓN DE ÁREAS</t>
  </si>
  <si>
    <t>EVALUACIÓN DE PROGRAMAS PRESUPUESTARIOS DERIVADOS DEL PLAN MUNICIPAL DE DESARROLLO 2022-2024</t>
  </si>
  <si>
    <t>Administración</t>
  </si>
  <si>
    <t>ADMINISTRACIÓN Y DE PROVEEDURIA</t>
  </si>
  <si>
    <t>DESPACHO DEL SUBDIRECTOR</t>
  </si>
  <si>
    <t>Optimización de los procesos administrativos y los servicios internos, mediante el manejo racional de los recursos financieros, materiales y humanos para el logro de una Mérida con futuro innovador</t>
  </si>
  <si>
    <t>BIENES Y SERVICIOS DEL AYUNTAMIENTO DE MÉRIDA.</t>
  </si>
  <si>
    <t>EFICIENTAR LOS RECURSOS PÚBLICOS EN LA ADQUISICIÓN DE BIENES MUEBLES Y LA CONTRATACIÓN DE SERVICIOS, MEDIANTE LA NORMATIVIDAD APLICABLE A CADA PROCESO CORRESPONDIENTE.</t>
  </si>
  <si>
    <t xml:space="preserve">ADQUISICIONES DE BIENES Y CONTRATACION DE SERVICIOS EN LICITACIONES PUBLICAS Y CONCURSOS DE INVITACIÓN </t>
  </si>
  <si>
    <t>NÚMERO DE PROCEDIMIENTOS REALIZADOS</t>
  </si>
  <si>
    <t>AHORRO</t>
  </si>
  <si>
    <t>1 CONCURSO DESIERTO</t>
  </si>
  <si>
    <t>2 CONCURSOS DESIERTOS</t>
  </si>
  <si>
    <t>ALMACEN</t>
  </si>
  <si>
    <t>SUMINISTRO GENERAL DE BIENES</t>
  </si>
  <si>
    <t>ATENDER LAS REQUISICIONES DE STOCK SOLICITADOS POR LAS UNIDADES ADMINISTRATIVAS, MEDIANTE LA ADMINISTRACIÓN REPONSABLE DE LOS BIENES Y OPTIMIZACIÓN DEL TIEMPO DE ATENCIÓN A TRAVÉS DE CALENDARIZACIONES PARA LA ENTREGA.</t>
  </si>
  <si>
    <t>SUMINISTRO DE BIENES A LAS UNIDADES ADMINISTRATIVAS A TRAVES DE LAS REQUISICIONES DE STOCK</t>
  </si>
  <si>
    <t>REQUISICIONES ATENDIDAS</t>
  </si>
  <si>
    <t>CONCURSOS ELECTRONICOS</t>
  </si>
  <si>
    <t>CONCURSOS ELECTRÓNICOS DE BIENES MUEBLES</t>
  </si>
  <si>
    <t>ADQUIRIR BIENES MUEBLES EN FORMA Y AL MEJOR COSTO MEDIANTE CONCURSOS ELECTRÓNICOS.</t>
  </si>
  <si>
    <t>ADQUISICION DE BIENES MUEBLES</t>
  </si>
  <si>
    <t>NUMERO DE ADQUISICIONES A TRAVES DE COMPRAS POR COTIZACIÓN</t>
  </si>
  <si>
    <t>NUMERO DE ADQUISICIONES A TRAVES DE CONCURSOS ELECTRONICOS</t>
  </si>
  <si>
    <t>ADMINISTRATIVO</t>
  </si>
  <si>
    <t>EJERCER EL PRESUPUESTO ASIGNADO DE MANERA EFICIENTE MEDIANTE LA ADMINISTRACIÓN ÓPTIMA DE LOS RECURSOS ECONÓMICOS Y HUMANOS DE LA SUBDIRECCIÓN DE ADMINISTRACIÓN Y DE PROVEEDURÍA.</t>
  </si>
  <si>
    <t>SEGUIMIENTO Y EJERCICIO DEL PRESUPUESTO AUTORIZADO A LA SUBDIRECCIÓN DE ADMINISTRACION Y DE PROVEEDURIA</t>
  </si>
  <si>
    <t xml:space="preserve"> PORCENTAJE MENSUAL DEL PRESUPUESTO EJERCIDO EN RELACION AL PRESUPUESTO AUTORIZADO ANUAL
</t>
  </si>
  <si>
    <t>SEGUIMIENTO A SERVICIOS</t>
  </si>
  <si>
    <t>SERVICIOS</t>
  </si>
  <si>
    <t>SEGUIMIENTO Y CONTROL DE LOS SERVICIOS BÁSICOS.</t>
  </si>
  <si>
    <t>TRAMITAR Y DAR SEGUIMIENTO A LOS PAGOS DE LOS SERVICIOS BÁSICOS AUTORIZADOS PARA LAS UNIDADES ADMINISTRATIVAS MEDIANTE LA ADMINISTRACIÓN DEL PRESUPUESTO ASIGNADO A LAS MISMAS.</t>
  </si>
  <si>
    <t>SEGUIMIENTO Y CONTROL DE LOS SERVICIOS BÁSICOS</t>
  </si>
  <si>
    <t>PESOS</t>
  </si>
  <si>
    <t>Combustibles</t>
  </si>
  <si>
    <t>Gas LP</t>
  </si>
  <si>
    <t>Servicios de Energía Eléctrica</t>
  </si>
  <si>
    <t>Servicio de Agua Potable</t>
  </si>
  <si>
    <t>Telefonía Tradicional</t>
  </si>
  <si>
    <t>Telefonía Celular</t>
  </si>
  <si>
    <t>Servicios de enlace (Radios)</t>
  </si>
  <si>
    <t>Servicio de Internet</t>
  </si>
  <si>
    <t>Arrendamiento de Edificios</t>
  </si>
  <si>
    <t>Arrendamiento de Estacionamientos</t>
  </si>
  <si>
    <t>Servicio de Copiado y Escaneo</t>
  </si>
  <si>
    <t>Servicio de Vigilancia</t>
  </si>
  <si>
    <t>Comisión  por uso de Tarjetas de Combustibles</t>
  </si>
  <si>
    <t>Limpieza</t>
  </si>
  <si>
    <t>ATENCION Y CONTROL INTERNO</t>
  </si>
  <si>
    <t>EMISIÓN  DE CONSTANCIAS DE REGISTRO AL PADRÓN DE PROVEEDORES DE LA SUBDIRECCIÓN DE ADMINISTRACIÓN Y DE PROVEEDURIA</t>
  </si>
  <si>
    <t>CONSTANCIAS EMITIDAS</t>
  </si>
  <si>
    <t xml:space="preserve"> ENTREGA DE CONSTANCIAS DE REGISTRO AL PADRÓN DE PROVEEDORES DE LA SUBDIRECCIÓN DE ADMINISTRACIÓN Y DE PROVEEDURIA</t>
  </si>
  <si>
    <t>CONSTANCIAS  ENTREGADAS</t>
  </si>
  <si>
    <t>LICITACIONES</t>
  </si>
  <si>
    <t>LICITACIONES DE BIENES MUEBLES DEL MUNICIPIO DE MÉRIDA.</t>
  </si>
  <si>
    <t>REALIZAR LAS ADQUISICIÓNES DE BIENES MUEBLES MEDIANTE LOS PROCESOS DE LICITACIÓN PÚBLICA O CONCURSO POR INVITACIÓN DE ACUERDO A LA NORMATIVIDAD APLICABLE.</t>
  </si>
  <si>
    <t>ADQUISICION DE BIENES (LICITACIÓN PÚBLICA)</t>
  </si>
  <si>
    <t>IMPORTE</t>
  </si>
  <si>
    <t>ADQUISICION DE BIENES (CONCURSOS POR INVITACIÓN)</t>
  </si>
  <si>
    <t>ADQUISICIÓN DE BIENES</t>
  </si>
  <si>
    <t>CONTRATACION DE SERVICIOS</t>
  </si>
  <si>
    <t>CONTRATACIÓN DE SERVICIOS DEL MUNICIPIO DE MÉRIDA.</t>
  </si>
  <si>
    <t>REALIZAR LA CONTRATACIÓN DE SERVICIOS MEDIANTE LOS PROCESOS DE LICITACIÓN PÚBLICA O CONCURSO POR INVITACIÓN DE ACUERDO A LA NORMATIVIDAD APLICABLE.</t>
  </si>
  <si>
    <t>LICITACIÓN PUBLICA DE SERVICIOS</t>
  </si>
  <si>
    <t xml:space="preserve">CONCURSO POR INVITACION O INVITACION </t>
  </si>
  <si>
    <t>NUMERO DE CONCURSO POR INVITACIÓN O INVITACIÓN A CUANDO MENOS TRES PERSONAS CONCLUIDOS</t>
  </si>
  <si>
    <t xml:space="preserve">CONCURSO POR INVITACION </t>
  </si>
  <si>
    <t>IMPORTE ADJUDICADO</t>
  </si>
  <si>
    <t>CENTRO DE MANTENIMIENTO VEHICULAR</t>
  </si>
  <si>
    <t>Mejoramiento de la flota vehicular y maquinaria para la atención de las responsabilidades municipales.</t>
  </si>
  <si>
    <t>PARQUE VEHICULAR</t>
  </si>
  <si>
    <t>MANTENER EN OPTIMAS CONDICIONES DE FUNCIONAMIENTO Y OPERACION EL PARQUE VEHICULAR DEL AYUNTAMIENTO DE MÉRIDA, MEDIANTE LA APLICACION DE NUEVAS ESTRATEGIAS Y TECNOLOGIAS DE MANTENIMIENTO PREVENTIVO Y CORRECTIVO.</t>
  </si>
  <si>
    <t>MATENIMIENTO PREVENTIVO Y CORRECTIVO A LA FLOTILLA VEHICULAR DEL MUNICIPIO</t>
  </si>
  <si>
    <t>ORDENES DE SERVICIO</t>
  </si>
  <si>
    <t>ADMINISTRACION</t>
  </si>
  <si>
    <t>SERVICIOS INTERNOS</t>
  </si>
  <si>
    <t>ARCHIVO ADMINISTRATIVO</t>
  </si>
  <si>
    <t>OPTIMIZAR LOS PROCESOS ADMINISTRATIVOS Y LOS SERVICIOS INTERNOS, MEDIANTE EL MANEJO RACIONAL DE LOS
RECURSOS FINANCIEROS, MATERIALES Y HUMANOS PARA EL LOGRO DE UNA MÉRIDA PARTICIPATIVA E INNOVADORA.</t>
  </si>
  <si>
    <t>MEMORIA DOCUMENTAL DEL MUNICIPIO DE MERIDA.</t>
  </si>
  <si>
    <t>FORTALECER LA ADMINISTRACIÓN DE LOS DOCUMENTOS FÍSICOS Y ELECTRÓNICOS DEL MUNICIPIO, MEDIANTE LA CAPACITACIÓN Y CONCIENTIZACIÓN DEL PERSONAL DE LAS UNIDADES ADMINISTRATIVAS.</t>
  </si>
  <si>
    <t>CAPACITACIÓN A EMPLEADOS</t>
  </si>
  <si>
    <t>CONOCER LOS CRITERIOS Y LAS HERRAMIENTAS PARA ORGANIZAR Y DEPURAR EL ARCHIVO DE TRÁMITE.</t>
  </si>
  <si>
    <t>No. De Personas Capacitadas</t>
  </si>
  <si>
    <t>ADMINISTRACIÓN</t>
  </si>
  <si>
    <t>CONSERVACIÓN</t>
  </si>
  <si>
    <t xml:space="preserve"> CONSERVACIÓN DE INMUEBLES</t>
  </si>
  <si>
    <t>MANTENER Y CONSERVAR LAS INSTALACIONES DE PALACIO MUNICIPAL Y DE LOS DEPARTAMENTOS QUE CONFORMAN LA DIRECCION DE ADMINISTRACION MEDIANTE SERVICIOS DE CALIDAD</t>
  </si>
  <si>
    <t>PROGRAMA DE MANTENIMIENTO , SERVICIO Y CUERDA AL RELOG MUNICIPAL</t>
  </si>
  <si>
    <t>15 DIAS</t>
  </si>
  <si>
    <t>DIAS DE SERVICIO</t>
  </si>
  <si>
    <t>PROGRAMA DE MANTENIMIENTO Y SERVICIO AL ELEVADOR DEL PALACIO MUNICIPAL</t>
  </si>
  <si>
    <t>MENSUAL</t>
  </si>
  <si>
    <t>SERVICIO</t>
  </si>
  <si>
    <t xml:space="preserve">PROGRAMA DE MANTENIMIENTO Y SERVICIO DE LA PLANTA ELECTRICA DE EMERGENCIA </t>
  </si>
  <si>
    <t>SEMESTRAL</t>
  </si>
  <si>
    <t>PROGRAMA DE LIMPIEZA DE LAS DIRECCIONES ADMINISTRATIVAS DEL PALACIO MUNICIPAL Y DE LA DIRECCION DE ADMINISTRACION</t>
  </si>
  <si>
    <t>DIAS DE ATENCION</t>
  </si>
  <si>
    <t>PROGRAMA DE SOLICITUDES DE SERVICIO DE LAS UNIDADES ADMINISTRATIVAS ( ELECTRICOS, PLOMERIA, PINTURA)</t>
  </si>
  <si>
    <t>SERVICIOS BRINDADOS</t>
  </si>
  <si>
    <t>JURIDICO</t>
  </si>
  <si>
    <t>LÍNEA (S) ACCIÓN PMD</t>
  </si>
  <si>
    <t>CONTRATOS MUNICIPALES</t>
  </si>
  <si>
    <t>ELABORAR Y FORMALIZAR EN LOS TIEMPOS ESTABLECIDOS POR EL REGLAMENTO DE ADQUISICIONES, ARRENDAMIENTO DE BIENES Y SERVICIOS DEL AYUTAMIENTO DE MÉRIDA QUE SE ENCUENTRA VIGENTE, LOS CONTRATOS POR ADQUISICIONES Y POR CONTRATACIÓN DE PRESTACIÓN DE SERVICIOS, MEDIANTE LA IMPLEMENTACIÓN DE UN PROGRAMA DE SEGUIMIENTO PERMANENTE EN LA SUBDIRECCIÓN DE SERVICIOS INTERNOS.</t>
  </si>
  <si>
    <t>ELABORACIÓN Y FORMALIZACIÓN DE CONTRATOS.</t>
  </si>
  <si>
    <t xml:space="preserve">
CONTRATOS FORMALIZADOS
</t>
  </si>
  <si>
    <t>RECURSOS HUMANOS</t>
  </si>
  <si>
    <t>SELECCIÓN E INGRESO</t>
  </si>
  <si>
    <t>CONCEPTO</t>
  </si>
  <si>
    <t>DATOS DESAGREGADOS</t>
  </si>
  <si>
    <t>FEBERERO</t>
  </si>
  <si>
    <t>SEXO</t>
  </si>
  <si>
    <t>MUJERES</t>
  </si>
  <si>
    <t>HOMBRES</t>
  </si>
  <si>
    <t>OTROS</t>
  </si>
  <si>
    <t>TOTAL</t>
  </si>
  <si>
    <t>ESTABLECER LAS RELACIONES LABORALES Y SINDICALES DE ACUERDO A LAS CONDICIONES GENERALES DE TRABAJO QUE ASEGUREN EL RESPETO A LAS GARANTIAS INDIVIDUALES DE LOS TRABAJADORES DEL MUNICIPIO.</t>
  </si>
  <si>
    <t>RECLUTAMIENTO, SELECCIÓN E INGRESO DEL CAPITAL HUMANO.</t>
  </si>
  <si>
    <t>ADMINISTRAR EFICIENTEMENTE EL CAPITAL HUMANO EN FUNCIÓN DE LA SUFICIENCIA PRESUPUESTAL AUTORIZADA, MEDIANTE LA SUPERVISIÓN, CONTROL, APLICACIÓN Y AUTORIZACIÓN DE LAS SOLICITUDES REALIZADAS POR LAS DIVERSAS UNIDADES ADMINISTRATIVAS DEL AYUNTAMIENTO DE MÉRIDA.</t>
  </si>
  <si>
    <t>RECLUTAR, SELECCIONAR Y GESTIONAR TALENTO HUMANO</t>
  </si>
  <si>
    <t>NUMERO DE ALTAS</t>
  </si>
  <si>
    <t>EDAD</t>
  </si>
  <si>
    <t>0 A 11 AÑOS</t>
  </si>
  <si>
    <t>12 A 17 AÑOS</t>
  </si>
  <si>
    <t>18 A 29 AÑOS</t>
  </si>
  <si>
    <t>30 A 59 AÑOS</t>
  </si>
  <si>
    <t>60 AÑOS EN ADELANTE</t>
  </si>
  <si>
    <t>TOTAL PERSONAS ATENDIDAS</t>
  </si>
  <si>
    <t>PROCEDENCIA</t>
  </si>
  <si>
    <t>COLONIAS</t>
  </si>
  <si>
    <t>COMISARÍAS</t>
  </si>
  <si>
    <t>CARACTERISTICAS</t>
  </si>
  <si>
    <t>DISCAPACIDAD</t>
  </si>
  <si>
    <t>PUEBLOS ORIGINARIOS</t>
  </si>
  <si>
    <t>SUPERVISAR LAS PROMOCIONES</t>
  </si>
  <si>
    <t>NUMERO DE PROMOCIONES</t>
  </si>
  <si>
    <t>SERVICIOS MÉDICOS ADMINISTRATIVOS</t>
  </si>
  <si>
    <t>HOMBRE</t>
  </si>
  <si>
    <t>ESTABLECER ESQUEMAS DE SEGURIDAD SOCIAL EN BENEFICIO DE LOS SERVIDORES PÚBLICOS</t>
  </si>
  <si>
    <t>GARANTIZAR EL ACCESO A LA ASISTENCIA MÉDICA AL PERSONAL DEL AYUNTAMIENTO DE MÉRIDA DE FORMA OPORTUNA Y EFICIENTE, MEDIANTE LOS PROCEDIMIENTOS ESTABLECIDOS, SALVAGUARDANDO DE MANERA CONJUNTA LOS INTERESES DEL MUNICIPIO DE MÉRIDA.</t>
  </si>
  <si>
    <t>REALIZAR LA AFILIACIÓN DE LOS TRABAJADORES AL IMSS</t>
  </si>
  <si>
    <t>PORCENTAJE</t>
  </si>
  <si>
    <t>COMISARIAS</t>
  </si>
  <si>
    <t>REALIZAR LA AFILIACIÓN DE LOS FUNCIONARIOS AL SERVICIO MÉDICO</t>
  </si>
  <si>
    <t>EVALUACIÓN DE PROGRAMAS PRESUPUESTARIOS DERIVADOS DEL PLAN MUNICIPAL DE DESARROLLO 2018-2021</t>
  </si>
  <si>
    <t>JUBILADOS Y PENSIONADOS</t>
  </si>
  <si>
    <t>Optimización de los procesos admnistrativos y los servicios internos mediante el manejo racional de los recursos financieros, materiales y humanos para el logro de una Mérida con futruro innovador</t>
  </si>
  <si>
    <t>ORIENTACION Y APOYO PERSONAL PARA REALIZAR LOS TRAMITES DE LAS PRESTACIONES A LAS QUE TIENEN DERECHO LOS JUBILADOS Y PENSIONADOS TALES COMO APOYO DE LENTES, AYUDA ECONOMICA POR FALLECIMIENTO, BECAS ESCOLARES. ASI COMO REALIZAR FUNCIONES ADMNISTRATIVAS PARA EL PAGO OPORTUNO DE LOS JUBILADOS Y PENSIONADOS DEL AYUNTAMIENTO DE MERIDA.</t>
  </si>
  <si>
    <t>REALIZAR LOS TRAMITES PARA EL PAGO PUNTUAL A LOS JUBILADOS Y PENSIONADOS DEL AYUNTAMIENTO DE MERIDA MEDIANTE EL OTORGAMIENTO DE LAS PRESTACIONES QUE LES CORRESPONDE ASI COMO EL PAGO DE LAS PENSIONES POR VIUDEZ Y ORFANDAD REQUERIDAS</t>
  </si>
  <si>
    <t>PENSIONES</t>
  </si>
  <si>
    <t>NUMERO DE PENSIONADOS</t>
  </si>
  <si>
    <t>OTRO MUNICIPIO</t>
  </si>
  <si>
    <t>JUBILACIONES</t>
  </si>
  <si>
    <t>NUMERO DE JUBILADOS</t>
  </si>
  <si>
    <t>APOYO LENTES PENSIONADOS</t>
  </si>
  <si>
    <t>APOYO LENTES JUBILADOS</t>
  </si>
  <si>
    <t>APOYO BECAS PENSIONADOS</t>
  </si>
  <si>
    <t>APOYO BECAS JUBILADOS</t>
  </si>
  <si>
    <t>VENTANILLAS ÚNICAS</t>
  </si>
  <si>
    <t xml:space="preserve">MAYO </t>
  </si>
  <si>
    <t>Establecimiento de un sistema permanente de revisión actualización y simplificación de trámites municipales.</t>
  </si>
  <si>
    <t>ATENCION CIUDADANA EN LAS VENTANILLAS ÚNICAS MUNICIPALES</t>
  </si>
  <si>
    <t>ATENDER A LA CIUDADANIA DE MANERA EFICAZ Y EFICIENTE EN LOS SERVICIOS QUE SE BRINDAN EN LAS VENTANILLAS ÚNICAS MUNICIPALES</t>
  </si>
  <si>
    <t>SERVICIOS BRINDADOS A LA CIUDADANIA EN LAS VENTANILLAS ÚNICAS</t>
  </si>
  <si>
    <t>TRAMITES GENERADOS POR VENTANILLA</t>
  </si>
  <si>
    <t>CAPACITACIÓN A LOS ASESORES REFERENTE A LOS SERVICIOS BRINDADOS EN LAS VENTANILLAS UNICAS</t>
  </si>
  <si>
    <t>EXAMENES APROBADOS</t>
  </si>
  <si>
    <t>N/A</t>
  </si>
  <si>
    <t>LAS VENTANILLAS ÚNICAS MUNICIPALES BRINDAN UN SERVICIO DE CALIDAD A LA CIUDADANIA MEDIANTE LA PROFESIONALIZACIÓN DE SUS SERVICIOS, OTORGANDO ESPACIOS PARA EL ACCESO A LA REALIZACIÓN DE TRÁMITES DE MANERA ÁGIL Y EFICIENTE</t>
  </si>
  <si>
    <t>ENCUESTAS DE SATISFACCION</t>
  </si>
  <si>
    <t>Descentralización de puntos y canales para la realización de trámites municipales (ventanillas únicas).</t>
  </si>
  <si>
    <t>ATENDER A LA CIUDADANIA DE MANERA EFICAZ Y EFICIENTE mediante las recepcion de LOS SERVICIOS QUE SE BRINDAN EN LAS VENTANILLAS ÚNICAS MUNICIPALES</t>
  </si>
  <si>
    <t>ENCUESTAS DE SATISFACCIÓN</t>
  </si>
  <si>
    <t>TOTAL PERSONAS ENCUESTADAS</t>
  </si>
  <si>
    <t>ATENCION DE CIUDADANOS DE MANERA PRESENCIAL EN LOS MODULOS DE VENTANILLAS UNICAS</t>
  </si>
  <si>
    <t>CIUDADANOS ATENDIDOS</t>
  </si>
  <si>
    <t>ATENCION DE CIUDADANOS VIA TELEFONICA PARA INFORMACION Y REQUISITOS DE TRAMITES DE VENTANILLAS UNICAS</t>
  </si>
  <si>
    <t>Porcentaje de asistencia de los Enlaces de mejora regulatoria</t>
  </si>
  <si>
    <t>Capacitación de las herramientas de Mejora Regulatoria</t>
  </si>
  <si>
    <t>PROMOVEER UNA CULTURA DE MEJORA REGULATORIA EN LAS DEPENDENCIAS DEL MUNICIPIO DE MÉRIDA PARA LA EFICIENCIA Y EFICACIA DE LAS REGULACIONES, TRÁMITES Y SERVICIOS, MEDIANTE CRITERIOS DE SEGURIDAD JURÍDICA, TRANSPARENCIA, SIMPLIFICACIÓN Y DIGITALIZACIÓN</t>
  </si>
  <si>
    <t>MEJORA REGULATORIA PARA UNA MÉRIDA PARTICIPATIVA E INNOVADORA</t>
  </si>
  <si>
    <t>Actualizar, a través de las tecnologías de la información, los trámites y servicios que brinda el Ayuntamiento de Mérida.</t>
  </si>
  <si>
    <t>PORCENTAJES DE AVANCES DE PROGRAMAS DE CALIDAD</t>
  </si>
  <si>
    <t>DESARROLLAR CON LAS UNIDADES ADMINISTRATIVAS PLANES, PROGRAMAS, ACCIONES Y PROYECTOS DE CALIDAD A TRAVES DE LA MEJORA CONTINUA</t>
  </si>
  <si>
    <t>CUMPLIMIENTO E IMPLEMENTACIÓN DEL SISTEMA DE GESTIÓN DE CALIDAD DEL  MUNICIPIO DE MÉRIDA EN LAS DEPENDENCIAS DE LA ADMINISTRACIÓN PÚBLICA MUNICIPAL</t>
  </si>
  <si>
    <t>CALIDAD Y MEJORA CONTINUA PARA UNA MÉRIDA PARTICIPATIVA E INNOVADORA</t>
  </si>
  <si>
    <t>Implementación en todas las dependencias del Ayuntamiento de Mérida una política interna de atención y servicio al usuario, vista como un modelo estándar de calidad.</t>
  </si>
  <si>
    <t>Número de cumplimiento de los Programas de Mejora Regulatoria</t>
  </si>
  <si>
    <t>Seguimiento de los Programas de Mejora Regulatoria</t>
  </si>
  <si>
    <t>Promociónar la eficiencia y eficacia de las regulaciones, trámites y servicios que generen seguridad jurídica y transparencia en su aplicación.</t>
  </si>
  <si>
    <t>Numero dePublicación del Programa Municipal de Mejora Regulatoria</t>
  </si>
  <si>
    <t>Consulta pública del Programa Municipal de Mejora Regulatoria</t>
  </si>
  <si>
    <t>Mantener el sistema permanente de revisión actualización y simplificación de trámites municipales.</t>
  </si>
  <si>
    <t>Porcentaje de los programas entregados de Mejora Regulatoria</t>
  </si>
  <si>
    <t>Recepción de los Programas de Mejora Regulatoria</t>
  </si>
  <si>
    <t>Armonizar el marco normativo de la mejora regulatoria del Municipio con las Normas Generales en la materia.</t>
  </si>
  <si>
    <t>Actualizar a través de las tecnologías de la información, los trámites y servicios que brinda el Ayuntamiento de Mérida.</t>
  </si>
  <si>
    <t>MEJORA REGULATORÍA Y CALIDAD Y MEJORA CONTINUA</t>
  </si>
  <si>
    <t>MEJORA REGULATORIA</t>
  </si>
  <si>
    <t>CANTIDAD</t>
  </si>
  <si>
    <t>SOLICITUDES DE SOFOM CERTIFICADAS</t>
  </si>
  <si>
    <t>SOLICITUDES DE FONACOT CERTIFICADAS</t>
  </si>
  <si>
    <t>VALES DE DESPENSA APOYO FEM</t>
  </si>
  <si>
    <t>VALES DE DESPENSA</t>
  </si>
  <si>
    <t>APORTACIONES INFONAVIT 5% PAGADAS</t>
  </si>
  <si>
    <t>APORTACIONES APLICADAS SIRJUM 7.5 %</t>
  </si>
  <si>
    <t>APOYO EN VALES DE DESPENSA PARA UTILES ESCOLARES</t>
  </si>
  <si>
    <t>APOYO DEL DIA DEL EMPLEADO</t>
  </si>
  <si>
    <t>VALE NAVIDEÑO</t>
  </si>
  <si>
    <t>APOYOS DE DEFUNCIÓN</t>
  </si>
  <si>
    <t>BECAS ESCOLARES</t>
  </si>
  <si>
    <t>APOYO DE LENTES</t>
  </si>
  <si>
    <t>OTORGAR PRESTACIONES LABORALES MEDIANTE LA ATENCIÓN PERSONALIZADA A LOS TRABAJADORES, ASI COMO HERRAMIENTAS QUE NOS AYUDEN A LA DIFUSIÓN DE LA INFORMACIÓN.</t>
  </si>
  <si>
    <t>PRESTACIONES A LAS Y LOS SERVIDORES PUBLICOS MUNICIPALES</t>
  </si>
  <si>
    <t>Prestaciones</t>
  </si>
  <si>
    <t>Recursos Humanos</t>
  </si>
  <si>
    <t>ok</t>
  </si>
  <si>
    <t xml:space="preserve">FUNCIONAMIENTO ADMINISTRATIVO DE LA SUBDIRECCIÓN DE ADMINISTRACIÓN Y DE PROVEEDURÍA.
</t>
  </si>
  <si>
    <t xml:space="preserve">ATENCIÓN A LAS ÁREAS ADMINISTRATIVAS, PROVEEDORAS Y PROVEEDORES ASI COMO ENTES
FISCALIZADORES.
</t>
  </si>
  <si>
    <t>ATENDER A LAS ÁREAS ADMINISTRATIVAS QUE INTEGRAN LA ADMINISTRACIÓN PÚBLICA MUNICIPAL
MEDIANTE EL SEGUIMIENTO A SUS SOLICITUDES REALIZADAS A TRAVES DEL CORREO INSTITUCIONAL DE
LA SUBDIRECCIÓN, INTEGRAR Y OPERAR EL REGISTRO DE LAS PERSONAS FISICAS Y MORALES AL
PADRÓN DE PROVEEDORAS Y PROVEEDORES Y SU ACTUALIZACIÓN, MEDIANTE LA REVISIÓN Y
VALIDACIÓN DE LA DOCUMENTACIÓN ENVIADA POR LAS Y LOS SOLICITANTES PARA TAL EFECTO.
ATENDER LOS REQUERIMIENTOS DE LOS ENTES FISCALIZADORES DE CUALQUIER ORDEN DE GOBIERNO
MEDIANTE LA ATENCION OPORTUNA DE LAS AUDITORIAS SOBRE LOS PROCESOS QUE SE REALIZAN EN
LA PROPIA SUBDIRECCIÓN.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</si>
</sst>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56">
    <font>
      <sz val="11"/>
      <color theme="1"/>
      <name val="Calibri"/>
      <family val="2"/>
      <scheme val="minor"/>
    </font>
    <font>
      <sz val="11"/>
      <color theme="1"/>
      <name val="Calibri"/>
      <family val="2"/>
      <scheme val="minor"/>
    </font>
    <font>
      <b/>
      <sz val="20"/>
      <color theme="1"/>
      <name val="Barlow Light"/>
    </font>
    <font>
      <sz val="11"/>
      <color theme="1"/>
      <name val="Barlow Light"/>
    </font>
    <font>
      <b/>
      <sz val="14"/>
      <color theme="1"/>
      <name val="Barlow Light"/>
    </font>
    <font>
      <b/>
      <sz val="11"/>
      <color theme="0"/>
      <name val="Barlow Light"/>
    </font>
    <font>
      <b/>
      <sz val="11"/>
      <color theme="1"/>
      <name val="Barlow Light"/>
    </font>
    <font>
      <sz val="10"/>
      <color theme="1"/>
      <name val="Barlow Light"/>
    </font>
    <font>
      <b/>
      <sz val="12"/>
      <color theme="0"/>
      <name val="Barlow Light"/>
    </font>
    <font>
      <b/>
      <sz val="20"/>
      <color theme="0"/>
      <name val="Barlow Light"/>
    </font>
    <font>
      <b/>
      <sz val="10"/>
      <color theme="1"/>
      <name val="Barlow Light"/>
    </font>
    <font>
      <b/>
      <sz val="20"/>
      <color theme="1"/>
      <name val="Calibri Light"/>
      <family val="2"/>
      <scheme val="major"/>
    </font>
    <font>
      <sz val="11"/>
      <color theme="1"/>
      <name val="Calibri Light"/>
      <family val="2"/>
      <scheme val="major"/>
    </font>
    <font>
      <b/>
      <sz val="14"/>
      <color theme="1"/>
      <name val="Calibri Light"/>
      <family val="2"/>
      <scheme val="major"/>
    </font>
    <font>
      <sz val="10"/>
      <name val="Barlow Light"/>
    </font>
    <font>
      <sz val="9"/>
      <color theme="1"/>
      <name val="Calibri Light"/>
      <family val="2"/>
      <scheme val="major"/>
    </font>
    <font>
      <sz val="9"/>
      <color theme="1"/>
      <name val="Barlow Light"/>
    </font>
    <font>
      <b/>
      <sz val="9"/>
      <color theme="1"/>
      <name val="Barlow Light"/>
    </font>
    <font>
      <b/>
      <sz val="11"/>
      <color indexed="8"/>
      <name val="Exo 2.0"/>
    </font>
    <font>
      <sz val="11"/>
      <color indexed="8"/>
      <name val="Exo 2.0"/>
    </font>
    <font>
      <sz val="11"/>
      <color indexed="8"/>
      <name val="Barlow Light"/>
    </font>
    <font>
      <sz val="10"/>
      <color rgb="FF000000"/>
      <name val="Alwyn"/>
    </font>
    <font>
      <sz val="12"/>
      <color indexed="8"/>
      <name val="Barlow Light"/>
    </font>
    <font>
      <sz val="12"/>
      <name val="Barlow Light"/>
    </font>
    <font>
      <sz val="10"/>
      <color theme="1"/>
      <name val="Arial"/>
      <family val="2"/>
    </font>
    <font>
      <b/>
      <sz val="10"/>
      <color theme="1"/>
      <name val="Arial"/>
      <family val="2"/>
    </font>
    <font>
      <sz val="11"/>
      <name val="Barlow Light"/>
    </font>
    <font>
      <b/>
      <sz val="11"/>
      <color theme="1"/>
      <name val="Calibri Light"/>
      <family val="2"/>
      <scheme val="major"/>
    </font>
    <font>
      <sz val="11"/>
      <color rgb="FFFF0000"/>
      <name val="Barlow Light"/>
    </font>
    <font>
      <b/>
      <sz val="11"/>
      <color theme="0"/>
      <name val="Calibri Light"/>
      <family val="2"/>
      <scheme val="major"/>
    </font>
    <font>
      <b/>
      <sz val="12"/>
      <color theme="0"/>
      <name val="Calibri Light"/>
      <family val="2"/>
      <scheme val="major"/>
    </font>
    <font>
      <b/>
      <sz val="20"/>
      <color theme="0"/>
      <name val="Calibri Light"/>
      <family val="2"/>
      <scheme val="major"/>
    </font>
    <font>
      <b/>
      <sz val="10"/>
      <color theme="1"/>
      <name val="Calibri Light"/>
      <family val="2"/>
      <scheme val="major"/>
    </font>
    <font>
      <sz val="10"/>
      <color theme="1"/>
      <name val="Calibri Light"/>
      <family val="2"/>
    </font>
    <font>
      <sz val="10"/>
      <name val="Calibri Light"/>
      <family val="2"/>
    </font>
    <font>
      <b/>
      <sz val="10"/>
      <color theme="1"/>
      <name val="Calibri Light"/>
      <family val="2"/>
    </font>
    <font>
      <sz val="11"/>
      <color rgb="FFFF0000"/>
      <name val="Calibri Light"/>
      <family val="2"/>
      <scheme val="major"/>
    </font>
    <font>
      <sz val="10"/>
      <color theme="1"/>
      <name val="Calibri Light"/>
      <family val="2"/>
      <scheme val="major"/>
    </font>
    <font>
      <sz val="10"/>
      <color indexed="8"/>
      <name val="Barlow Light"/>
    </font>
    <font>
      <b/>
      <sz val="10"/>
      <color indexed="8"/>
      <name val="Barlow Light"/>
    </font>
    <font>
      <sz val="10"/>
      <color indexed="8"/>
      <name val="Calibri Light"/>
      <family val="2"/>
      <scheme val="major"/>
    </font>
    <font>
      <sz val="10"/>
      <name val="Calibri Light"/>
      <family val="2"/>
      <scheme val="major"/>
    </font>
    <font>
      <b/>
      <sz val="10"/>
      <color indexed="8"/>
      <name val="Calibri Light"/>
      <family val="2"/>
      <scheme val="major"/>
    </font>
    <font>
      <b/>
      <sz val="10"/>
      <name val="Calibri Light"/>
      <family val="2"/>
      <scheme val="major"/>
    </font>
    <font>
      <b/>
      <sz val="8"/>
      <color theme="1"/>
      <name val="Barlow Light"/>
    </font>
    <font>
      <sz val="8"/>
      <color theme="1"/>
      <name val="Barlow Light"/>
    </font>
    <font>
      <sz val="9"/>
      <color theme="1"/>
      <name val="Calibri"/>
      <family val="2"/>
      <scheme val="minor"/>
    </font>
    <font>
      <b/>
      <sz val="11"/>
      <color indexed="8"/>
      <name val="Barliw"/>
    </font>
    <font>
      <sz val="10"/>
      <color theme="1"/>
      <name val="Calibri"/>
      <family val="2"/>
      <scheme val="minor"/>
    </font>
    <font>
      <b/>
      <sz val="9"/>
      <color indexed="81"/>
      <name val="Tahoma"/>
      <family val="2"/>
    </font>
    <font>
      <sz val="9"/>
      <color indexed="81"/>
      <name val="Tahoma"/>
      <family val="2"/>
    </font>
    <font>
      <sz val="10"/>
      <name val="Arial"/>
    </font>
    <font>
      <b/>
      <sz val="10"/>
      <name val="Barlow Light"/>
    </font>
    <font>
      <b/>
      <sz val="10"/>
      <color theme="0"/>
      <name val="Barlow Light"/>
    </font>
    <font>
      <sz val="10"/>
      <color theme="0"/>
      <name val="Barlow Light"/>
    </font>
    <font>
      <sz val="10"/>
      <name val="Arial"/>
      <family val="2"/>
    </font>
  </fonts>
  <fills count="28">
    <fill>
      <patternFill patternType="none"/>
    </fill>
    <fill>
      <patternFill patternType="gray125"/>
    </fill>
    <fill>
      <patternFill patternType="solid">
        <fgColor theme="8" tint="-0.249977111117893"/>
        <bgColor indexed="64"/>
      </patternFill>
    </fill>
    <fill>
      <patternFill patternType="solid">
        <fgColor theme="4" tint="-0.499984740745262"/>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6"/>
        <bgColor indexed="64"/>
      </patternFill>
    </fill>
    <fill>
      <patternFill patternType="solid">
        <fgColor theme="8"/>
        <bgColor indexed="64"/>
      </patternFill>
    </fill>
    <fill>
      <patternFill patternType="solid">
        <fgColor theme="6" tint="-0.49998474074526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bgColor indexed="64"/>
      </patternFill>
    </fill>
    <fill>
      <patternFill patternType="solid">
        <fgColor theme="9" tint="-0.499984740745262"/>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bgColor indexed="64"/>
      </patternFill>
    </fill>
    <fill>
      <patternFill patternType="solid">
        <fgColor theme="7" tint="-0.499984740745262"/>
        <bgColor indexed="64"/>
      </patternFill>
    </fill>
    <fill>
      <patternFill patternType="solid">
        <fgColor theme="8" tint="0.39997558519241921"/>
        <bgColor indexed="64"/>
      </patternFill>
    </fill>
    <fill>
      <patternFill patternType="solid">
        <fgColor theme="8" tint="-0.499984740745262"/>
        <bgColor indexed="64"/>
      </patternFill>
    </fill>
  </fills>
  <borders count="75">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diagonal/>
    </border>
    <border>
      <left style="thin">
        <color indexed="64"/>
      </left>
      <right/>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51" fillId="0" borderId="0"/>
    <xf numFmtId="44" fontId="1" fillId="0" borderId="0" applyFont="0" applyFill="0" applyBorder="0" applyAlignment="0" applyProtection="0"/>
    <xf numFmtId="43" fontId="55" fillId="0" borderId="0" applyFont="0" applyFill="0" applyBorder="0" applyAlignment="0" applyProtection="0"/>
  </cellStyleXfs>
  <cellXfs count="798">
    <xf numFmtId="0" fontId="0" fillId="0" borderId="0" xfId="0"/>
    <xf numFmtId="0" fontId="3" fillId="0" borderId="0" xfId="0" applyFont="1" applyAlignment="1">
      <alignment horizontal="center" vertical="center" wrapText="1"/>
    </xf>
    <xf numFmtId="0" fontId="4"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8" xfId="0" applyFont="1" applyBorder="1" applyAlignment="1">
      <alignment horizontal="center" vertical="center" wrapText="1"/>
    </xf>
    <xf numFmtId="0" fontId="3" fillId="0" borderId="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4" fontId="3" fillId="0" borderId="0" xfId="0" applyNumberFormat="1" applyFont="1" applyAlignment="1">
      <alignment horizontal="center" vertical="center" wrapText="1"/>
    </xf>
    <xf numFmtId="44" fontId="3" fillId="0" borderId="0" xfId="0" applyNumberFormat="1" applyFont="1" applyAlignment="1">
      <alignment horizontal="center" vertical="center" wrapText="1"/>
    </xf>
    <xf numFmtId="0" fontId="3" fillId="0" borderId="0" xfId="0" applyFont="1"/>
    <xf numFmtId="0" fontId="12" fillId="0" borderId="0" xfId="0" applyFont="1" applyAlignment="1">
      <alignment horizontal="center" vertical="center" wrapText="1"/>
    </xf>
    <xf numFmtId="0" fontId="13" fillId="0" borderId="0" xfId="0" applyFont="1" applyAlignment="1">
      <alignment horizontal="center" vertical="center" wrapText="1"/>
    </xf>
    <xf numFmtId="0" fontId="6" fillId="0" borderId="0" xfId="0" applyFont="1" applyBorder="1" applyAlignment="1">
      <alignment horizontal="center" vertical="center" wrapText="1"/>
    </xf>
    <xf numFmtId="0" fontId="3" fillId="0" borderId="9" xfId="0" applyFont="1" applyBorder="1" applyAlignment="1">
      <alignment horizontal="center" vertical="center" wrapText="1"/>
    </xf>
    <xf numFmtId="0" fontId="7" fillId="0" borderId="3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2" xfId="0" applyFont="1" applyBorder="1" applyAlignment="1">
      <alignment horizontal="center" vertical="center" wrapText="1"/>
    </xf>
    <xf numFmtId="0" fontId="3" fillId="0" borderId="32" xfId="0" applyFont="1" applyFill="1" applyBorder="1" applyAlignment="1">
      <alignment horizontal="center" vertical="center" wrapText="1"/>
    </xf>
    <xf numFmtId="0" fontId="3" fillId="0" borderId="32" xfId="0" applyFont="1" applyBorder="1" applyAlignment="1">
      <alignment horizontal="center" vertical="center" wrapText="1"/>
    </xf>
    <xf numFmtId="0" fontId="7" fillId="0" borderId="32" xfId="0" applyFont="1" applyBorder="1" applyAlignment="1">
      <alignment horizontal="center" vertical="center" wrapText="1"/>
    </xf>
    <xf numFmtId="0" fontId="10" fillId="0" borderId="32" xfId="2" applyNumberFormat="1" applyFont="1" applyFill="1" applyBorder="1" applyAlignment="1">
      <alignment horizontal="center" vertical="center" wrapText="1"/>
    </xf>
    <xf numFmtId="44" fontId="3" fillId="0" borderId="32" xfId="2" applyFont="1" applyBorder="1" applyAlignment="1">
      <alignment horizontal="center" vertical="center" wrapText="1"/>
    </xf>
    <xf numFmtId="44" fontId="14" fillId="0" borderId="32" xfId="2" applyFont="1" applyBorder="1" applyAlignment="1">
      <alignment horizontal="center" vertical="center" wrapText="1"/>
    </xf>
    <xf numFmtId="44" fontId="7" fillId="0" borderId="32" xfId="2" applyFont="1" applyBorder="1" applyAlignment="1">
      <alignment vertical="center"/>
    </xf>
    <xf numFmtId="44" fontId="7" fillId="0" borderId="32" xfId="2" applyFont="1" applyFill="1" applyBorder="1" applyAlignment="1">
      <alignment horizontal="center" vertical="center" wrapText="1"/>
    </xf>
    <xf numFmtId="44" fontId="7" fillId="0" borderId="32" xfId="0" applyNumberFormat="1" applyFont="1" applyBorder="1" applyAlignment="1">
      <alignment vertical="center"/>
    </xf>
    <xf numFmtId="44" fontId="10" fillId="0" borderId="32" xfId="2" applyFont="1" applyFill="1" applyBorder="1" applyAlignment="1">
      <alignment horizontal="center" vertical="center" wrapText="1"/>
    </xf>
    <xf numFmtId="0" fontId="15" fillId="0" borderId="0" xfId="0" applyFont="1" applyAlignment="1">
      <alignment horizontal="center" vertical="center" wrapText="1"/>
    </xf>
    <xf numFmtId="0" fontId="15" fillId="0" borderId="32"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32" xfId="0" applyFont="1" applyBorder="1" applyAlignment="1">
      <alignment vertical="center" wrapText="1"/>
    </xf>
    <xf numFmtId="0" fontId="17" fillId="0" borderId="32" xfId="0" applyFont="1" applyBorder="1" applyAlignment="1">
      <alignment horizontal="center" vertical="center" wrapText="1"/>
    </xf>
    <xf numFmtId="0" fontId="16" fillId="0" borderId="0" xfId="0" applyFont="1"/>
    <xf numFmtId="0" fontId="7" fillId="0" borderId="0" xfId="0" applyFont="1"/>
    <xf numFmtId="44" fontId="12" fillId="0" borderId="0" xfId="2" applyFont="1" applyAlignment="1">
      <alignment horizontal="center" vertical="center" wrapText="1"/>
    </xf>
    <xf numFmtId="0" fontId="10" fillId="0" borderId="3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7" fillId="0" borderId="3" xfId="0" applyFont="1" applyFill="1" applyBorder="1" applyAlignment="1">
      <alignment horizontal="center" vertical="center" wrapText="1"/>
    </xf>
    <xf numFmtId="2" fontId="7" fillId="0" borderId="3" xfId="2" applyNumberFormat="1" applyFont="1" applyBorder="1" applyAlignment="1">
      <alignment horizontal="center" vertical="center" wrapText="1"/>
    </xf>
    <xf numFmtId="0" fontId="14" fillId="0" borderId="3" xfId="2" applyNumberFormat="1" applyFont="1" applyBorder="1" applyAlignment="1">
      <alignment horizontal="center" vertical="center" wrapText="1"/>
    </xf>
    <xf numFmtId="0" fontId="7" fillId="0" borderId="3" xfId="2" applyNumberFormat="1" applyFont="1" applyBorder="1" applyAlignment="1">
      <alignment horizontal="center" vertical="center" wrapText="1"/>
    </xf>
    <xf numFmtId="0" fontId="7" fillId="0" borderId="3" xfId="0" applyNumberFormat="1" applyFont="1" applyFill="1" applyBorder="1" applyAlignment="1">
      <alignment horizontal="center" vertical="center" wrapText="1"/>
    </xf>
    <xf numFmtId="0" fontId="7" fillId="0" borderId="3" xfId="0" applyNumberFormat="1" applyFont="1" applyBorder="1" applyAlignment="1">
      <alignment horizontal="center" vertical="center" wrapText="1"/>
    </xf>
    <xf numFmtId="0" fontId="7" fillId="0" borderId="38" xfId="0" applyNumberFormat="1" applyFont="1" applyBorder="1" applyAlignment="1">
      <alignment horizontal="center" vertical="center" wrapText="1"/>
    </xf>
    <xf numFmtId="0" fontId="10" fillId="0" borderId="4" xfId="2" applyNumberFormat="1" applyFont="1" applyFill="1" applyBorder="1" applyAlignment="1">
      <alignment horizontal="center" vertical="center" wrapText="1"/>
    </xf>
    <xf numFmtId="0" fontId="10" fillId="0" borderId="32" xfId="0" applyFont="1" applyBorder="1" applyAlignment="1">
      <alignment horizontal="center" vertical="center" wrapText="1"/>
    </xf>
    <xf numFmtId="0" fontId="7" fillId="0" borderId="32" xfId="0" applyFont="1" applyFill="1" applyBorder="1" applyAlignment="1">
      <alignment horizontal="center" vertical="center" wrapText="1"/>
    </xf>
    <xf numFmtId="0" fontId="14" fillId="0" borderId="32" xfId="2" applyNumberFormat="1" applyFont="1" applyBorder="1" applyAlignment="1">
      <alignment horizontal="center" vertical="center" wrapText="1"/>
    </xf>
    <xf numFmtId="0" fontId="7" fillId="0" borderId="32" xfId="2" applyNumberFormat="1" applyFont="1" applyBorder="1" applyAlignment="1">
      <alignment horizontal="center" vertical="center" wrapText="1"/>
    </xf>
    <xf numFmtId="0" fontId="7" fillId="0" borderId="32" xfId="0" applyNumberFormat="1" applyFont="1" applyFill="1" applyBorder="1" applyAlignment="1">
      <alignment horizontal="center" vertical="center" wrapText="1"/>
    </xf>
    <xf numFmtId="0" fontId="7" fillId="0" borderId="32" xfId="0" applyNumberFormat="1" applyFont="1" applyBorder="1" applyAlignment="1">
      <alignment horizontal="center" vertical="center" wrapText="1"/>
    </xf>
    <xf numFmtId="2" fontId="7" fillId="0" borderId="3" xfId="2" applyNumberFormat="1" applyFont="1" applyFill="1" applyBorder="1" applyAlignment="1">
      <alignment horizontal="center" vertical="center" wrapText="1"/>
    </xf>
    <xf numFmtId="10" fontId="7" fillId="0" borderId="3" xfId="2" applyNumberFormat="1" applyFont="1" applyBorder="1" applyAlignment="1">
      <alignment horizontal="center" vertical="center" wrapText="1"/>
    </xf>
    <xf numFmtId="44" fontId="12" fillId="0" borderId="0" xfId="2" applyFont="1" applyFill="1" applyAlignment="1">
      <alignment horizontal="center" vertical="center" wrapText="1"/>
    </xf>
    <xf numFmtId="44" fontId="3" fillId="0" borderId="0" xfId="2" applyFont="1" applyFill="1" applyAlignment="1">
      <alignment horizontal="center" vertical="center" wrapText="1"/>
    </xf>
    <xf numFmtId="44" fontId="3" fillId="0" borderId="0" xfId="2" applyFont="1" applyAlignment="1">
      <alignment horizontal="center" vertical="center" wrapText="1"/>
    </xf>
    <xf numFmtId="44" fontId="18" fillId="0" borderId="32" xfId="2" applyFont="1" applyBorder="1" applyAlignment="1">
      <alignment horizontal="center" vertical="center" wrapText="1"/>
    </xf>
    <xf numFmtId="44" fontId="19" fillId="0" borderId="32" xfId="2" applyFont="1" applyBorder="1" applyAlignment="1">
      <alignment horizontal="center" vertical="center" wrapText="1"/>
    </xf>
    <xf numFmtId="0" fontId="5" fillId="2" borderId="35" xfId="0" applyFont="1" applyFill="1" applyBorder="1" applyAlignment="1">
      <alignment horizontal="center" vertical="center" wrapText="1"/>
    </xf>
    <xf numFmtId="44" fontId="18" fillId="0" borderId="32" xfId="2" applyFont="1" applyFill="1" applyBorder="1" applyAlignment="1">
      <alignment horizontal="center" vertical="center" wrapText="1"/>
    </xf>
    <xf numFmtId="0" fontId="20" fillId="0" borderId="32" xfId="0" applyFont="1" applyFill="1" applyBorder="1" applyAlignment="1">
      <alignment wrapText="1"/>
    </xf>
    <xf numFmtId="44" fontId="21" fillId="0" borderId="32" xfId="2" applyFont="1" applyFill="1" applyBorder="1" applyAlignment="1">
      <alignment vertical="center" wrapText="1"/>
    </xf>
    <xf numFmtId="43" fontId="22" fillId="0" borderId="32" xfId="1" applyFont="1" applyBorder="1" applyAlignment="1">
      <alignment horizontal="right" wrapText="1"/>
    </xf>
    <xf numFmtId="0" fontId="20" fillId="0" borderId="32" xfId="0" applyFont="1" applyBorder="1" applyAlignment="1">
      <alignment wrapText="1"/>
    </xf>
    <xf numFmtId="0" fontId="20" fillId="0" borderId="32" xfId="0" applyFont="1" applyBorder="1" applyAlignment="1">
      <alignment vertical="center" wrapText="1"/>
    </xf>
    <xf numFmtId="43" fontId="23" fillId="0" borderId="32" xfId="1" applyFont="1" applyBorder="1" applyAlignment="1">
      <alignment horizontal="right" wrapText="1"/>
    </xf>
    <xf numFmtId="0" fontId="24" fillId="0" borderId="0" xfId="0" applyFont="1" applyFill="1" applyAlignment="1">
      <alignment horizontal="center" vertical="center"/>
    </xf>
    <xf numFmtId="44" fontId="12" fillId="0" borderId="0" xfId="0" applyNumberFormat="1" applyFont="1" applyAlignment="1">
      <alignment horizontal="center" vertical="center" wrapText="1"/>
    </xf>
    <xf numFmtId="43" fontId="12" fillId="0" borderId="0" xfId="0" applyNumberFormat="1" applyFont="1" applyAlignment="1">
      <alignment horizontal="center" vertical="center" wrapText="1"/>
    </xf>
    <xf numFmtId="44" fontId="25" fillId="0" borderId="0" xfId="0" applyNumberFormat="1" applyFont="1" applyFill="1" applyAlignment="1">
      <alignment horizontal="center" vertical="center"/>
    </xf>
    <xf numFmtId="0" fontId="3" fillId="0" borderId="31" xfId="0" applyFont="1" applyBorder="1" applyAlignment="1">
      <alignment horizontal="center" vertical="center" wrapText="1"/>
    </xf>
    <xf numFmtId="0" fontId="3" fillId="0" borderId="43" xfId="0" applyFont="1" applyBorder="1" applyAlignment="1">
      <alignment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2" fontId="3" fillId="0" borderId="32" xfId="2" applyNumberFormat="1" applyFont="1" applyBorder="1" applyAlignment="1">
      <alignment horizontal="center" vertical="center" wrapText="1"/>
    </xf>
    <xf numFmtId="0" fontId="26" fillId="0" borderId="32" xfId="2" applyNumberFormat="1" applyFont="1" applyBorder="1" applyAlignment="1">
      <alignment horizontal="center" vertical="center" wrapText="1"/>
    </xf>
    <xf numFmtId="0" fontId="3" fillId="0" borderId="32" xfId="2" applyNumberFormat="1" applyFont="1" applyBorder="1" applyAlignment="1">
      <alignment horizontal="center" vertical="center" wrapText="1"/>
    </xf>
    <xf numFmtId="0" fontId="3" fillId="0" borderId="32" xfId="0" applyNumberFormat="1" applyFont="1" applyFill="1" applyBorder="1" applyAlignment="1">
      <alignment horizontal="center" vertical="center" wrapText="1"/>
    </xf>
    <xf numFmtId="0" fontId="3" fillId="0" borderId="32" xfId="0" applyNumberFormat="1" applyFont="1" applyBorder="1" applyAlignment="1">
      <alignment horizontal="center" vertical="center" wrapText="1"/>
    </xf>
    <xf numFmtId="0" fontId="6" fillId="0" borderId="32" xfId="2" applyNumberFormat="1" applyFont="1" applyFill="1" applyBorder="1" applyAlignment="1">
      <alignment horizontal="center" vertical="center" wrapText="1"/>
    </xf>
    <xf numFmtId="0" fontId="12" fillId="0" borderId="32"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7" xfId="0" applyFont="1" applyBorder="1" applyAlignment="1">
      <alignment horizontal="center" vertical="center" wrapText="1"/>
    </xf>
    <xf numFmtId="44" fontId="26" fillId="0" borderId="32" xfId="2" applyFont="1" applyBorder="1" applyAlignment="1">
      <alignment horizontal="center" vertical="center" wrapText="1"/>
    </xf>
    <xf numFmtId="44" fontId="3" fillId="0" borderId="32" xfId="2" applyFont="1" applyFill="1" applyBorder="1" applyAlignment="1">
      <alignment horizontal="center" vertical="center" wrapText="1"/>
    </xf>
    <xf numFmtId="0" fontId="27" fillId="0" borderId="0" xfId="0" applyFont="1" applyAlignment="1">
      <alignment horizontal="center" vertical="center" wrapText="1"/>
    </xf>
    <xf numFmtId="0" fontId="5" fillId="2" borderId="36" xfId="0" applyFont="1" applyFill="1" applyBorder="1" applyAlignment="1">
      <alignment horizontal="center" vertical="center" wrapText="1"/>
    </xf>
    <xf numFmtId="0" fontId="3" fillId="0" borderId="20" xfId="0" applyFont="1" applyFill="1" applyBorder="1" applyAlignment="1">
      <alignment horizontal="center" vertical="center" wrapText="1"/>
    </xf>
    <xf numFmtId="44" fontId="3" fillId="0" borderId="20" xfId="2" applyFont="1" applyFill="1" applyBorder="1" applyAlignment="1">
      <alignment horizontal="center" vertical="center" wrapText="1"/>
    </xf>
    <xf numFmtId="44" fontId="3" fillId="0" borderId="20" xfId="2" applyFont="1" applyBorder="1" applyAlignment="1">
      <alignment horizontal="center" vertical="center" wrapText="1"/>
    </xf>
    <xf numFmtId="2" fontId="3" fillId="0" borderId="20" xfId="0" applyNumberFormat="1" applyFont="1" applyBorder="1" applyAlignment="1">
      <alignment horizontal="center" vertical="center" wrapText="1"/>
    </xf>
    <xf numFmtId="2" fontId="3" fillId="0" borderId="32" xfId="0" applyNumberFormat="1" applyFont="1" applyBorder="1" applyAlignment="1">
      <alignment horizontal="center" vertical="center" wrapText="1"/>
    </xf>
    <xf numFmtId="44" fontId="3" fillId="0" borderId="3" xfId="2"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0" xfId="0" applyFont="1" applyAlignment="1">
      <alignment wrapText="1"/>
    </xf>
    <xf numFmtId="0" fontId="16" fillId="0" borderId="0" xfId="0" applyFont="1" applyAlignment="1">
      <alignment vertical="center" wrapText="1"/>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2" applyNumberFormat="1" applyFont="1" applyBorder="1" applyAlignment="1">
      <alignment horizontal="center" vertical="center" wrapText="1"/>
    </xf>
    <xf numFmtId="0" fontId="26" fillId="0" borderId="3" xfId="2" applyNumberFormat="1" applyFont="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38" xfId="0" applyNumberFormat="1" applyFont="1" applyBorder="1" applyAlignment="1">
      <alignment horizontal="center" vertical="center" wrapText="1"/>
    </xf>
    <xf numFmtId="0" fontId="6" fillId="0" borderId="4" xfId="2" applyNumberFormat="1" applyFont="1" applyFill="1" applyBorder="1" applyAlignment="1">
      <alignment horizontal="center" vertical="center" wrapText="1"/>
    </xf>
    <xf numFmtId="0" fontId="6" fillId="0" borderId="0" xfId="0" applyFont="1" applyAlignment="1">
      <alignment horizontal="center" vertical="center" wrapText="1"/>
    </xf>
    <xf numFmtId="0" fontId="28" fillId="4" borderId="0" xfId="0" applyFont="1" applyFill="1" applyAlignment="1">
      <alignment horizontal="center" vertical="center" wrapText="1"/>
    </xf>
    <xf numFmtId="0" fontId="10" fillId="0" borderId="28"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49"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52" xfId="0" applyFont="1" applyBorder="1" applyAlignment="1">
      <alignment horizontal="center" vertical="center" wrapText="1"/>
    </xf>
    <xf numFmtId="2" fontId="14" fillId="0" borderId="25" xfId="2" applyNumberFormat="1" applyFont="1" applyBorder="1" applyAlignment="1">
      <alignment horizontal="center" vertical="center" wrapText="1"/>
    </xf>
    <xf numFmtId="2" fontId="7" fillId="0" borderId="25" xfId="2" applyNumberFormat="1" applyFont="1" applyBorder="1" applyAlignment="1">
      <alignment horizontal="center" vertical="center" wrapText="1"/>
    </xf>
    <xf numFmtId="2" fontId="7" fillId="0" borderId="25" xfId="0" applyNumberFormat="1" applyFont="1" applyBorder="1" applyAlignment="1">
      <alignment horizontal="center" vertical="center" wrapText="1"/>
    </xf>
    <xf numFmtId="2" fontId="7" fillId="0" borderId="53" xfId="0" applyNumberFormat="1" applyFont="1" applyBorder="1" applyAlignment="1">
      <alignment horizontal="center" vertical="center" wrapText="1"/>
    </xf>
    <xf numFmtId="2" fontId="7" fillId="0" borderId="52" xfId="0" applyNumberFormat="1" applyFont="1" applyBorder="1" applyAlignment="1">
      <alignment horizontal="center" vertical="center" wrapText="1"/>
    </xf>
    <xf numFmtId="2" fontId="10" fillId="0" borderId="54" xfId="2" applyNumberFormat="1" applyFont="1" applyFill="1" applyBorder="1" applyAlignment="1">
      <alignment horizontal="center" vertical="center" wrapText="1"/>
    </xf>
    <xf numFmtId="0" fontId="27" fillId="0" borderId="5" xfId="0" applyFont="1" applyBorder="1" applyAlignment="1">
      <alignment horizontal="center" vertical="center" wrapText="1"/>
    </xf>
    <xf numFmtId="0" fontId="27"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31" xfId="0" applyFont="1" applyBorder="1" applyAlignment="1">
      <alignment horizontal="center" vertical="center" wrapText="1"/>
    </xf>
    <xf numFmtId="0" fontId="32" fillId="0" borderId="49" xfId="0" applyFont="1" applyBorder="1" applyAlignment="1">
      <alignment horizontal="center" vertical="center" wrapText="1"/>
    </xf>
    <xf numFmtId="0" fontId="33" fillId="0" borderId="3" xfId="0" applyFont="1" applyBorder="1" applyAlignment="1">
      <alignment horizontal="center" vertical="center" wrapText="1"/>
    </xf>
    <xf numFmtId="2" fontId="33" fillId="0" borderId="3" xfId="2" applyNumberFormat="1" applyFont="1" applyBorder="1" applyAlignment="1">
      <alignment horizontal="center" vertical="center" wrapText="1"/>
    </xf>
    <xf numFmtId="2" fontId="34" fillId="0" borderId="3" xfId="2" applyNumberFormat="1" applyFont="1" applyBorder="1" applyAlignment="1">
      <alignment horizontal="center" vertical="center" wrapText="1"/>
    </xf>
    <xf numFmtId="2" fontId="33" fillId="0" borderId="3" xfId="0" applyNumberFormat="1" applyFont="1" applyBorder="1" applyAlignment="1">
      <alignment horizontal="center" vertical="center" wrapText="1"/>
    </xf>
    <xf numFmtId="2" fontId="33" fillId="0" borderId="38" xfId="0" applyNumberFormat="1" applyFont="1" applyBorder="1" applyAlignment="1">
      <alignment horizontal="center" vertical="center" wrapText="1"/>
    </xf>
    <xf numFmtId="2" fontId="33" fillId="0" borderId="4" xfId="0" applyNumberFormat="1" applyFont="1" applyBorder="1" applyAlignment="1">
      <alignment horizontal="center" vertical="center" wrapText="1"/>
    </xf>
    <xf numFmtId="2" fontId="33" fillId="0" borderId="55" xfId="0" applyNumberFormat="1" applyFont="1" applyBorder="1" applyAlignment="1">
      <alignment horizontal="center" vertical="center" wrapText="1"/>
    </xf>
    <xf numFmtId="2" fontId="35" fillId="0" borderId="55" xfId="2" applyNumberFormat="1" applyFont="1" applyBorder="1" applyAlignment="1">
      <alignment horizontal="center" vertical="center" wrapText="1"/>
    </xf>
    <xf numFmtId="4" fontId="33" fillId="0" borderId="0" xfId="0" applyNumberFormat="1" applyFont="1" applyAlignment="1">
      <alignment horizontal="center" vertical="center" wrapText="1"/>
    </xf>
    <xf numFmtId="44" fontId="33" fillId="0" borderId="0" xfId="0" applyNumberFormat="1" applyFont="1" applyAlignment="1">
      <alignment horizontal="center" vertical="center" wrapText="1"/>
    </xf>
    <xf numFmtId="0" fontId="33" fillId="0" borderId="0" xfId="0" applyFont="1" applyAlignment="1">
      <alignment horizontal="center" vertical="center" wrapText="1"/>
    </xf>
    <xf numFmtId="0" fontId="33" fillId="0" borderId="32" xfId="0" applyFont="1" applyBorder="1" applyAlignment="1">
      <alignment horizontal="center" vertical="center" wrapText="1"/>
    </xf>
    <xf numFmtId="2" fontId="33" fillId="0" borderId="32" xfId="2" applyNumberFormat="1" applyFont="1" applyBorder="1" applyAlignment="1">
      <alignment horizontal="center" vertical="center" wrapText="1"/>
    </xf>
    <xf numFmtId="2" fontId="34" fillId="0" borderId="32" xfId="2" applyNumberFormat="1" applyFont="1" applyBorder="1" applyAlignment="1">
      <alignment horizontal="center" vertical="center" wrapText="1"/>
    </xf>
    <xf numFmtId="2" fontId="33" fillId="0" borderId="32" xfId="0" applyNumberFormat="1" applyFont="1" applyBorder="1" applyAlignment="1">
      <alignment horizontal="center" vertical="center" wrapText="1"/>
    </xf>
    <xf numFmtId="2" fontId="33" fillId="0" borderId="6" xfId="0" applyNumberFormat="1" applyFont="1" applyBorder="1" applyAlignment="1">
      <alignment horizontal="center" vertical="center" wrapText="1"/>
    </xf>
    <xf numFmtId="2" fontId="33" fillId="0" borderId="8" xfId="0" applyNumberFormat="1" applyFont="1" applyBorder="1" applyAlignment="1">
      <alignment horizontal="center" vertical="center" wrapText="1"/>
    </xf>
    <xf numFmtId="2" fontId="33" fillId="0" borderId="56" xfId="0" applyNumberFormat="1" applyFont="1" applyBorder="1" applyAlignment="1">
      <alignment horizontal="center" vertical="center" wrapText="1"/>
    </xf>
    <xf numFmtId="2" fontId="35" fillId="0" borderId="56" xfId="2" applyNumberFormat="1" applyFont="1" applyBorder="1" applyAlignment="1">
      <alignment horizontal="center" vertical="center" wrapText="1"/>
    </xf>
    <xf numFmtId="0" fontId="33" fillId="0" borderId="57" xfId="0" applyFont="1" applyBorder="1" applyAlignment="1">
      <alignment horizontal="center" vertical="center" wrapText="1"/>
    </xf>
    <xf numFmtId="2" fontId="33" fillId="0" borderId="57" xfId="2" applyNumberFormat="1" applyFont="1" applyBorder="1" applyAlignment="1">
      <alignment horizontal="center" vertical="center" wrapText="1"/>
    </xf>
    <xf numFmtId="2" fontId="34" fillId="0" borderId="57" xfId="2" applyNumberFormat="1" applyFont="1" applyBorder="1" applyAlignment="1">
      <alignment horizontal="center" vertical="center" wrapText="1"/>
    </xf>
    <xf numFmtId="2" fontId="33" fillId="0" borderId="57" xfId="0" applyNumberFormat="1" applyFont="1" applyBorder="1" applyAlignment="1">
      <alignment horizontal="center" vertical="center" wrapText="1"/>
    </xf>
    <xf numFmtId="2" fontId="33" fillId="0" borderId="10" xfId="0" applyNumberFormat="1" applyFont="1" applyBorder="1" applyAlignment="1">
      <alignment horizontal="center" vertical="center" wrapText="1"/>
    </xf>
    <xf numFmtId="2" fontId="33" fillId="0" borderId="31" xfId="0" applyNumberFormat="1" applyFont="1" applyBorder="1" applyAlignment="1">
      <alignment horizontal="center" vertical="center" wrapText="1"/>
    </xf>
    <xf numFmtId="2" fontId="33" fillId="0" borderId="58" xfId="0" applyNumberFormat="1" applyFont="1" applyBorder="1" applyAlignment="1">
      <alignment horizontal="center" vertical="center" wrapText="1"/>
    </xf>
    <xf numFmtId="2" fontId="35" fillId="0" borderId="58" xfId="2" applyNumberFormat="1" applyFont="1" applyBorder="1" applyAlignment="1">
      <alignment horizontal="center" vertical="center" wrapText="1"/>
    </xf>
    <xf numFmtId="0" fontId="7" fillId="0" borderId="49" xfId="0" applyFont="1" applyBorder="1" applyAlignment="1">
      <alignment horizontal="center" vertical="center" wrapText="1"/>
    </xf>
    <xf numFmtId="2" fontId="7" fillId="0" borderId="49" xfId="2" applyNumberFormat="1" applyFont="1" applyBorder="1" applyAlignment="1">
      <alignment horizontal="center" vertical="center" wrapText="1"/>
    </xf>
    <xf numFmtId="2" fontId="7" fillId="0" borderId="49" xfId="0" applyNumberFormat="1" applyFont="1" applyBorder="1" applyAlignment="1">
      <alignment horizontal="center" vertical="center" wrapText="1"/>
    </xf>
    <xf numFmtId="2" fontId="10" fillId="0" borderId="49" xfId="2" applyNumberFormat="1" applyFont="1" applyBorder="1" applyAlignment="1">
      <alignment horizontal="center" vertical="center" wrapText="1"/>
    </xf>
    <xf numFmtId="4" fontId="7" fillId="0" borderId="0" xfId="0" applyNumberFormat="1" applyFont="1" applyAlignment="1">
      <alignment horizontal="center" vertical="center" wrapText="1"/>
    </xf>
    <xf numFmtId="44" fontId="7" fillId="0" borderId="0" xfId="0" applyNumberFormat="1" applyFont="1" applyAlignment="1">
      <alignment horizontal="center" vertical="center" wrapText="1"/>
    </xf>
    <xf numFmtId="0" fontId="7" fillId="0" borderId="0" xfId="0" applyFont="1" applyAlignment="1">
      <alignment horizontal="center" vertical="center" wrapText="1"/>
    </xf>
    <xf numFmtId="0" fontId="27" fillId="0" borderId="0" xfId="0" applyFont="1" applyBorder="1" applyAlignment="1">
      <alignment horizontal="center" vertical="center" wrapText="1"/>
    </xf>
    <xf numFmtId="0" fontId="36" fillId="4" borderId="0" xfId="0" applyFont="1" applyFill="1" applyAlignment="1">
      <alignment horizontal="center" vertical="center" wrapText="1"/>
    </xf>
    <xf numFmtId="0" fontId="37" fillId="0" borderId="31" xfId="0" applyFont="1" applyBorder="1" applyAlignment="1">
      <alignment horizontal="center" vertical="center" wrapText="1"/>
    </xf>
    <xf numFmtId="0" fontId="12" fillId="0" borderId="0" xfId="0" applyFont="1" applyBorder="1" applyAlignment="1">
      <alignment horizontal="center" vertical="center" wrapText="1"/>
    </xf>
    <xf numFmtId="0" fontId="30" fillId="2" borderId="36" xfId="0" applyFont="1" applyFill="1" applyBorder="1" applyAlignment="1">
      <alignment horizontal="center" vertical="center" wrapText="1"/>
    </xf>
    <xf numFmtId="0" fontId="32" fillId="0" borderId="16" xfId="0" applyFont="1" applyBorder="1" applyAlignment="1">
      <alignment horizontal="center" vertical="center" wrapText="1"/>
    </xf>
    <xf numFmtId="0" fontId="10" fillId="6" borderId="59" xfId="0" applyFont="1" applyFill="1" applyBorder="1" applyAlignment="1">
      <alignment horizontal="center"/>
    </xf>
    <xf numFmtId="0" fontId="32" fillId="0" borderId="26" xfId="0" applyFont="1" applyBorder="1" applyAlignment="1">
      <alignment horizontal="center" vertical="center" wrapText="1"/>
    </xf>
    <xf numFmtId="0" fontId="37" fillId="0" borderId="20" xfId="0" applyFont="1" applyFill="1" applyBorder="1" applyAlignment="1">
      <alignment horizontal="center" vertical="center" wrapText="1"/>
    </xf>
    <xf numFmtId="0" fontId="37" fillId="0" borderId="3" xfId="0" applyFont="1" applyFill="1" applyBorder="1" applyAlignment="1">
      <alignment horizontal="center" vertical="center" wrapText="1"/>
    </xf>
    <xf numFmtId="2" fontId="38" fillId="0" borderId="3" xfId="0" applyNumberFormat="1" applyFont="1" applyBorder="1" applyAlignment="1">
      <alignment horizontal="center" vertical="center" wrapText="1"/>
    </xf>
    <xf numFmtId="0" fontId="37" fillId="0" borderId="32" xfId="0" applyFont="1" applyBorder="1" applyAlignment="1">
      <alignment horizontal="center" vertical="center" wrapText="1"/>
    </xf>
    <xf numFmtId="0" fontId="32" fillId="0" borderId="4" xfId="2" applyNumberFormat="1" applyFont="1" applyFill="1" applyBorder="1" applyAlignment="1">
      <alignment vertical="center" wrapText="1"/>
    </xf>
    <xf numFmtId="1" fontId="37" fillId="0" borderId="18" xfId="2" applyNumberFormat="1" applyFont="1" applyBorder="1" applyAlignment="1">
      <alignment horizontal="center" vertical="center" wrapText="1"/>
    </xf>
    <xf numFmtId="0" fontId="37" fillId="0" borderId="32" xfId="0" applyFont="1" applyFill="1" applyBorder="1" applyAlignment="1">
      <alignment horizontal="center" vertical="center" wrapText="1"/>
    </xf>
    <xf numFmtId="2" fontId="38" fillId="0" borderId="32" xfId="0" applyNumberFormat="1" applyFont="1" applyBorder="1" applyAlignment="1">
      <alignment horizontal="center" vertical="center" wrapText="1"/>
    </xf>
    <xf numFmtId="0" fontId="32" fillId="0" borderId="8" xfId="2" applyNumberFormat="1" applyFont="1" applyFill="1" applyBorder="1" applyAlignment="1">
      <alignment vertical="center" wrapText="1"/>
    </xf>
    <xf numFmtId="2" fontId="39" fillId="0" borderId="32" xfId="0" applyNumberFormat="1" applyFont="1" applyBorder="1" applyAlignment="1">
      <alignment horizontal="center" vertical="center" wrapText="1"/>
    </xf>
    <xf numFmtId="0" fontId="32" fillId="0" borderId="32" xfId="0" applyFont="1" applyBorder="1" applyAlignment="1">
      <alignment horizontal="center" vertical="center" wrapText="1"/>
    </xf>
    <xf numFmtId="2" fontId="38" fillId="0" borderId="57" xfId="0" applyNumberFormat="1" applyFont="1" applyBorder="1" applyAlignment="1">
      <alignment horizontal="center" vertical="center" wrapText="1"/>
    </xf>
    <xf numFmtId="0" fontId="37" fillId="0" borderId="57" xfId="0" applyFont="1" applyBorder="1" applyAlignment="1">
      <alignment horizontal="center" vertical="center" wrapText="1"/>
    </xf>
    <xf numFmtId="0" fontId="12" fillId="0" borderId="57" xfId="0" applyFont="1" applyBorder="1" applyAlignment="1">
      <alignment horizontal="center" vertical="center" wrapText="1"/>
    </xf>
    <xf numFmtId="0" fontId="32" fillId="0" borderId="31" xfId="2" applyNumberFormat="1" applyFont="1" applyFill="1" applyBorder="1" applyAlignment="1">
      <alignment vertical="center" wrapText="1"/>
    </xf>
    <xf numFmtId="0" fontId="37"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27" fillId="0" borderId="32" xfId="0" applyFont="1" applyBorder="1" applyAlignment="1">
      <alignment horizontal="center" vertical="center" wrapText="1"/>
    </xf>
    <xf numFmtId="0" fontId="37" fillId="0" borderId="9" xfId="0" applyFont="1" applyBorder="1" applyAlignment="1">
      <alignment horizontal="center" vertical="center" wrapText="1"/>
    </xf>
    <xf numFmtId="0" fontId="29" fillId="3" borderId="23" xfId="0" applyFont="1" applyFill="1" applyBorder="1" applyAlignment="1">
      <alignment horizontal="center" vertical="center" wrapText="1"/>
    </xf>
    <xf numFmtId="0" fontId="32" fillId="0" borderId="44" xfId="0" applyFont="1" applyBorder="1" applyAlignment="1">
      <alignment horizontal="center" vertical="center" wrapText="1"/>
    </xf>
    <xf numFmtId="0" fontId="32" fillId="0" borderId="20" xfId="0" applyFont="1" applyBorder="1" applyAlignment="1">
      <alignment horizontal="center" vertical="center" wrapText="1"/>
    </xf>
    <xf numFmtId="2" fontId="40" fillId="0" borderId="3" xfId="0" applyNumberFormat="1" applyFont="1" applyBorder="1" applyAlignment="1">
      <alignment horizontal="center" vertical="center" wrapText="1"/>
    </xf>
    <xf numFmtId="1" fontId="40" fillId="0" borderId="3" xfId="0" applyNumberFormat="1" applyFont="1" applyBorder="1" applyAlignment="1">
      <alignment horizontal="center" vertical="center" wrapText="1"/>
    </xf>
    <xf numFmtId="1" fontId="41" fillId="0" borderId="3" xfId="2" applyNumberFormat="1" applyFont="1" applyBorder="1" applyAlignment="1">
      <alignment horizontal="center" vertical="center" wrapText="1"/>
    </xf>
    <xf numFmtId="1" fontId="37" fillId="0" borderId="3" xfId="2" applyNumberFormat="1" applyFont="1" applyBorder="1" applyAlignment="1">
      <alignment horizontal="center" vertical="center" wrapText="1"/>
    </xf>
    <xf numFmtId="1" fontId="32" fillId="0" borderId="62" xfId="2" applyNumberFormat="1" applyFont="1" applyFill="1" applyBorder="1" applyAlignment="1">
      <alignment horizontal="center" vertical="center" wrapText="1"/>
    </xf>
    <xf numFmtId="4" fontId="12" fillId="0" borderId="0" xfId="0" applyNumberFormat="1" applyFont="1" applyAlignment="1">
      <alignment horizontal="center" vertical="center" wrapText="1"/>
    </xf>
    <xf numFmtId="2" fontId="40" fillId="0" borderId="32" xfId="0" applyNumberFormat="1" applyFont="1" applyBorder="1" applyAlignment="1">
      <alignment horizontal="center" vertical="center" wrapText="1"/>
    </xf>
    <xf numFmtId="1" fontId="40" fillId="0" borderId="32" xfId="0" applyNumberFormat="1" applyFont="1" applyBorder="1" applyAlignment="1">
      <alignment horizontal="center" vertical="center" wrapText="1"/>
    </xf>
    <xf numFmtId="1" fontId="41" fillId="0" borderId="32" xfId="2" applyNumberFormat="1" applyFont="1" applyBorder="1" applyAlignment="1">
      <alignment horizontal="center" vertical="center" wrapText="1"/>
    </xf>
    <xf numFmtId="1" fontId="37" fillId="0" borderId="32" xfId="2" applyNumberFormat="1" applyFont="1" applyBorder="1" applyAlignment="1">
      <alignment horizontal="center" vertical="center" wrapText="1"/>
    </xf>
    <xf numFmtId="1" fontId="32" fillId="0" borderId="54" xfId="2" applyNumberFormat="1" applyFont="1" applyFill="1" applyBorder="1" applyAlignment="1">
      <alignment horizontal="center" vertical="center" wrapText="1"/>
    </xf>
    <xf numFmtId="2" fontId="42" fillId="0" borderId="32" xfId="0" applyNumberFormat="1" applyFont="1" applyBorder="1" applyAlignment="1">
      <alignment horizontal="center" vertical="center" wrapText="1"/>
    </xf>
    <xf numFmtId="1" fontId="42" fillId="0" borderId="32" xfId="0" applyNumberFormat="1" applyFont="1" applyBorder="1" applyAlignment="1">
      <alignment horizontal="center" vertical="center" wrapText="1"/>
    </xf>
    <xf numFmtId="1" fontId="43" fillId="0" borderId="32" xfId="2" applyNumberFormat="1" applyFont="1" applyBorder="1" applyAlignment="1">
      <alignment horizontal="center" vertical="center" wrapText="1"/>
    </xf>
    <xf numFmtId="1" fontId="32" fillId="0" borderId="32" xfId="2" applyNumberFormat="1" applyFont="1" applyBorder="1" applyAlignment="1">
      <alignment horizontal="center" vertical="center" wrapText="1"/>
    </xf>
    <xf numFmtId="2" fontId="37" fillId="0" borderId="29" xfId="2" applyNumberFormat="1" applyFont="1" applyBorder="1" applyAlignment="1">
      <alignment horizontal="center" vertical="center" wrapText="1"/>
    </xf>
    <xf numFmtId="0" fontId="37" fillId="0" borderId="63" xfId="0" applyFont="1" applyBorder="1" applyAlignment="1">
      <alignment horizontal="center" vertical="center" wrapText="1"/>
    </xf>
    <xf numFmtId="1" fontId="37" fillId="0" borderId="57" xfId="0" applyNumberFormat="1" applyFont="1" applyBorder="1" applyAlignment="1">
      <alignment horizontal="center" vertical="center" wrapText="1"/>
    </xf>
    <xf numFmtId="1" fontId="41" fillId="0" borderId="57" xfId="2" applyNumberFormat="1" applyFont="1" applyBorder="1" applyAlignment="1">
      <alignment horizontal="center" vertical="center" wrapText="1"/>
    </xf>
    <xf numFmtId="1" fontId="37" fillId="0" borderId="57" xfId="2" applyNumberFormat="1" applyFont="1" applyBorder="1" applyAlignment="1">
      <alignment horizontal="center" vertical="center" wrapText="1"/>
    </xf>
    <xf numFmtId="1" fontId="32" fillId="0" borderId="30" xfId="2" applyNumberFormat="1" applyFont="1" applyFill="1" applyBorder="1" applyAlignment="1">
      <alignment horizontal="center" vertical="center" wrapText="1"/>
    </xf>
    <xf numFmtId="2" fontId="40" fillId="0" borderId="25" xfId="0" applyNumberFormat="1" applyFont="1" applyBorder="1" applyAlignment="1">
      <alignment horizontal="center" vertical="center" wrapText="1"/>
    </xf>
    <xf numFmtId="1" fontId="40" fillId="0" borderId="25" xfId="0" applyNumberFormat="1" applyFont="1" applyBorder="1" applyAlignment="1">
      <alignment horizontal="center" vertical="center" wrapText="1"/>
    </xf>
    <xf numFmtId="1" fontId="41" fillId="0" borderId="25" xfId="2" applyNumberFormat="1" applyFont="1" applyBorder="1" applyAlignment="1">
      <alignment horizontal="center" vertical="center" wrapText="1"/>
    </xf>
    <xf numFmtId="1" fontId="37" fillId="0" borderId="25" xfId="2" applyNumberFormat="1" applyFont="1" applyBorder="1" applyAlignment="1">
      <alignment horizontal="center" vertical="center" wrapText="1"/>
    </xf>
    <xf numFmtId="1" fontId="40" fillId="0" borderId="26" xfId="0" applyNumberFormat="1" applyFont="1" applyBorder="1" applyAlignment="1">
      <alignment horizontal="center" vertical="center" wrapText="1"/>
    </xf>
    <xf numFmtId="1" fontId="41" fillId="0" borderId="26" xfId="2" applyNumberFormat="1" applyFont="1" applyBorder="1" applyAlignment="1">
      <alignment horizontal="center" vertical="center" wrapText="1"/>
    </xf>
    <xf numFmtId="1" fontId="37" fillId="0" borderId="26" xfId="2" applyNumberFormat="1" applyFont="1" applyBorder="1" applyAlignment="1">
      <alignment horizontal="center" vertical="center" wrapText="1"/>
    </xf>
    <xf numFmtId="1" fontId="32" fillId="0" borderId="64" xfId="2" applyNumberFormat="1" applyFont="1" applyFill="1" applyBorder="1" applyAlignment="1">
      <alignment horizontal="center" vertical="center" wrapText="1"/>
    </xf>
    <xf numFmtId="1" fontId="42" fillId="0" borderId="26" xfId="0" applyNumberFormat="1" applyFont="1" applyBorder="1" applyAlignment="1">
      <alignment horizontal="center" vertical="center" wrapText="1"/>
    </xf>
    <xf numFmtId="1" fontId="43" fillId="0" borderId="26" xfId="2" applyNumberFormat="1" applyFont="1" applyBorder="1" applyAlignment="1">
      <alignment horizontal="center" vertical="center" wrapText="1"/>
    </xf>
    <xf numFmtId="1" fontId="32" fillId="0" borderId="26" xfId="2" applyNumberFormat="1" applyFont="1" applyBorder="1" applyAlignment="1">
      <alignment horizontal="center" vertical="center" wrapText="1"/>
    </xf>
    <xf numFmtId="9" fontId="37" fillId="0" borderId="10" xfId="0" applyNumberFormat="1" applyFont="1" applyBorder="1" applyAlignment="1">
      <alignment horizontal="center" vertical="center"/>
    </xf>
    <xf numFmtId="1" fontId="37" fillId="0" borderId="11" xfId="0" applyNumberFormat="1" applyFont="1" applyBorder="1" applyAlignment="1">
      <alignment horizontal="center" vertical="center" wrapText="1"/>
    </xf>
    <xf numFmtId="1" fontId="41" fillId="0" borderId="11" xfId="2" applyNumberFormat="1" applyFont="1" applyBorder="1" applyAlignment="1">
      <alignment horizontal="center" vertical="center" wrapText="1"/>
    </xf>
    <xf numFmtId="1" fontId="37" fillId="0" borderId="11" xfId="2" applyNumberFormat="1" applyFont="1" applyBorder="1" applyAlignment="1">
      <alignment horizontal="center" vertical="center" wrapText="1"/>
    </xf>
    <xf numFmtId="1" fontId="32" fillId="0" borderId="65" xfId="2" applyNumberFormat="1" applyFont="1" applyFill="1" applyBorder="1" applyAlignment="1">
      <alignment horizontal="center" vertical="center" wrapText="1"/>
    </xf>
    <xf numFmtId="0" fontId="30" fillId="2" borderId="0" xfId="0" applyFont="1" applyFill="1" applyBorder="1" applyAlignment="1">
      <alignment horizontal="center" vertical="center" wrapText="1"/>
    </xf>
    <xf numFmtId="0" fontId="37" fillId="0" borderId="32" xfId="0" applyFont="1" applyBorder="1" applyAlignment="1">
      <alignment horizontal="center" vertical="center" wrapText="1"/>
    </xf>
    <xf numFmtId="2" fontId="32" fillId="0" borderId="8" xfId="2" applyNumberFormat="1" applyFont="1" applyFill="1" applyBorder="1" applyAlignment="1">
      <alignment vertical="center" wrapText="1"/>
    </xf>
    <xf numFmtId="2" fontId="38" fillId="7" borderId="32" xfId="0" applyNumberFormat="1" applyFont="1" applyFill="1" applyBorder="1" applyAlignment="1">
      <alignment horizontal="center" vertical="center" wrapText="1"/>
    </xf>
    <xf numFmtId="0" fontId="37" fillId="0" borderId="57" xfId="0" applyFont="1" applyBorder="1" applyAlignment="1">
      <alignment horizontal="center" vertical="center" wrapText="1"/>
    </xf>
    <xf numFmtId="1" fontId="37" fillId="0" borderId="32" xfId="2" applyNumberFormat="1" applyFont="1" applyBorder="1" applyAlignment="1">
      <alignment horizontal="center" vertical="center" wrapText="1"/>
    </xf>
    <xf numFmtId="2" fontId="7" fillId="0" borderId="32" xfId="0" applyNumberFormat="1" applyFont="1" applyBorder="1" applyAlignment="1">
      <alignment horizontal="center" vertical="center" wrapText="1"/>
    </xf>
    <xf numFmtId="2" fontId="10" fillId="0" borderId="32" xfId="0" applyNumberFormat="1" applyFont="1" applyBorder="1" applyAlignment="1">
      <alignment horizontal="center" vertical="center" wrapText="1"/>
    </xf>
    <xf numFmtId="2" fontId="7" fillId="0" borderId="57" xfId="0" applyNumberFormat="1" applyFont="1" applyBorder="1" applyAlignment="1">
      <alignment horizontal="center" vertical="center" wrapText="1"/>
    </xf>
    <xf numFmtId="0" fontId="44" fillId="0" borderId="5" xfId="0" applyFont="1" applyBorder="1" applyAlignment="1">
      <alignment horizontal="center" vertical="center" wrapText="1"/>
    </xf>
    <xf numFmtId="0" fontId="44" fillId="0" borderId="8" xfId="0" applyFont="1" applyBorder="1" applyAlignment="1">
      <alignment horizontal="center" vertical="center" wrapText="1"/>
    </xf>
    <xf numFmtId="0" fontId="45" fillId="0" borderId="9" xfId="0" applyFont="1" applyBorder="1" applyAlignment="1">
      <alignment horizontal="center" vertical="center" wrapText="1"/>
    </xf>
    <xf numFmtId="0" fontId="45" fillId="0" borderId="31"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26" xfId="0" applyFont="1" applyBorder="1" applyAlignment="1">
      <alignment horizontal="center" vertical="center" wrapText="1"/>
    </xf>
    <xf numFmtId="0" fontId="45" fillId="0" borderId="32" xfId="0" applyFont="1" applyBorder="1" applyAlignment="1">
      <alignment horizontal="center" vertical="center" wrapText="1"/>
    </xf>
    <xf numFmtId="1" fontId="45" fillId="0" borderId="32" xfId="2" applyNumberFormat="1" applyFont="1" applyBorder="1" applyAlignment="1">
      <alignment horizontal="center" vertical="center" wrapText="1"/>
    </xf>
    <xf numFmtId="3" fontId="45" fillId="0" borderId="32" xfId="0" applyNumberFormat="1" applyFont="1" applyBorder="1" applyAlignment="1">
      <alignment horizontal="center" vertical="center" wrapText="1"/>
    </xf>
    <xf numFmtId="1" fontId="45" fillId="0" borderId="32" xfId="0" applyNumberFormat="1" applyFont="1" applyBorder="1" applyAlignment="1">
      <alignment horizontal="center" vertical="center" wrapText="1"/>
    </xf>
    <xf numFmtId="2" fontId="45" fillId="0" borderId="32" xfId="0" applyNumberFormat="1" applyFont="1" applyBorder="1" applyAlignment="1">
      <alignment horizontal="center" vertical="center" wrapText="1"/>
    </xf>
    <xf numFmtId="1" fontId="32" fillId="0" borderId="32" xfId="2" applyNumberFormat="1" applyFont="1" applyFill="1" applyBorder="1" applyAlignment="1">
      <alignment horizontal="center" vertical="center" wrapText="1"/>
    </xf>
    <xf numFmtId="0" fontId="46" fillId="0" borderId="0" xfId="0" applyFont="1" applyAlignment="1">
      <alignment horizontal="center" vertical="center" wrapText="1"/>
    </xf>
    <xf numFmtId="2" fontId="37" fillId="0" borderId="0" xfId="2" applyNumberFormat="1" applyFont="1" applyBorder="1" applyAlignment="1">
      <alignment horizontal="center" vertical="center" wrapText="1"/>
    </xf>
    <xf numFmtId="0" fontId="37" fillId="0" borderId="0" xfId="0" applyFont="1" applyAlignment="1">
      <alignment horizontal="center" vertical="center" wrapText="1"/>
    </xf>
    <xf numFmtId="1" fontId="37" fillId="0" borderId="0" xfId="0" applyNumberFormat="1" applyFont="1" applyAlignment="1">
      <alignment horizontal="center" vertical="center" wrapText="1"/>
    </xf>
    <xf numFmtId="2" fontId="37" fillId="0" borderId="0" xfId="0" applyNumberFormat="1" applyFont="1" applyAlignment="1">
      <alignment horizontal="center" vertical="center" wrapText="1"/>
    </xf>
    <xf numFmtId="1" fontId="32" fillId="0" borderId="0" xfId="2" applyNumberFormat="1" applyFont="1" applyFill="1" applyBorder="1" applyAlignment="1">
      <alignment horizontal="center" vertical="center" wrapText="1"/>
    </xf>
    <xf numFmtId="2" fontId="38" fillId="0" borderId="38" xfId="0" applyNumberFormat="1" applyFont="1" applyBorder="1" applyAlignment="1">
      <alignment horizontal="center" vertical="center" wrapText="1"/>
    </xf>
    <xf numFmtId="3" fontId="38" fillId="0" borderId="3" xfId="0" applyNumberFormat="1" applyFont="1" applyBorder="1" applyAlignment="1">
      <alignment horizontal="center" vertical="center" wrapText="1"/>
    </xf>
    <xf numFmtId="1" fontId="38" fillId="0" borderId="3" xfId="0" applyNumberFormat="1" applyFont="1" applyBorder="1" applyAlignment="1">
      <alignment horizontal="center" vertical="center" wrapText="1"/>
    </xf>
    <xf numFmtId="2" fontId="38" fillId="0" borderId="6" xfId="0" applyNumberFormat="1" applyFont="1" applyBorder="1" applyAlignment="1">
      <alignment horizontal="center" vertical="center" wrapText="1"/>
    </xf>
    <xf numFmtId="3" fontId="38" fillId="0" borderId="32" xfId="0" applyNumberFormat="1" applyFont="1" applyBorder="1" applyAlignment="1">
      <alignment horizontal="center" vertical="center" wrapText="1"/>
    </xf>
    <xf numFmtId="1" fontId="38" fillId="0" borderId="32" xfId="0" applyNumberFormat="1" applyFont="1" applyBorder="1" applyAlignment="1">
      <alignment horizontal="center" vertical="center" wrapText="1"/>
    </xf>
    <xf numFmtId="2" fontId="39" fillId="0" borderId="6" xfId="0" applyNumberFormat="1" applyFont="1" applyBorder="1" applyAlignment="1">
      <alignment horizontal="center" vertical="center" wrapText="1"/>
    </xf>
    <xf numFmtId="3" fontId="39" fillId="0" borderId="32" xfId="0" applyNumberFormat="1" applyFont="1" applyBorder="1" applyAlignment="1">
      <alignment horizontal="center" vertical="center" wrapText="1"/>
    </xf>
    <xf numFmtId="3" fontId="39" fillId="0" borderId="3" xfId="0" applyNumberFormat="1" applyFont="1" applyBorder="1" applyAlignment="1">
      <alignment horizontal="center" vertical="center" wrapText="1"/>
    </xf>
    <xf numFmtId="1" fontId="39" fillId="0" borderId="32" xfId="0" applyNumberFormat="1" applyFont="1" applyBorder="1" applyAlignment="1">
      <alignment horizontal="center" vertical="center" wrapText="1"/>
    </xf>
    <xf numFmtId="1" fontId="39" fillId="0" borderId="3" xfId="0" applyNumberFormat="1" applyFont="1" applyBorder="1" applyAlignment="1">
      <alignment horizontal="center" vertical="center" wrapText="1"/>
    </xf>
    <xf numFmtId="3" fontId="38" fillId="0" borderId="57" xfId="0" applyNumberFormat="1" applyFont="1" applyBorder="1" applyAlignment="1">
      <alignment horizontal="center" vertical="center" wrapText="1"/>
    </xf>
    <xf numFmtId="1" fontId="38" fillId="0" borderId="57" xfId="0" applyNumberFormat="1" applyFont="1" applyBorder="1" applyAlignment="1">
      <alignment horizontal="center" vertical="center" wrapText="1"/>
    </xf>
    <xf numFmtId="3" fontId="7" fillId="0" borderId="32" xfId="0" applyNumberFormat="1" applyFont="1" applyBorder="1" applyAlignment="1">
      <alignment horizontal="center" vertical="center" wrapText="1"/>
    </xf>
    <xf numFmtId="3" fontId="10" fillId="0" borderId="32" xfId="0" applyNumberFormat="1" applyFont="1" applyBorder="1" applyAlignment="1">
      <alignment horizontal="center" vertical="center" wrapText="1"/>
    </xf>
    <xf numFmtId="3" fontId="3" fillId="0" borderId="32" xfId="0" applyNumberFormat="1" applyFont="1" applyBorder="1" applyAlignment="1">
      <alignment horizontal="center" vertical="center" wrapText="1"/>
    </xf>
    <xf numFmtId="3" fontId="7" fillId="0" borderId="57" xfId="0" applyNumberFormat="1" applyFont="1" applyBorder="1" applyAlignment="1">
      <alignment horizontal="center" vertical="center" wrapText="1"/>
    </xf>
    <xf numFmtId="3" fontId="7" fillId="0" borderId="3" xfId="0" applyNumberFormat="1" applyFont="1" applyBorder="1" applyAlignment="1">
      <alignment horizontal="center" vertical="center" wrapText="1"/>
    </xf>
    <xf numFmtId="3" fontId="47" fillId="0" borderId="32" xfId="0" applyNumberFormat="1" applyFont="1" applyBorder="1" applyAlignment="1">
      <alignment horizontal="center" vertical="center" wrapText="1"/>
    </xf>
    <xf numFmtId="3" fontId="6" fillId="0" borderId="32" xfId="0" applyNumberFormat="1" applyFont="1" applyBorder="1" applyAlignment="1">
      <alignment horizontal="center" vertical="center" wrapText="1"/>
    </xf>
    <xf numFmtId="1" fontId="47" fillId="0" borderId="32" xfId="0" applyNumberFormat="1" applyFont="1" applyBorder="1" applyAlignment="1">
      <alignment horizontal="center" vertical="center" wrapText="1"/>
    </xf>
    <xf numFmtId="0" fontId="12" fillId="8" borderId="10" xfId="0" applyFont="1" applyFill="1" applyBorder="1" applyAlignment="1">
      <alignment horizontal="center" vertical="center" wrapText="1"/>
    </xf>
    <xf numFmtId="0" fontId="12" fillId="8" borderId="57" xfId="0" applyFont="1" applyFill="1" applyBorder="1" applyAlignment="1">
      <alignment horizontal="center" vertical="center" wrapText="1"/>
    </xf>
    <xf numFmtId="2" fontId="38" fillId="8" borderId="57" xfId="0" applyNumberFormat="1" applyFont="1" applyFill="1" applyBorder="1" applyAlignment="1">
      <alignment horizontal="center" vertical="center" wrapText="1"/>
    </xf>
    <xf numFmtId="0" fontId="12" fillId="8" borderId="6" xfId="0" applyFont="1" applyFill="1" applyBorder="1" applyAlignment="1">
      <alignment horizontal="center" vertical="center" wrapText="1"/>
    </xf>
    <xf numFmtId="0" fontId="12" fillId="0" borderId="6" xfId="0" applyFont="1" applyBorder="1" applyAlignment="1">
      <alignment horizontal="center" vertical="center" wrapText="1"/>
    </xf>
    <xf numFmtId="0" fontId="12" fillId="8" borderId="32" xfId="0" applyFont="1" applyFill="1" applyBorder="1" applyAlignment="1">
      <alignment horizontal="center" vertical="center" wrapText="1"/>
    </xf>
    <xf numFmtId="2" fontId="38" fillId="8" borderId="32" xfId="0" applyNumberFormat="1" applyFont="1" applyFill="1" applyBorder="1" applyAlignment="1">
      <alignment horizontal="center" vertical="center" wrapText="1"/>
    </xf>
    <xf numFmtId="1" fontId="38" fillId="8" borderId="32" xfId="0" applyNumberFormat="1" applyFont="1" applyFill="1" applyBorder="1" applyAlignment="1">
      <alignment horizontal="center" vertical="center" wrapText="1"/>
    </xf>
    <xf numFmtId="1" fontId="27" fillId="8" borderId="6" xfId="0" applyNumberFormat="1" applyFont="1" applyFill="1" applyBorder="1" applyAlignment="1">
      <alignment horizontal="center" vertical="center" wrapText="1"/>
    </xf>
    <xf numFmtId="0" fontId="27" fillId="8" borderId="6" xfId="0" applyFont="1" applyFill="1" applyBorder="1" applyAlignment="1">
      <alignment horizontal="center" vertical="center" wrapText="1"/>
    </xf>
    <xf numFmtId="0" fontId="27" fillId="8" borderId="32" xfId="0" applyFont="1" applyFill="1" applyBorder="1" applyAlignment="1">
      <alignment horizontal="center" vertical="center" wrapText="1"/>
    </xf>
    <xf numFmtId="1" fontId="37" fillId="0" borderId="32" xfId="0" applyNumberFormat="1" applyFont="1" applyFill="1" applyBorder="1" applyAlignment="1">
      <alignment horizontal="center" vertical="center" wrapText="1"/>
    </xf>
    <xf numFmtId="1" fontId="39" fillId="8" borderId="6" xfId="0" applyNumberFormat="1" applyFont="1" applyFill="1" applyBorder="1" applyAlignment="1">
      <alignment horizontal="center" vertical="center" wrapText="1"/>
    </xf>
    <xf numFmtId="1" fontId="39" fillId="0" borderId="6" xfId="0" applyNumberFormat="1" applyFont="1" applyBorder="1" applyAlignment="1">
      <alignment horizontal="center" vertical="center" wrapText="1"/>
    </xf>
    <xf numFmtId="1" fontId="39" fillId="8" borderId="32" xfId="0" applyNumberFormat="1" applyFont="1" applyFill="1" applyBorder="1" applyAlignment="1">
      <alignment horizontal="center" vertical="center" wrapText="1"/>
    </xf>
    <xf numFmtId="1" fontId="32" fillId="0" borderId="32" xfId="0" applyNumberFormat="1" applyFont="1" applyFill="1" applyBorder="1" applyAlignment="1">
      <alignment horizontal="center" vertical="center" wrapText="1"/>
    </xf>
    <xf numFmtId="0" fontId="32" fillId="0" borderId="32" xfId="0" applyFont="1" applyFill="1" applyBorder="1" applyAlignment="1">
      <alignment horizontal="center" vertical="center" wrapText="1"/>
    </xf>
    <xf numFmtId="1" fontId="38" fillId="0" borderId="8" xfId="0" applyNumberFormat="1" applyFont="1" applyBorder="1" applyAlignment="1">
      <alignment horizontal="center" vertical="center" wrapText="1"/>
    </xf>
    <xf numFmtId="1" fontId="38" fillId="0" borderId="6" xfId="0" applyNumberFormat="1" applyFont="1" applyBorder="1" applyAlignment="1">
      <alignment horizontal="center" vertical="center" wrapText="1"/>
    </xf>
    <xf numFmtId="0" fontId="37" fillId="0" borderId="25" xfId="0" applyFont="1" applyFill="1" applyBorder="1" applyAlignment="1">
      <alignment horizontal="center" vertical="center" wrapText="1"/>
    </xf>
    <xf numFmtId="1" fontId="12" fillId="0" borderId="25" xfId="0" applyNumberFormat="1" applyFont="1" applyFill="1" applyBorder="1" applyAlignment="1">
      <alignment horizontal="center" vertical="center" wrapText="1"/>
    </xf>
    <xf numFmtId="1" fontId="12" fillId="8" borderId="32" xfId="0" applyNumberFormat="1" applyFont="1" applyFill="1" applyBorder="1" applyAlignment="1">
      <alignment horizontal="center" vertical="center" wrapText="1"/>
    </xf>
    <xf numFmtId="1" fontId="12" fillId="0" borderId="32" xfId="0" applyNumberFormat="1" applyFont="1" applyFill="1" applyBorder="1" applyAlignment="1">
      <alignment horizontal="center" vertical="center" wrapText="1"/>
    </xf>
    <xf numFmtId="1" fontId="38" fillId="0" borderId="4" xfId="0" applyNumberFormat="1" applyFont="1" applyBorder="1" applyAlignment="1">
      <alignment horizontal="center" vertical="center" wrapText="1"/>
    </xf>
    <xf numFmtId="1" fontId="38" fillId="8" borderId="3" xfId="0" applyNumberFormat="1" applyFont="1" applyFill="1" applyBorder="1" applyAlignment="1">
      <alignment horizontal="center" vertical="center" wrapText="1"/>
    </xf>
    <xf numFmtId="1" fontId="38" fillId="8" borderId="20" xfId="0" applyNumberFormat="1" applyFont="1" applyFill="1" applyBorder="1" applyAlignment="1">
      <alignment horizontal="center" vertical="center" wrapText="1"/>
    </xf>
    <xf numFmtId="1" fontId="38" fillId="0" borderId="38" xfId="0" applyNumberFormat="1" applyFont="1" applyBorder="1" applyAlignment="1">
      <alignment horizontal="center" vertical="center" wrapText="1"/>
    </xf>
    <xf numFmtId="1" fontId="38" fillId="8" borderId="25" xfId="0" applyNumberFormat="1" applyFont="1" applyFill="1" applyBorder="1" applyAlignment="1">
      <alignment horizontal="center" vertical="center" wrapText="1"/>
    </xf>
    <xf numFmtId="0" fontId="32" fillId="8" borderId="26" xfId="0" applyFont="1" applyFill="1" applyBorder="1" applyAlignment="1">
      <alignment horizontal="center" vertical="center" wrapText="1"/>
    </xf>
    <xf numFmtId="0" fontId="32" fillId="8" borderId="57" xfId="0" applyFont="1" applyFill="1" applyBorder="1" applyAlignment="1">
      <alignment horizontal="center" vertical="center" wrapText="1"/>
    </xf>
    <xf numFmtId="2" fontId="32" fillId="0" borderId="8" xfId="2" applyNumberFormat="1" applyFont="1" applyFill="1" applyBorder="1" applyAlignment="1">
      <alignment horizontal="center" vertical="center" wrapText="1"/>
    </xf>
    <xf numFmtId="1" fontId="37" fillId="11" borderId="32" xfId="2" applyNumberFormat="1" applyFont="1" applyFill="1" applyBorder="1" applyAlignment="1">
      <alignment horizontal="center" vertical="center" wrapText="1"/>
    </xf>
    <xf numFmtId="1" fontId="37" fillId="11" borderId="32" xfId="0" applyNumberFormat="1" applyFont="1" applyFill="1" applyBorder="1" applyAlignment="1">
      <alignment horizontal="center" vertical="center" wrapText="1"/>
    </xf>
    <xf numFmtId="0" fontId="37" fillId="0" borderId="32" xfId="0" applyFont="1" applyBorder="1" applyAlignment="1">
      <alignment horizontal="center" vertical="center"/>
    </xf>
    <xf numFmtId="2" fontId="37" fillId="0" borderId="32" xfId="0" applyNumberFormat="1" applyFont="1" applyBorder="1" applyAlignment="1">
      <alignment horizontal="center" vertical="center" wrapText="1"/>
    </xf>
    <xf numFmtId="1" fontId="37" fillId="0" borderId="32" xfId="0" applyNumberFormat="1" applyFont="1" applyBorder="1" applyAlignment="1">
      <alignment horizontal="center" vertical="center" wrapText="1"/>
    </xf>
    <xf numFmtId="2" fontId="37" fillId="0" borderId="32" xfId="2" applyNumberFormat="1" applyFont="1" applyBorder="1" applyAlignment="1">
      <alignment horizontal="center" vertical="center" wrapText="1"/>
    </xf>
    <xf numFmtId="1" fontId="41" fillId="11" borderId="32" xfId="2" applyNumberFormat="1" applyFont="1" applyFill="1" applyBorder="1" applyAlignment="1">
      <alignment horizontal="center" vertical="center" wrapText="1"/>
    </xf>
    <xf numFmtId="1" fontId="37" fillId="0" borderId="7" xfId="2" applyNumberFormat="1" applyFont="1" applyBorder="1" applyAlignment="1">
      <alignment horizontal="center" vertical="center" wrapText="1"/>
    </xf>
    <xf numFmtId="1" fontId="37" fillId="0" borderId="17" xfId="2" applyNumberFormat="1" applyFont="1" applyBorder="1" applyAlignment="1">
      <alignment horizontal="center" vertical="center" wrapText="1"/>
    </xf>
    <xf numFmtId="0" fontId="32" fillId="8" borderId="3" xfId="0" applyFont="1" applyFill="1" applyBorder="1" applyAlignment="1">
      <alignment horizontal="center" vertical="center" wrapText="1"/>
    </xf>
    <xf numFmtId="0" fontId="32" fillId="8" borderId="1" xfId="0" applyFont="1" applyFill="1" applyBorder="1" applyAlignment="1">
      <alignment horizontal="center" vertical="center" wrapText="1"/>
    </xf>
    <xf numFmtId="0" fontId="32" fillId="8" borderId="19" xfId="0" applyFont="1" applyFill="1" applyBorder="1" applyAlignment="1">
      <alignment horizontal="center" vertical="center" wrapText="1"/>
    </xf>
    <xf numFmtId="0" fontId="32" fillId="8" borderId="18" xfId="0" applyFont="1" applyFill="1" applyBorder="1" applyAlignment="1">
      <alignment horizontal="center" vertical="center" wrapText="1"/>
    </xf>
    <xf numFmtId="0" fontId="32" fillId="0" borderId="17" xfId="0" applyFont="1" applyBorder="1" applyAlignment="1">
      <alignment horizontal="center" vertical="center" wrapText="1"/>
    </xf>
    <xf numFmtId="0" fontId="7" fillId="0" borderId="0" xfId="3" applyFont="1" applyAlignment="1">
      <alignment horizontal="center" vertical="center" wrapText="1"/>
    </xf>
    <xf numFmtId="0" fontId="14" fillId="0" borderId="0" xfId="4" applyFont="1"/>
    <xf numFmtId="0" fontId="52" fillId="0" borderId="0" xfId="3" applyFont="1" applyAlignment="1">
      <alignment vertical="center"/>
    </xf>
    <xf numFmtId="4" fontId="53" fillId="12" borderId="49" xfId="3" applyNumberFormat="1" applyFont="1" applyFill="1" applyBorder="1" applyAlignment="1">
      <alignment horizontal="center" vertical="center" wrapText="1"/>
    </xf>
    <xf numFmtId="4" fontId="53" fillId="12" borderId="70" xfId="3" applyNumberFormat="1" applyFont="1" applyFill="1" applyBorder="1" applyAlignment="1">
      <alignment horizontal="center" vertical="center" wrapText="1"/>
    </xf>
    <xf numFmtId="4" fontId="53" fillId="12" borderId="48" xfId="3" applyNumberFormat="1" applyFont="1" applyFill="1" applyBorder="1" applyAlignment="1">
      <alignment horizontal="center" vertical="center" wrapText="1"/>
    </xf>
    <xf numFmtId="4" fontId="53" fillId="12" borderId="46" xfId="3" applyNumberFormat="1" applyFont="1" applyFill="1" applyBorder="1" applyAlignment="1">
      <alignment horizontal="center" vertical="center" wrapText="1"/>
    </xf>
    <xf numFmtId="4" fontId="7" fillId="0" borderId="0" xfId="3" applyNumberFormat="1" applyFont="1" applyAlignment="1">
      <alignment horizontal="center" vertical="center" wrapText="1"/>
    </xf>
    <xf numFmtId="4" fontId="53" fillId="13" borderId="65" xfId="5" applyNumberFormat="1" applyFont="1" applyFill="1" applyBorder="1" applyAlignment="1">
      <alignment horizontal="center" vertical="center" wrapText="1"/>
    </xf>
    <xf numFmtId="4" fontId="39" fillId="14" borderId="31" xfId="3" applyNumberFormat="1" applyFont="1" applyFill="1" applyBorder="1" applyAlignment="1">
      <alignment horizontal="center" vertical="center" wrapText="1"/>
    </xf>
    <xf numFmtId="2" fontId="54" fillId="15" borderId="65" xfId="3" applyNumberFormat="1" applyFont="1" applyFill="1" applyBorder="1" applyAlignment="1">
      <alignment horizontal="center" vertical="center" wrapText="1"/>
    </xf>
    <xf numFmtId="4" fontId="53" fillId="13" borderId="64" xfId="5" applyNumberFormat="1" applyFont="1" applyFill="1" applyBorder="1" applyAlignment="1">
      <alignment horizontal="center" vertical="center" wrapText="1"/>
    </xf>
    <xf numFmtId="4" fontId="39" fillId="14" borderId="8" xfId="3" applyNumberFormat="1" applyFont="1" applyFill="1" applyBorder="1" applyAlignment="1">
      <alignment horizontal="center" vertical="center" wrapText="1"/>
    </xf>
    <xf numFmtId="2" fontId="54" fillId="15" borderId="64" xfId="3" applyNumberFormat="1" applyFont="1" applyFill="1" applyBorder="1" applyAlignment="1">
      <alignment horizontal="center" vertical="center" wrapText="1"/>
    </xf>
    <xf numFmtId="4" fontId="53" fillId="17" borderId="64" xfId="5" applyNumberFormat="1" applyFont="1" applyFill="1" applyBorder="1" applyAlignment="1">
      <alignment horizontal="center" vertical="center" wrapText="1"/>
    </xf>
    <xf numFmtId="4" fontId="39" fillId="14" borderId="7" xfId="3" applyNumberFormat="1" applyFont="1" applyFill="1" applyBorder="1" applyAlignment="1">
      <alignment horizontal="center" vertical="center" wrapText="1"/>
    </xf>
    <xf numFmtId="2" fontId="53" fillId="13" borderId="64" xfId="3" applyNumberFormat="1" applyFont="1" applyFill="1" applyBorder="1" applyAlignment="1">
      <alignment horizontal="center" vertical="center" wrapText="1"/>
    </xf>
    <xf numFmtId="4" fontId="53" fillId="13" borderId="62" xfId="5" applyNumberFormat="1" applyFont="1" applyFill="1" applyBorder="1" applyAlignment="1">
      <alignment horizontal="center" vertical="center" wrapText="1"/>
    </xf>
    <xf numFmtId="4" fontId="39" fillId="14" borderId="4" xfId="3" applyNumberFormat="1" applyFont="1" applyFill="1" applyBorder="1" applyAlignment="1">
      <alignment horizontal="center" vertical="center" wrapText="1"/>
    </xf>
    <xf numFmtId="2" fontId="54" fillId="15" borderId="62" xfId="3" applyNumberFormat="1" applyFont="1" applyFill="1" applyBorder="1" applyAlignment="1">
      <alignment horizontal="center" vertical="center" wrapText="1"/>
    </xf>
    <xf numFmtId="4" fontId="53" fillId="18" borderId="65" xfId="5" applyNumberFormat="1" applyFont="1" applyFill="1" applyBorder="1" applyAlignment="1">
      <alignment horizontal="center" vertical="center" wrapText="1"/>
    </xf>
    <xf numFmtId="4" fontId="39" fillId="19" borderId="31" xfId="3" applyNumberFormat="1" applyFont="1" applyFill="1" applyBorder="1" applyAlignment="1">
      <alignment horizontal="center" vertical="center" wrapText="1"/>
    </xf>
    <xf numFmtId="2" fontId="54" fillId="20" borderId="65" xfId="3" applyNumberFormat="1" applyFont="1" applyFill="1" applyBorder="1" applyAlignment="1">
      <alignment horizontal="center" vertical="center" wrapText="1"/>
    </xf>
    <xf numFmtId="4" fontId="53" fillId="18" borderId="64" xfId="5" applyNumberFormat="1" applyFont="1" applyFill="1" applyBorder="1" applyAlignment="1">
      <alignment horizontal="center" vertical="center" wrapText="1"/>
    </xf>
    <xf numFmtId="4" fontId="39" fillId="19" borderId="8" xfId="3" applyNumberFormat="1" applyFont="1" applyFill="1" applyBorder="1" applyAlignment="1">
      <alignment horizontal="center" vertical="center" wrapText="1"/>
    </xf>
    <xf numFmtId="2" fontId="54" fillId="20" borderId="64" xfId="3" applyNumberFormat="1" applyFont="1" applyFill="1" applyBorder="1" applyAlignment="1">
      <alignment horizontal="center" vertical="center" wrapText="1"/>
    </xf>
    <xf numFmtId="4" fontId="53" fillId="21" borderId="64" xfId="5" applyNumberFormat="1" applyFont="1" applyFill="1" applyBorder="1" applyAlignment="1">
      <alignment horizontal="center" vertical="center" wrapText="1"/>
    </xf>
    <xf numFmtId="4" fontId="39" fillId="19" borderId="7" xfId="3" applyNumberFormat="1" applyFont="1" applyFill="1" applyBorder="1" applyAlignment="1">
      <alignment horizontal="center" vertical="center" wrapText="1"/>
    </xf>
    <xf numFmtId="2" fontId="53" fillId="18" borderId="64" xfId="3" applyNumberFormat="1" applyFont="1" applyFill="1" applyBorder="1" applyAlignment="1">
      <alignment horizontal="center" vertical="center" wrapText="1"/>
    </xf>
    <xf numFmtId="4" fontId="53" fillId="18" borderId="62" xfId="5" applyNumberFormat="1" applyFont="1" applyFill="1" applyBorder="1" applyAlignment="1">
      <alignment horizontal="center" vertical="center" wrapText="1"/>
    </xf>
    <xf numFmtId="4" fontId="39" fillId="19" borderId="4" xfId="3" applyNumberFormat="1" applyFont="1" applyFill="1" applyBorder="1" applyAlignment="1">
      <alignment horizontal="center" vertical="center" wrapText="1"/>
    </xf>
    <xf numFmtId="2" fontId="54" fillId="20" borderId="62" xfId="3" applyNumberFormat="1" applyFont="1" applyFill="1" applyBorder="1" applyAlignment="1">
      <alignment horizontal="center" vertical="center" wrapText="1"/>
    </xf>
    <xf numFmtId="4" fontId="53" fillId="22" borderId="65" xfId="5" applyNumberFormat="1" applyFont="1" applyFill="1" applyBorder="1" applyAlignment="1">
      <alignment horizontal="center" vertical="center" wrapText="1"/>
    </xf>
    <xf numFmtId="4" fontId="39" fillId="23" borderId="31" xfId="3" applyNumberFormat="1" applyFont="1" applyFill="1" applyBorder="1" applyAlignment="1">
      <alignment horizontal="center" vertical="center" wrapText="1"/>
    </xf>
    <xf numFmtId="2" fontId="54" fillId="24" borderId="65" xfId="3" applyNumberFormat="1" applyFont="1" applyFill="1" applyBorder="1" applyAlignment="1">
      <alignment horizontal="center" vertical="center" wrapText="1"/>
    </xf>
    <xf numFmtId="4" fontId="53" fillId="22" borderId="64" xfId="5" applyNumberFormat="1" applyFont="1" applyFill="1" applyBorder="1" applyAlignment="1">
      <alignment horizontal="center" vertical="center" wrapText="1"/>
    </xf>
    <xf numFmtId="4" fontId="39" fillId="23" borderId="8" xfId="3" applyNumberFormat="1" applyFont="1" applyFill="1" applyBorder="1" applyAlignment="1">
      <alignment horizontal="center" vertical="center" wrapText="1"/>
    </xf>
    <xf numFmtId="2" fontId="54" fillId="24" borderId="64" xfId="3" applyNumberFormat="1" applyFont="1" applyFill="1" applyBorder="1" applyAlignment="1">
      <alignment horizontal="center" vertical="center" wrapText="1"/>
    </xf>
    <xf numFmtId="4" fontId="53" fillId="25" borderId="64" xfId="5" applyNumberFormat="1" applyFont="1" applyFill="1" applyBorder="1" applyAlignment="1">
      <alignment horizontal="center" vertical="center" wrapText="1"/>
    </xf>
    <xf numFmtId="4" fontId="39" fillId="23" borderId="7" xfId="3" applyNumberFormat="1" applyFont="1" applyFill="1" applyBorder="1" applyAlignment="1">
      <alignment horizontal="center" vertical="center" wrapText="1"/>
    </xf>
    <xf numFmtId="2" fontId="53" fillId="22" borderId="64" xfId="3" applyNumberFormat="1" applyFont="1" applyFill="1" applyBorder="1" applyAlignment="1">
      <alignment horizontal="center" vertical="center" wrapText="1"/>
    </xf>
    <xf numFmtId="4" fontId="53" fillId="22" borderId="62" xfId="5" applyNumberFormat="1" applyFont="1" applyFill="1" applyBorder="1" applyAlignment="1">
      <alignment horizontal="center" vertical="center" wrapText="1"/>
    </xf>
    <xf numFmtId="4" fontId="39" fillId="23" borderId="4" xfId="3" applyNumberFormat="1" applyFont="1" applyFill="1" applyBorder="1" applyAlignment="1">
      <alignment horizontal="center" vertical="center" wrapText="1"/>
    </xf>
    <xf numFmtId="2" fontId="54" fillId="24" borderId="62" xfId="3" applyNumberFormat="1" applyFont="1" applyFill="1" applyBorder="1" applyAlignment="1">
      <alignment horizontal="center" vertical="center" wrapText="1"/>
    </xf>
    <xf numFmtId="4" fontId="53" fillId="2" borderId="65" xfId="5" applyNumberFormat="1" applyFont="1" applyFill="1" applyBorder="1" applyAlignment="1">
      <alignment horizontal="center" vertical="center" wrapText="1"/>
    </xf>
    <xf numFmtId="4" fontId="39" fillId="26" borderId="31" xfId="3" applyNumberFormat="1" applyFont="1" applyFill="1" applyBorder="1" applyAlignment="1">
      <alignment horizontal="center" vertical="center" wrapText="1"/>
    </xf>
    <xf numFmtId="2" fontId="54" fillId="16" borderId="65" xfId="3" applyNumberFormat="1" applyFont="1" applyFill="1" applyBorder="1" applyAlignment="1">
      <alignment horizontal="center" vertical="center" wrapText="1"/>
    </xf>
    <xf numFmtId="4" fontId="53" fillId="2" borderId="64" xfId="5" applyNumberFormat="1" applyFont="1" applyFill="1" applyBorder="1" applyAlignment="1">
      <alignment horizontal="center" vertical="center" wrapText="1"/>
    </xf>
    <xf numFmtId="4" fontId="39" fillId="26" borderId="8" xfId="3" applyNumberFormat="1" applyFont="1" applyFill="1" applyBorder="1" applyAlignment="1">
      <alignment horizontal="center" vertical="center" wrapText="1"/>
    </xf>
    <xf numFmtId="2" fontId="54" fillId="16" borderId="64" xfId="3" applyNumberFormat="1" applyFont="1" applyFill="1" applyBorder="1" applyAlignment="1">
      <alignment horizontal="center" vertical="center" wrapText="1"/>
    </xf>
    <xf numFmtId="4" fontId="53" fillId="27" borderId="64" xfId="5" applyNumberFormat="1" applyFont="1" applyFill="1" applyBorder="1" applyAlignment="1">
      <alignment horizontal="center" vertical="center" wrapText="1"/>
    </xf>
    <xf numFmtId="4" fontId="39" fillId="26" borderId="7" xfId="3" applyNumberFormat="1" applyFont="1" applyFill="1" applyBorder="1" applyAlignment="1">
      <alignment horizontal="center" vertical="center" wrapText="1"/>
    </xf>
    <xf numFmtId="2" fontId="53" fillId="2" borderId="64" xfId="3" applyNumberFormat="1" applyFont="1" applyFill="1" applyBorder="1" applyAlignment="1">
      <alignment horizontal="center" vertical="center" wrapText="1"/>
    </xf>
    <xf numFmtId="4" fontId="53" fillId="2" borderId="62" xfId="5" applyNumberFormat="1" applyFont="1" applyFill="1" applyBorder="1" applyAlignment="1">
      <alignment horizontal="center" vertical="center" wrapText="1"/>
    </xf>
    <xf numFmtId="4" fontId="39" fillId="26" borderId="4" xfId="3" applyNumberFormat="1" applyFont="1" applyFill="1" applyBorder="1" applyAlignment="1">
      <alignment horizontal="center" vertical="center" wrapText="1"/>
    </xf>
    <xf numFmtId="2" fontId="54" fillId="16" borderId="62" xfId="3" applyNumberFormat="1" applyFont="1" applyFill="1" applyBorder="1" applyAlignment="1">
      <alignment horizontal="center" vertical="center" wrapText="1"/>
    </xf>
    <xf numFmtId="0" fontId="53" fillId="12" borderId="15" xfId="3" applyFont="1" applyFill="1" applyBorder="1" applyAlignment="1">
      <alignment vertical="center" wrapText="1"/>
    </xf>
    <xf numFmtId="0" fontId="53" fillId="12" borderId="18" xfId="3" applyFont="1" applyFill="1" applyBorder="1" applyAlignment="1">
      <alignment horizontal="center" vertical="center" wrapText="1"/>
    </xf>
    <xf numFmtId="0" fontId="53" fillId="12" borderId="17" xfId="3" applyFont="1" applyFill="1" applyBorder="1" applyAlignment="1">
      <alignment horizontal="center" vertical="center" wrapText="1"/>
    </xf>
    <xf numFmtId="43" fontId="53" fillId="6" borderId="49" xfId="3" applyNumberFormat="1" applyFont="1" applyFill="1" applyBorder="1" applyAlignment="1">
      <alignment horizontal="center" vertical="center" wrapText="1"/>
    </xf>
    <xf numFmtId="0" fontId="53" fillId="12" borderId="14" xfId="3" applyFont="1" applyFill="1" applyBorder="1" applyAlignment="1">
      <alignment horizontal="center" vertical="center" wrapText="1"/>
    </xf>
    <xf numFmtId="0" fontId="53" fillId="12" borderId="13" xfId="3" applyFont="1" applyFill="1" applyBorder="1" applyAlignment="1">
      <alignment horizontal="center" vertical="center" wrapText="1"/>
    </xf>
    <xf numFmtId="0" fontId="53" fillId="12" borderId="12" xfId="3" applyFont="1" applyFill="1" applyBorder="1" applyAlignment="1">
      <alignment horizontal="center" vertical="center" wrapText="1"/>
    </xf>
    <xf numFmtId="0" fontId="54" fillId="0" borderId="0" xfId="3" applyFont="1" applyAlignment="1">
      <alignment horizontal="center" vertical="center" wrapText="1"/>
    </xf>
    <xf numFmtId="0" fontId="7" fillId="0" borderId="0" xfId="3" applyFont="1" applyAlignment="1">
      <alignment horizontal="center" wrapText="1"/>
    </xf>
    <xf numFmtId="43" fontId="53" fillId="2" borderId="65" xfId="6" applyFont="1" applyFill="1" applyBorder="1" applyAlignment="1">
      <alignment horizontal="center" vertical="center" wrapText="1"/>
    </xf>
    <xf numFmtId="43" fontId="53" fillId="2" borderId="64" xfId="6" applyFont="1" applyFill="1" applyBorder="1" applyAlignment="1">
      <alignment horizontal="center" vertical="center" wrapText="1"/>
    </xf>
    <xf numFmtId="43" fontId="53" fillId="2" borderId="62" xfId="6" applyFont="1" applyFill="1" applyBorder="1" applyAlignment="1">
      <alignment horizontal="center" vertical="center" wrapText="1"/>
    </xf>
    <xf numFmtId="0" fontId="53" fillId="6" borderId="49" xfId="3" applyFont="1" applyFill="1" applyBorder="1" applyAlignment="1">
      <alignment horizontal="center" vertical="center" wrapText="1"/>
    </xf>
    <xf numFmtId="0" fontId="53" fillId="12" borderId="49" xfId="3" applyFont="1" applyFill="1" applyBorder="1" applyAlignment="1">
      <alignment horizontal="center" vertical="center" wrapText="1"/>
    </xf>
    <xf numFmtId="0" fontId="7" fillId="0" borderId="31" xfId="3" applyFont="1" applyBorder="1" applyAlignment="1">
      <alignment horizontal="center" vertical="center" wrapText="1"/>
    </xf>
    <xf numFmtId="0" fontId="7" fillId="0" borderId="9" xfId="3" applyFont="1" applyBorder="1" applyAlignment="1">
      <alignment horizontal="center" vertical="center" wrapText="1"/>
    </xf>
    <xf numFmtId="0" fontId="10" fillId="0" borderId="0" xfId="3" applyFont="1" applyAlignment="1">
      <alignment horizontal="center" vertical="center" wrapText="1"/>
    </xf>
    <xf numFmtId="0" fontId="10" fillId="0" borderId="8" xfId="3" applyFont="1" applyBorder="1" applyAlignment="1">
      <alignment horizontal="center" vertical="center" wrapText="1"/>
    </xf>
    <xf numFmtId="0" fontId="10" fillId="0" borderId="5" xfId="3" applyFont="1" applyBorder="1" applyAlignment="1">
      <alignment horizontal="center" vertical="center" wrapText="1"/>
    </xf>
    <xf numFmtId="0" fontId="53" fillId="0" borderId="62" xfId="3" applyFont="1" applyFill="1" applyBorder="1" applyAlignment="1">
      <alignment horizontal="center" vertical="center" wrapText="1"/>
    </xf>
    <xf numFmtId="0" fontId="53" fillId="0" borderId="71" xfId="3" applyFont="1" applyFill="1" applyBorder="1" applyAlignment="1">
      <alignment horizontal="center" vertical="center" wrapText="1"/>
    </xf>
    <xf numFmtId="43" fontId="10" fillId="0" borderId="54" xfId="6" applyFont="1" applyFill="1" applyBorder="1" applyAlignment="1">
      <alignment horizontal="center" vertical="center" wrapText="1"/>
    </xf>
    <xf numFmtId="43" fontId="10" fillId="0" borderId="39" xfId="6" applyFont="1" applyFill="1" applyBorder="1" applyAlignment="1">
      <alignment horizontal="center" vertical="center" wrapText="1"/>
    </xf>
    <xf numFmtId="0" fontId="53" fillId="0" borderId="64" xfId="3" applyFont="1" applyFill="1" applyBorder="1" applyAlignment="1">
      <alignment horizontal="center" vertical="center" wrapText="1"/>
    </xf>
    <xf numFmtId="0" fontId="53" fillId="0" borderId="74" xfId="3" applyFont="1" applyFill="1" applyBorder="1" applyAlignment="1">
      <alignment horizontal="center" vertical="center" wrapText="1"/>
    </xf>
    <xf numFmtId="0" fontId="53" fillId="0" borderId="27" xfId="3" applyFont="1" applyFill="1" applyBorder="1" applyAlignment="1">
      <alignment horizontal="center" vertical="center" wrapText="1"/>
    </xf>
    <xf numFmtId="0" fontId="53" fillId="0" borderId="73" xfId="3" applyFont="1" applyFill="1" applyBorder="1" applyAlignment="1">
      <alignment horizontal="center" vertical="center" wrapText="1"/>
    </xf>
    <xf numFmtId="0" fontId="53" fillId="0" borderId="65" xfId="3" applyFont="1" applyFill="1" applyBorder="1" applyAlignment="1">
      <alignment horizontal="center" vertical="center" wrapText="1"/>
    </xf>
    <xf numFmtId="0" fontId="53" fillId="0" borderId="72" xfId="3" applyFont="1" applyFill="1" applyBorder="1" applyAlignment="1">
      <alignment horizontal="center" vertical="center" wrapText="1"/>
    </xf>
    <xf numFmtId="43" fontId="10" fillId="0" borderId="30" xfId="6" applyFont="1" applyFill="1" applyBorder="1" applyAlignment="1">
      <alignment horizontal="center" vertical="center" wrapText="1"/>
    </xf>
    <xf numFmtId="43" fontId="10" fillId="0" borderId="68" xfId="6" applyFont="1" applyFill="1" applyBorder="1" applyAlignment="1">
      <alignment horizontal="center" vertical="center" wrapText="1"/>
    </xf>
    <xf numFmtId="4" fontId="38" fillId="0" borderId="2" xfId="3" applyNumberFormat="1" applyFont="1" applyFill="1" applyBorder="1" applyAlignment="1" applyProtection="1">
      <alignment horizontal="center" vertical="center" wrapText="1"/>
      <protection locked="0" hidden="1"/>
    </xf>
    <xf numFmtId="4" fontId="38" fillId="0" borderId="3" xfId="3" applyNumberFormat="1" applyFont="1" applyFill="1" applyBorder="1" applyAlignment="1" applyProtection="1">
      <alignment horizontal="center" vertical="center" wrapText="1"/>
      <protection locked="0" hidden="1"/>
    </xf>
    <xf numFmtId="4" fontId="38" fillId="0" borderId="7" xfId="3" applyNumberFormat="1" applyFont="1" applyFill="1" applyBorder="1" applyAlignment="1" applyProtection="1">
      <alignment horizontal="center" vertical="center" wrapText="1"/>
      <protection locked="0" hidden="1"/>
    </xf>
    <xf numFmtId="4" fontId="38" fillId="0" borderId="32" xfId="3" applyNumberFormat="1" applyFont="1" applyFill="1" applyBorder="1" applyAlignment="1" applyProtection="1">
      <alignment horizontal="center" vertical="center" wrapText="1"/>
      <protection locked="0" hidden="1"/>
    </xf>
    <xf numFmtId="4" fontId="38" fillId="0" borderId="11" xfId="3" applyNumberFormat="1" applyFont="1" applyFill="1" applyBorder="1" applyAlignment="1" applyProtection="1">
      <alignment horizontal="center" vertical="center" wrapText="1"/>
      <protection locked="0" hidden="1"/>
    </xf>
    <xf numFmtId="4" fontId="38" fillId="0" borderId="57" xfId="3" applyNumberFormat="1" applyFont="1" applyFill="1" applyBorder="1" applyAlignment="1" applyProtection="1">
      <alignment horizontal="center" vertical="center" wrapText="1"/>
      <protection locked="0" hidden="1"/>
    </xf>
    <xf numFmtId="0" fontId="53" fillId="12" borderId="17" xfId="3" applyFont="1" applyFill="1" applyBorder="1" applyAlignment="1" applyProtection="1">
      <alignment horizontal="center" vertical="center" wrapText="1"/>
    </xf>
    <xf numFmtId="0" fontId="53" fillId="12" borderId="18" xfId="3" applyFont="1" applyFill="1" applyBorder="1" applyAlignment="1" applyProtection="1">
      <alignment horizontal="center" vertical="center" wrapText="1"/>
    </xf>
    <xf numFmtId="4" fontId="39" fillId="26" borderId="4" xfId="3" applyNumberFormat="1" applyFont="1" applyFill="1" applyBorder="1" applyAlignment="1" applyProtection="1">
      <alignment horizontal="center" vertical="center" wrapText="1"/>
    </xf>
    <xf numFmtId="4" fontId="39" fillId="26" borderId="8" xfId="3" applyNumberFormat="1" applyFont="1" applyFill="1" applyBorder="1" applyAlignment="1" applyProtection="1">
      <alignment horizontal="center" vertical="center" wrapText="1"/>
    </xf>
    <xf numFmtId="4" fontId="39" fillId="26" borderId="7" xfId="3" applyNumberFormat="1" applyFont="1" applyFill="1" applyBorder="1" applyAlignment="1" applyProtection="1">
      <alignment horizontal="center" vertical="center" wrapText="1"/>
    </xf>
    <xf numFmtId="4" fontId="39" fillId="26" borderId="31" xfId="3" applyNumberFormat="1" applyFont="1" applyFill="1" applyBorder="1" applyAlignment="1" applyProtection="1">
      <alignment horizontal="center" vertical="center" wrapText="1"/>
    </xf>
    <xf numFmtId="4" fontId="39" fillId="23" borderId="4" xfId="3" applyNumberFormat="1" applyFont="1" applyFill="1" applyBorder="1" applyAlignment="1" applyProtection="1">
      <alignment horizontal="center" vertical="center" wrapText="1"/>
    </xf>
    <xf numFmtId="4" fontId="39" fillId="23" borderId="8" xfId="3" applyNumberFormat="1" applyFont="1" applyFill="1" applyBorder="1" applyAlignment="1" applyProtection="1">
      <alignment horizontal="center" vertical="center" wrapText="1"/>
    </xf>
    <xf numFmtId="4" fontId="39" fillId="23" borderId="7" xfId="3" applyNumberFormat="1" applyFont="1" applyFill="1" applyBorder="1" applyAlignment="1" applyProtection="1">
      <alignment horizontal="center" vertical="center" wrapText="1"/>
    </xf>
    <xf numFmtId="4" fontId="39" fillId="23" borderId="31" xfId="3" applyNumberFormat="1" applyFont="1" applyFill="1" applyBorder="1" applyAlignment="1" applyProtection="1">
      <alignment horizontal="center" vertical="center" wrapText="1"/>
    </xf>
    <xf numFmtId="4" fontId="39" fillId="19" borderId="4" xfId="3" applyNumberFormat="1" applyFont="1" applyFill="1" applyBorder="1" applyAlignment="1" applyProtection="1">
      <alignment horizontal="center" vertical="center" wrapText="1"/>
    </xf>
    <xf numFmtId="4" fontId="39" fillId="19" borderId="8" xfId="3" applyNumberFormat="1" applyFont="1" applyFill="1" applyBorder="1" applyAlignment="1" applyProtection="1">
      <alignment horizontal="center" vertical="center" wrapText="1"/>
    </xf>
    <xf numFmtId="4" fontId="39" fillId="19" borderId="7" xfId="3" applyNumberFormat="1" applyFont="1" applyFill="1" applyBorder="1" applyAlignment="1" applyProtection="1">
      <alignment horizontal="center" vertical="center" wrapText="1"/>
    </xf>
    <xf numFmtId="4" fontId="39" fillId="19" borderId="31" xfId="3" applyNumberFormat="1" applyFont="1" applyFill="1" applyBorder="1" applyAlignment="1" applyProtection="1">
      <alignment horizontal="center" vertical="center" wrapText="1"/>
    </xf>
    <xf numFmtId="4" fontId="39" fillId="14" borderId="4" xfId="3" applyNumberFormat="1" applyFont="1" applyFill="1" applyBorder="1" applyAlignment="1" applyProtection="1">
      <alignment horizontal="center" vertical="center" wrapText="1"/>
    </xf>
    <xf numFmtId="4" fontId="39" fillId="14" borderId="8" xfId="3" applyNumberFormat="1" applyFont="1" applyFill="1" applyBorder="1" applyAlignment="1" applyProtection="1">
      <alignment horizontal="center" vertical="center" wrapText="1"/>
    </xf>
    <xf numFmtId="4" fontId="39" fillId="14" borderId="7" xfId="3" applyNumberFormat="1" applyFont="1" applyFill="1" applyBorder="1" applyAlignment="1" applyProtection="1">
      <alignment horizontal="center" vertical="center" wrapText="1"/>
    </xf>
    <xf numFmtId="4" fontId="39" fillId="14" borderId="31" xfId="3" applyNumberFormat="1" applyFont="1" applyFill="1" applyBorder="1" applyAlignment="1" applyProtection="1">
      <alignment horizontal="center" vertical="center" wrapText="1"/>
    </xf>
    <xf numFmtId="4" fontId="53" fillId="12" borderId="46" xfId="3" applyNumberFormat="1" applyFont="1" applyFill="1" applyBorder="1" applyAlignment="1" applyProtection="1">
      <alignment horizontal="center" vertical="center" wrapText="1"/>
    </xf>
    <xf numFmtId="4" fontId="53" fillId="12" borderId="48" xfId="3" applyNumberFormat="1" applyFont="1" applyFill="1" applyBorder="1" applyAlignment="1" applyProtection="1">
      <alignment horizontal="center" vertical="center" wrapText="1"/>
    </xf>
    <xf numFmtId="4" fontId="53" fillId="12" borderId="70" xfId="3" applyNumberFormat="1" applyFont="1" applyFill="1" applyBorder="1" applyAlignment="1" applyProtection="1">
      <alignment horizontal="center" vertical="center" wrapText="1"/>
    </xf>
    <xf numFmtId="0" fontId="3" fillId="0" borderId="2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9" xfId="0" applyFont="1" applyBorder="1" applyAlignment="1">
      <alignment horizontal="center" vertical="center" wrapText="1"/>
    </xf>
    <xf numFmtId="2" fontId="10" fillId="0" borderId="27" xfId="2" applyNumberFormat="1" applyFont="1" applyFill="1" applyBorder="1" applyAlignment="1">
      <alignment horizontal="center" vertical="center" wrapText="1"/>
    </xf>
    <xf numFmtId="2" fontId="10" fillId="0" borderId="23" xfId="2" applyNumberFormat="1" applyFont="1" applyFill="1" applyBorder="1" applyAlignment="1">
      <alignment horizontal="center" vertical="center" wrapText="1"/>
    </xf>
    <xf numFmtId="2" fontId="10" fillId="0" borderId="30" xfId="2" applyNumberFormat="1" applyFont="1" applyFill="1" applyBorder="1" applyAlignment="1">
      <alignment horizontal="center" vertical="center" wrapText="1"/>
    </xf>
    <xf numFmtId="0" fontId="10" fillId="0" borderId="2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0"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5" xfId="0" applyFont="1" applyBorder="1" applyAlignment="1">
      <alignment horizontal="center" vertical="center" wrapText="1"/>
    </xf>
    <xf numFmtId="0" fontId="11" fillId="0" borderId="0" xfId="0" applyFont="1" applyAlignment="1">
      <alignment horizontal="center" vertical="center" wrapText="1"/>
    </xf>
    <xf numFmtId="0" fontId="9" fillId="2" borderId="34"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3" fillId="0" borderId="32" xfId="0" applyFont="1" applyBorder="1" applyAlignment="1">
      <alignment horizontal="center" vertical="center" wrapText="1"/>
    </xf>
    <xf numFmtId="0" fontId="0" fillId="0" borderId="32" xfId="0" applyBorder="1" applyAlignment="1">
      <alignment horizontal="center" vertical="center" wrapText="1"/>
    </xf>
    <xf numFmtId="0" fontId="7" fillId="0" borderId="32"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0" xfId="0" applyFont="1" applyFill="1" applyBorder="1" applyAlignment="1">
      <alignment horizontal="center" vertical="center" wrapText="1"/>
    </xf>
    <xf numFmtId="44" fontId="18" fillId="2" borderId="41" xfId="2" applyFont="1" applyFill="1" applyBorder="1" applyAlignment="1">
      <alignment horizontal="center" vertical="center" wrapText="1"/>
    </xf>
    <xf numFmtId="44" fontId="18" fillId="2" borderId="42" xfId="2" applyFont="1" applyFill="1" applyBorder="1" applyAlignment="1">
      <alignment horizontal="center" vertical="center" wrapText="1"/>
    </xf>
    <xf numFmtId="44" fontId="19" fillId="0" borderId="26" xfId="2" applyFont="1" applyBorder="1" applyAlignment="1">
      <alignment horizontal="center" vertical="center" wrapText="1"/>
    </xf>
    <xf numFmtId="44" fontId="19" fillId="0" borderId="18" xfId="2" applyFont="1" applyBorder="1" applyAlignment="1">
      <alignment horizontal="center" vertical="center" wrapText="1"/>
    </xf>
    <xf numFmtId="44" fontId="19" fillId="0" borderId="25" xfId="2" applyFont="1" applyBorder="1" applyAlignment="1">
      <alignment horizontal="center" vertical="center" wrapText="1"/>
    </xf>
    <xf numFmtId="0" fontId="3" fillId="0" borderId="6" xfId="0" applyFont="1" applyBorder="1" applyAlignment="1">
      <alignment horizontal="center" vertical="center" wrapText="1"/>
    </xf>
    <xf numFmtId="44" fontId="3" fillId="0" borderId="32" xfId="2" applyFont="1" applyFill="1" applyBorder="1" applyAlignment="1">
      <alignment horizontal="center" vertical="center" wrapText="1"/>
    </xf>
    <xf numFmtId="0" fontId="3" fillId="0" borderId="7" xfId="0" applyFont="1" applyFill="1" applyBorder="1" applyAlignment="1">
      <alignment horizontal="center" vertical="center" wrapText="1"/>
    </xf>
    <xf numFmtId="0" fontId="0" fillId="0" borderId="7" xfId="0" applyBorder="1" applyAlignment="1">
      <alignment horizontal="center" vertical="center" wrapText="1"/>
    </xf>
    <xf numFmtId="44" fontId="19" fillId="0" borderId="6" xfId="2" applyFont="1" applyBorder="1" applyAlignment="1">
      <alignment horizontal="center" vertical="center" wrapText="1"/>
    </xf>
    <xf numFmtId="44" fontId="19" fillId="0" borderId="7" xfId="2" applyFont="1" applyBorder="1" applyAlignment="1">
      <alignment horizontal="center" vertical="center" wrapText="1"/>
    </xf>
    <xf numFmtId="44" fontId="18" fillId="0" borderId="6" xfId="2" applyFont="1" applyBorder="1" applyAlignment="1">
      <alignment horizontal="center" vertical="center" wrapText="1"/>
    </xf>
    <xf numFmtId="44" fontId="18" fillId="0" borderId="7" xfId="2"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2" xfId="0" applyFont="1" applyBorder="1" applyAlignment="1">
      <alignment horizontal="center" vertical="center" wrapText="1"/>
    </xf>
    <xf numFmtId="0" fontId="10" fillId="5" borderId="25"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32" xfId="0" applyFont="1" applyFill="1" applyBorder="1" applyAlignment="1">
      <alignment horizontal="center" vertical="center" wrapText="1"/>
    </xf>
    <xf numFmtId="0" fontId="37" fillId="0" borderId="57"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28" xfId="0" applyFont="1" applyFill="1" applyBorder="1" applyAlignment="1">
      <alignment horizontal="center" vertical="center" wrapText="1"/>
    </xf>
    <xf numFmtId="1" fontId="37" fillId="0" borderId="20" xfId="2" applyNumberFormat="1" applyFont="1" applyBorder="1" applyAlignment="1">
      <alignment horizontal="center" vertical="center" wrapText="1"/>
    </xf>
    <xf numFmtId="1" fontId="37" fillId="0" borderId="18" xfId="2" applyNumberFormat="1" applyFont="1" applyBorder="1" applyAlignment="1">
      <alignment horizontal="center" vertical="center" wrapText="1"/>
    </xf>
    <xf numFmtId="1" fontId="37" fillId="0" borderId="29" xfId="2" applyNumberFormat="1" applyFont="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10" fillId="6" borderId="6" xfId="0" applyFont="1" applyFill="1" applyBorder="1" applyAlignment="1">
      <alignment horizontal="center"/>
    </xf>
    <xf numFmtId="0" fontId="10" fillId="6" borderId="59" xfId="0" applyFont="1" applyFill="1" applyBorder="1" applyAlignment="1">
      <alignment horizontal="center"/>
    </xf>
    <xf numFmtId="0" fontId="10" fillId="6" borderId="7" xfId="0" applyFont="1" applyFill="1" applyBorder="1" applyAlignment="1">
      <alignment horizontal="center"/>
    </xf>
    <xf numFmtId="0" fontId="12" fillId="0" borderId="45"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42" xfId="0" applyFont="1" applyBorder="1" applyAlignment="1">
      <alignment horizontal="center" vertical="center" wrapText="1"/>
    </xf>
    <xf numFmtId="0" fontId="0" fillId="0" borderId="20" xfId="0" applyBorder="1" applyAlignment="1">
      <alignment horizontal="center" vertical="center" wrapText="1"/>
    </xf>
    <xf numFmtId="0" fontId="0" fillId="0" borderId="18" xfId="0" applyBorder="1" applyAlignment="1">
      <alignment horizontal="center" vertical="center" wrapText="1"/>
    </xf>
    <xf numFmtId="0" fontId="0" fillId="0" borderId="25" xfId="0" applyBorder="1" applyAlignment="1">
      <alignment horizontal="center" vertical="center" wrapText="1"/>
    </xf>
    <xf numFmtId="0" fontId="12" fillId="0" borderId="20"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5" xfId="0" applyFont="1" applyBorder="1" applyAlignment="1">
      <alignment horizontal="center" vertical="center" wrapText="1"/>
    </xf>
    <xf numFmtId="0" fontId="0" fillId="0" borderId="22" xfId="0" applyBorder="1" applyAlignment="1">
      <alignment horizontal="center" vertical="center" wrapText="1"/>
    </xf>
    <xf numFmtId="0" fontId="0" fillId="0" borderId="19" xfId="0" applyBorder="1" applyAlignment="1">
      <alignment horizontal="center" vertical="center" wrapText="1"/>
    </xf>
    <xf numFmtId="0" fontId="0" fillId="0" borderId="52" xfId="0" applyBorder="1" applyAlignment="1">
      <alignment horizontal="center" vertical="center" wrapText="1"/>
    </xf>
    <xf numFmtId="0" fontId="32" fillId="0" borderId="15"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35" xfId="0" applyFont="1" applyBorder="1" applyAlignment="1">
      <alignment horizontal="center" vertical="center" wrapText="1"/>
    </xf>
    <xf numFmtId="0" fontId="32" fillId="0" borderId="0" xfId="0" applyFont="1" applyBorder="1" applyAlignment="1">
      <alignment horizontal="center" vertical="center" wrapText="1"/>
    </xf>
    <xf numFmtId="0" fontId="10" fillId="5" borderId="53"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5" borderId="42" xfId="0" applyFont="1" applyFill="1" applyBorder="1" applyAlignment="1">
      <alignment horizontal="center" vertical="center" wrapText="1"/>
    </xf>
    <xf numFmtId="0" fontId="30" fillId="2" borderId="12"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30" fillId="2" borderId="34" xfId="0" applyFont="1" applyFill="1" applyBorder="1" applyAlignment="1">
      <alignment horizontal="center" vertical="center" wrapText="1"/>
    </xf>
    <xf numFmtId="0" fontId="30" fillId="2" borderId="35" xfId="0" applyFont="1" applyFill="1" applyBorder="1" applyAlignment="1">
      <alignment horizontal="center" vertical="center" wrapText="1"/>
    </xf>
    <xf numFmtId="0" fontId="30" fillId="2" borderId="36" xfId="0" applyFont="1" applyFill="1" applyBorder="1" applyAlignment="1">
      <alignment horizontal="center" vertical="center" wrapText="1"/>
    </xf>
    <xf numFmtId="0" fontId="29" fillId="3" borderId="36" xfId="0" applyFont="1" applyFill="1" applyBorder="1" applyAlignment="1">
      <alignment horizontal="center" vertical="center" wrapText="1"/>
    </xf>
    <xf numFmtId="0" fontId="29" fillId="3" borderId="37" xfId="0" applyFont="1" applyFill="1" applyBorder="1" applyAlignment="1">
      <alignment horizontal="center" vertical="center" wrapText="1"/>
    </xf>
    <xf numFmtId="0" fontId="32" fillId="0" borderId="24"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29"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44"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11" xfId="0" applyFont="1" applyBorder="1" applyAlignment="1">
      <alignment horizontal="center" vertical="center" wrapText="1"/>
    </xf>
    <xf numFmtId="0" fontId="29" fillId="2" borderId="1"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53" fillId="12" borderId="12" xfId="3" applyFont="1" applyFill="1" applyBorder="1" applyAlignment="1">
      <alignment horizontal="center" vertical="center" wrapText="1"/>
    </xf>
    <xf numFmtId="0" fontId="53" fillId="12" borderId="13" xfId="3" applyFont="1" applyFill="1" applyBorder="1" applyAlignment="1">
      <alignment horizontal="center" vertical="center" wrapText="1"/>
    </xf>
    <xf numFmtId="0" fontId="53" fillId="12" borderId="14" xfId="3" applyFont="1" applyFill="1" applyBorder="1" applyAlignment="1">
      <alignment horizontal="center" vertical="center" wrapText="1"/>
    </xf>
    <xf numFmtId="0" fontId="53" fillId="15" borderId="15" xfId="3" applyFont="1" applyFill="1" applyBorder="1" applyAlignment="1">
      <alignment horizontal="center" vertical="center" wrapText="1"/>
    </xf>
    <xf numFmtId="0" fontId="53" fillId="15" borderId="23" xfId="3" applyFont="1" applyFill="1" applyBorder="1" applyAlignment="1">
      <alignment horizontal="center" vertical="center" wrapText="1"/>
    </xf>
    <xf numFmtId="0" fontId="53" fillId="15" borderId="30" xfId="3" applyFont="1" applyFill="1" applyBorder="1" applyAlignment="1">
      <alignment horizontal="center" vertical="center" wrapText="1"/>
    </xf>
    <xf numFmtId="2" fontId="54" fillId="15" borderId="15" xfId="5" applyNumberFormat="1" applyFont="1" applyFill="1" applyBorder="1" applyAlignment="1">
      <alignment horizontal="center" vertical="center" wrapText="1"/>
    </xf>
    <xf numFmtId="2" fontId="54" fillId="15" borderId="23" xfId="5" applyNumberFormat="1" applyFont="1" applyFill="1" applyBorder="1" applyAlignment="1">
      <alignment horizontal="center" vertical="center" wrapText="1"/>
    </xf>
    <xf numFmtId="2" fontId="54" fillId="15" borderId="30" xfId="5" applyNumberFormat="1" applyFont="1" applyFill="1" applyBorder="1" applyAlignment="1">
      <alignment horizontal="center" vertical="center" wrapText="1"/>
    </xf>
    <xf numFmtId="0" fontId="54" fillId="15" borderId="15" xfId="3" applyFont="1" applyFill="1" applyBorder="1" applyAlignment="1">
      <alignment horizontal="center" vertical="center" wrapText="1"/>
    </xf>
    <xf numFmtId="0" fontId="54" fillId="15" borderId="23" xfId="3" applyFont="1" applyFill="1" applyBorder="1" applyAlignment="1">
      <alignment horizontal="center" vertical="center" wrapText="1"/>
    </xf>
    <xf numFmtId="0" fontId="54" fillId="15" borderId="30" xfId="3" applyFont="1" applyFill="1" applyBorder="1" applyAlignment="1">
      <alignment horizontal="center" vertical="center" wrapText="1"/>
    </xf>
    <xf numFmtId="0" fontId="54" fillId="15" borderId="62" xfId="3" applyFont="1" applyFill="1" applyBorder="1" applyAlignment="1">
      <alignment horizontal="center" vertical="center" wrapText="1"/>
    </xf>
    <xf numFmtId="0" fontId="54" fillId="15" borderId="64" xfId="3" applyFont="1" applyFill="1" applyBorder="1" applyAlignment="1">
      <alignment horizontal="center" vertical="center" wrapText="1"/>
    </xf>
    <xf numFmtId="0" fontId="54" fillId="15" borderId="65" xfId="3" applyFont="1" applyFill="1" applyBorder="1" applyAlignment="1">
      <alignment horizontal="center" vertical="center" wrapText="1"/>
    </xf>
    <xf numFmtId="0" fontId="54" fillId="16" borderId="15" xfId="3" applyFont="1" applyFill="1" applyBorder="1" applyAlignment="1">
      <alignment horizontal="center" vertical="center" wrapText="1"/>
    </xf>
    <xf numFmtId="0" fontId="54" fillId="16" borderId="23" xfId="3" applyFont="1" applyFill="1" applyBorder="1" applyAlignment="1">
      <alignment horizontal="center" vertical="center" wrapText="1"/>
    </xf>
    <xf numFmtId="0" fontId="54" fillId="16" borderId="30" xfId="3" applyFont="1" applyFill="1" applyBorder="1" applyAlignment="1">
      <alignment horizontal="center" vertical="center" wrapText="1"/>
    </xf>
    <xf numFmtId="0" fontId="53" fillId="24" borderId="15" xfId="3" applyFont="1" applyFill="1" applyBorder="1" applyAlignment="1">
      <alignment horizontal="center" vertical="center" wrapText="1"/>
    </xf>
    <xf numFmtId="0" fontId="53" fillId="24" borderId="23" xfId="3" applyFont="1" applyFill="1" applyBorder="1" applyAlignment="1">
      <alignment horizontal="center" vertical="center" wrapText="1"/>
    </xf>
    <xf numFmtId="0" fontId="53" fillId="24" borderId="30" xfId="3" applyFont="1" applyFill="1" applyBorder="1" applyAlignment="1">
      <alignment horizontal="center" vertical="center" wrapText="1"/>
    </xf>
    <xf numFmtId="2" fontId="54" fillId="24" borderId="15" xfId="5" applyNumberFormat="1" applyFont="1" applyFill="1" applyBorder="1" applyAlignment="1">
      <alignment horizontal="center" vertical="center" wrapText="1"/>
    </xf>
    <xf numFmtId="2" fontId="54" fillId="24" borderId="23" xfId="5" applyNumberFormat="1" applyFont="1" applyFill="1" applyBorder="1" applyAlignment="1">
      <alignment horizontal="center" vertical="center" wrapText="1"/>
    </xf>
    <xf numFmtId="2" fontId="54" fillId="24" borderId="30" xfId="5" applyNumberFormat="1" applyFont="1" applyFill="1" applyBorder="1" applyAlignment="1">
      <alignment horizontal="center" vertical="center" wrapText="1"/>
    </xf>
    <xf numFmtId="0" fontId="53" fillId="20" borderId="15" xfId="3" applyFont="1" applyFill="1" applyBorder="1" applyAlignment="1">
      <alignment horizontal="center" vertical="center" wrapText="1"/>
    </xf>
    <xf numFmtId="0" fontId="53" fillId="20" borderId="23" xfId="3" applyFont="1" applyFill="1" applyBorder="1" applyAlignment="1">
      <alignment horizontal="center" vertical="center" wrapText="1"/>
    </xf>
    <xf numFmtId="0" fontId="53" fillId="20" borderId="30" xfId="3" applyFont="1" applyFill="1" applyBorder="1" applyAlignment="1">
      <alignment horizontal="center" vertical="center" wrapText="1"/>
    </xf>
    <xf numFmtId="2" fontId="54" fillId="20" borderId="15" xfId="5" applyNumberFormat="1" applyFont="1" applyFill="1" applyBorder="1" applyAlignment="1">
      <alignment horizontal="center" vertical="center" wrapText="1"/>
    </xf>
    <xf numFmtId="2" fontId="54" fillId="20" borderId="23" xfId="5" applyNumberFormat="1" applyFont="1" applyFill="1" applyBorder="1" applyAlignment="1">
      <alignment horizontal="center" vertical="center" wrapText="1"/>
    </xf>
    <xf numFmtId="2" fontId="54" fillId="20" borderId="30" xfId="5" applyNumberFormat="1" applyFont="1" applyFill="1" applyBorder="1" applyAlignment="1">
      <alignment horizontal="center" vertical="center" wrapText="1"/>
    </xf>
    <xf numFmtId="0" fontId="54" fillId="20" borderId="15" xfId="3" applyFont="1" applyFill="1" applyBorder="1" applyAlignment="1">
      <alignment horizontal="center" vertical="center" wrapText="1"/>
    </xf>
    <xf numFmtId="0" fontId="54" fillId="20" borderId="23" xfId="3" applyFont="1" applyFill="1" applyBorder="1" applyAlignment="1">
      <alignment horizontal="center" vertical="center" wrapText="1"/>
    </xf>
    <xf numFmtId="0" fontId="54" fillId="20" borderId="30" xfId="3" applyFont="1" applyFill="1" applyBorder="1" applyAlignment="1">
      <alignment horizontal="center" vertical="center" wrapText="1"/>
    </xf>
    <xf numFmtId="0" fontId="54" fillId="20" borderId="62" xfId="3" applyFont="1" applyFill="1" applyBorder="1" applyAlignment="1">
      <alignment horizontal="center" vertical="center" wrapText="1"/>
    </xf>
    <xf numFmtId="0" fontId="54" fillId="20" borderId="64" xfId="3" applyFont="1" applyFill="1" applyBorder="1" applyAlignment="1">
      <alignment horizontal="center" vertical="center" wrapText="1"/>
    </xf>
    <xf numFmtId="0" fontId="54" fillId="20" borderId="65" xfId="3" applyFont="1" applyFill="1" applyBorder="1" applyAlignment="1">
      <alignment horizontal="center" vertical="center" wrapText="1"/>
    </xf>
    <xf numFmtId="0" fontId="54" fillId="24" borderId="15" xfId="3" applyFont="1" applyFill="1" applyBorder="1" applyAlignment="1">
      <alignment horizontal="center" vertical="center" wrapText="1"/>
    </xf>
    <xf numFmtId="0" fontId="54" fillId="24" borderId="23" xfId="3" applyFont="1" applyFill="1" applyBorder="1" applyAlignment="1">
      <alignment horizontal="center" vertical="center" wrapText="1"/>
    </xf>
    <xf numFmtId="0" fontId="54" fillId="24" borderId="30" xfId="3" applyFont="1" applyFill="1" applyBorder="1" applyAlignment="1">
      <alignment horizontal="center" vertical="center" wrapText="1"/>
    </xf>
    <xf numFmtId="0" fontId="54" fillId="24" borderId="62" xfId="3" applyFont="1" applyFill="1" applyBorder="1" applyAlignment="1">
      <alignment horizontal="center" vertical="center" wrapText="1"/>
    </xf>
    <xf numFmtId="0" fontId="54" fillId="24" borderId="64" xfId="3" applyFont="1" applyFill="1" applyBorder="1" applyAlignment="1">
      <alignment horizontal="center" vertical="center" wrapText="1"/>
    </xf>
    <xf numFmtId="0" fontId="54" fillId="24" borderId="65" xfId="3" applyFont="1" applyFill="1" applyBorder="1" applyAlignment="1">
      <alignment horizontal="center" vertical="center" wrapText="1"/>
    </xf>
    <xf numFmtId="0" fontId="53" fillId="16" borderId="15" xfId="3" applyFont="1" applyFill="1" applyBorder="1" applyAlignment="1">
      <alignment horizontal="center" vertical="center" wrapText="1"/>
    </xf>
    <xf numFmtId="0" fontId="53" fillId="16" borderId="23" xfId="3" applyFont="1" applyFill="1" applyBorder="1" applyAlignment="1">
      <alignment horizontal="center" vertical="center" wrapText="1"/>
    </xf>
    <xf numFmtId="0" fontId="53" fillId="16" borderId="30" xfId="3" applyFont="1" applyFill="1" applyBorder="1" applyAlignment="1">
      <alignment horizontal="center" vertical="center" wrapText="1"/>
    </xf>
    <xf numFmtId="2" fontId="54" fillId="16" borderId="15" xfId="5" applyNumberFormat="1" applyFont="1" applyFill="1" applyBorder="1" applyAlignment="1">
      <alignment horizontal="center" vertical="center" wrapText="1"/>
    </xf>
    <xf numFmtId="2" fontId="54" fillId="16" borderId="23" xfId="5" applyNumberFormat="1" applyFont="1" applyFill="1" applyBorder="1" applyAlignment="1">
      <alignment horizontal="center" vertical="center" wrapText="1"/>
    </xf>
    <xf numFmtId="2" fontId="54" fillId="16" borderId="30" xfId="5" applyNumberFormat="1" applyFont="1" applyFill="1" applyBorder="1" applyAlignment="1">
      <alignment horizontal="center" vertical="center" wrapText="1"/>
    </xf>
    <xf numFmtId="0" fontId="54" fillId="16" borderId="62" xfId="3" applyFont="1" applyFill="1" applyBorder="1" applyAlignment="1">
      <alignment horizontal="center" vertical="center" wrapText="1"/>
    </xf>
    <xf numFmtId="0" fontId="54" fillId="16" borderId="64" xfId="3" applyFont="1" applyFill="1" applyBorder="1" applyAlignment="1">
      <alignment horizontal="center" vertical="center" wrapText="1"/>
    </xf>
    <xf numFmtId="0" fontId="54" fillId="16" borderId="65" xfId="3" applyFont="1" applyFill="1" applyBorder="1" applyAlignment="1">
      <alignment horizontal="center" vertical="center" wrapText="1"/>
    </xf>
    <xf numFmtId="0" fontId="53" fillId="12" borderId="15" xfId="3" applyFont="1" applyFill="1" applyBorder="1" applyAlignment="1">
      <alignment horizontal="center" vertical="center" wrapText="1"/>
    </xf>
    <xf numFmtId="0" fontId="53" fillId="12" borderId="23" xfId="3" applyFont="1" applyFill="1" applyBorder="1" applyAlignment="1">
      <alignment horizontal="center" vertical="center" wrapText="1"/>
    </xf>
    <xf numFmtId="0" fontId="53" fillId="12" borderId="30" xfId="3" applyFont="1" applyFill="1" applyBorder="1" applyAlignment="1">
      <alignment horizontal="center" vertical="center" wrapText="1"/>
    </xf>
    <xf numFmtId="0" fontId="53" fillId="12" borderId="24" xfId="3" applyFont="1" applyFill="1" applyBorder="1" applyAlignment="1">
      <alignment horizontal="center" vertical="center" wrapText="1"/>
    </xf>
    <xf numFmtId="0" fontId="53" fillId="12" borderId="28" xfId="3" applyFont="1" applyFill="1" applyBorder="1" applyAlignment="1">
      <alignment horizontal="center" vertical="center" wrapText="1"/>
    </xf>
    <xf numFmtId="0" fontId="53" fillId="12" borderId="20" xfId="3" applyFont="1" applyFill="1" applyBorder="1" applyAlignment="1">
      <alignment horizontal="center" vertical="center" wrapText="1"/>
    </xf>
    <xf numFmtId="0" fontId="53" fillId="12" borderId="29" xfId="3" applyFont="1" applyFill="1" applyBorder="1" applyAlignment="1">
      <alignment horizontal="center" vertical="center" wrapText="1"/>
    </xf>
    <xf numFmtId="0" fontId="53" fillId="12" borderId="21" xfId="3" applyFont="1" applyFill="1" applyBorder="1" applyAlignment="1">
      <alignment horizontal="center" vertical="center" wrapText="1"/>
    </xf>
    <xf numFmtId="0" fontId="53" fillId="12" borderId="61" xfId="3" applyFont="1" applyFill="1" applyBorder="1" applyAlignment="1">
      <alignment horizontal="center" vertical="center" wrapText="1"/>
    </xf>
    <xf numFmtId="0" fontId="53" fillId="12" borderId="2" xfId="3" applyFont="1" applyFill="1" applyBorder="1" applyAlignment="1" applyProtection="1">
      <alignment horizontal="center" vertical="center" wrapText="1"/>
    </xf>
    <xf numFmtId="0" fontId="53" fillId="12" borderId="3" xfId="3" applyFont="1" applyFill="1" applyBorder="1" applyAlignment="1" applyProtection="1">
      <alignment horizontal="center" vertical="center" wrapText="1"/>
    </xf>
    <xf numFmtId="0" fontId="53" fillId="12" borderId="4" xfId="3" applyFont="1" applyFill="1" applyBorder="1" applyAlignment="1" applyProtection="1">
      <alignment horizontal="center" vertical="center" wrapText="1"/>
    </xf>
    <xf numFmtId="0" fontId="54" fillId="16" borderId="34" xfId="3" applyFont="1" applyFill="1" applyBorder="1" applyAlignment="1">
      <alignment horizontal="center" vertical="center" wrapText="1"/>
    </xf>
    <xf numFmtId="0" fontId="54" fillId="16" borderId="43" xfId="3" applyFont="1" applyFill="1" applyBorder="1" applyAlignment="1">
      <alignment horizontal="center" vertical="center" wrapText="1"/>
    </xf>
    <xf numFmtId="0" fontId="54" fillId="16" borderId="68" xfId="3" applyFont="1" applyFill="1" applyBorder="1" applyAlignment="1">
      <alignment horizontal="center" vertical="center" wrapText="1"/>
    </xf>
    <xf numFmtId="0" fontId="53" fillId="12" borderId="1" xfId="3" applyFont="1" applyFill="1" applyBorder="1" applyAlignment="1">
      <alignment horizontal="center" vertical="center" wrapText="1"/>
    </xf>
    <xf numFmtId="0" fontId="53" fillId="12" borderId="3" xfId="3" applyFont="1" applyFill="1" applyBorder="1" applyAlignment="1">
      <alignment horizontal="center" vertical="center" wrapText="1"/>
    </xf>
    <xf numFmtId="0" fontId="53" fillId="12" borderId="38" xfId="3" applyFont="1" applyFill="1" applyBorder="1" applyAlignment="1">
      <alignment horizontal="center" vertical="center" wrapText="1"/>
    </xf>
    <xf numFmtId="0" fontId="53" fillId="0" borderId="43" xfId="3" applyFont="1" applyFill="1" applyBorder="1" applyAlignment="1">
      <alignment horizontal="center" vertical="center" wrapText="1"/>
    </xf>
    <xf numFmtId="0" fontId="53" fillId="0" borderId="68" xfId="3" applyFont="1" applyFill="1" applyBorder="1" applyAlignment="1">
      <alignment horizontal="center" vertical="center" wrapText="1"/>
    </xf>
    <xf numFmtId="0" fontId="53" fillId="0" borderId="23" xfId="3" applyFont="1" applyFill="1" applyBorder="1" applyAlignment="1">
      <alignment horizontal="center" vertical="center" wrapText="1"/>
    </xf>
    <xf numFmtId="0" fontId="53" fillId="0" borderId="30" xfId="3" applyFont="1" applyFill="1" applyBorder="1" applyAlignment="1">
      <alignment horizontal="center" vertical="center" wrapText="1"/>
    </xf>
    <xf numFmtId="0" fontId="53" fillId="12" borderId="2" xfId="3" applyFont="1" applyFill="1" applyBorder="1" applyAlignment="1">
      <alignment horizontal="center" vertical="center" wrapText="1"/>
    </xf>
    <xf numFmtId="0" fontId="53" fillId="12" borderId="4" xfId="3" applyFont="1" applyFill="1" applyBorder="1" applyAlignment="1">
      <alignment horizontal="center" vertical="center" wrapText="1"/>
    </xf>
    <xf numFmtId="0" fontId="10" fillId="0" borderId="0" xfId="3" applyFont="1" applyAlignment="1">
      <alignment horizontal="center" vertical="center" wrapText="1"/>
    </xf>
    <xf numFmtId="0" fontId="53" fillId="2" borderId="1" xfId="3" applyFont="1" applyFill="1" applyBorder="1" applyAlignment="1">
      <alignment horizontal="center" vertical="center" wrapText="1"/>
    </xf>
    <xf numFmtId="0" fontId="53" fillId="2" borderId="2" xfId="3" applyFont="1" applyFill="1" applyBorder="1" applyAlignment="1">
      <alignment horizontal="center" vertical="center" wrapText="1"/>
    </xf>
    <xf numFmtId="0" fontId="53" fillId="2" borderId="3" xfId="3" applyFont="1" applyFill="1" applyBorder="1" applyAlignment="1">
      <alignment horizontal="center" vertical="center" wrapText="1"/>
    </xf>
    <xf numFmtId="0" fontId="53" fillId="2" borderId="4" xfId="3" applyFont="1" applyFill="1" applyBorder="1" applyAlignment="1">
      <alignment horizontal="center" vertical="center" wrapText="1"/>
    </xf>
    <xf numFmtId="0" fontId="10" fillId="0" borderId="6" xfId="3" applyFont="1" applyBorder="1" applyAlignment="1">
      <alignment horizontal="center" vertical="center" wrapText="1"/>
    </xf>
    <xf numFmtId="0" fontId="10" fillId="0" borderId="7" xfId="3" applyFont="1" applyBorder="1" applyAlignment="1">
      <alignment horizontal="center" vertical="center" wrapText="1"/>
    </xf>
    <xf numFmtId="0" fontId="7" fillId="0" borderId="10" xfId="3" applyFont="1" applyBorder="1" applyAlignment="1">
      <alignment horizontal="center" vertical="center" wrapText="1"/>
    </xf>
    <xf numFmtId="0" fontId="7" fillId="0" borderId="11" xfId="3" applyFont="1" applyBorder="1" applyAlignment="1">
      <alignment horizontal="center" vertical="center" wrapText="1"/>
    </xf>
    <xf numFmtId="0" fontId="53" fillId="12" borderId="34" xfId="3" applyFont="1" applyFill="1" applyBorder="1" applyAlignment="1">
      <alignment horizontal="center" vertical="center" wrapText="1"/>
    </xf>
    <xf numFmtId="0" fontId="53" fillId="12" borderId="35" xfId="3" applyFont="1" applyFill="1" applyBorder="1" applyAlignment="1">
      <alignment horizontal="center" vertical="center" wrapText="1"/>
    </xf>
    <xf numFmtId="0" fontId="53" fillId="12" borderId="36" xfId="3" applyFont="1" applyFill="1" applyBorder="1" applyAlignment="1">
      <alignment horizontal="center" vertical="center" wrapText="1"/>
    </xf>
    <xf numFmtId="0" fontId="7" fillId="12" borderId="35" xfId="3" applyFont="1" applyFill="1" applyBorder="1" applyAlignment="1">
      <alignment horizontal="center" vertical="center" wrapText="1"/>
    </xf>
    <xf numFmtId="0" fontId="53" fillId="3" borderId="15" xfId="3" applyFont="1" applyFill="1" applyBorder="1" applyAlignment="1">
      <alignment horizontal="center" vertical="center" wrapText="1"/>
    </xf>
    <xf numFmtId="0" fontId="53" fillId="3" borderId="66" xfId="3" applyFont="1" applyFill="1" applyBorder="1" applyAlignment="1">
      <alignment horizontal="center" vertical="center" wrapText="1"/>
    </xf>
    <xf numFmtId="0" fontId="37" fillId="0" borderId="16" xfId="0" applyFont="1" applyBorder="1" applyAlignment="1">
      <alignment horizontal="center" vertical="center" wrapText="1"/>
    </xf>
    <xf numFmtId="0" fontId="37" fillId="0" borderId="28" xfId="0" applyFont="1" applyBorder="1" applyAlignment="1">
      <alignment horizontal="center" vertical="center" wrapText="1"/>
    </xf>
    <xf numFmtId="9" fontId="37" fillId="0" borderId="18" xfId="0" applyNumberFormat="1" applyFont="1" applyBorder="1" applyAlignment="1">
      <alignment horizontal="center" vertical="center"/>
    </xf>
    <xf numFmtId="9" fontId="37" fillId="0" borderId="29" xfId="0" applyNumberFormat="1" applyFont="1" applyBorder="1" applyAlignment="1">
      <alignment horizontal="center" vertical="center"/>
    </xf>
    <xf numFmtId="9" fontId="37" fillId="0" borderId="20" xfId="0" applyNumberFormat="1" applyFont="1" applyBorder="1" applyAlignment="1">
      <alignment horizontal="center" vertical="center"/>
    </xf>
    <xf numFmtId="0" fontId="37" fillId="0" borderId="18" xfId="0" applyFont="1" applyBorder="1" applyAlignment="1">
      <alignment horizontal="center"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2" fillId="0" borderId="60"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47" xfId="0" applyFont="1" applyBorder="1" applyAlignment="1">
      <alignment horizontal="center" vertical="center" wrapText="1"/>
    </xf>
    <xf numFmtId="0" fontId="37" fillId="0" borderId="24"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29" xfId="0" applyFont="1" applyBorder="1" applyAlignment="1">
      <alignment horizontal="center" vertical="center" wrapText="1"/>
    </xf>
    <xf numFmtId="0" fontId="37" fillId="0" borderId="21" xfId="0" applyFont="1" applyFill="1" applyBorder="1" applyAlignment="1">
      <alignment horizontal="center" vertical="center" wrapText="1"/>
    </xf>
    <xf numFmtId="0" fontId="37" fillId="0" borderId="44" xfId="0" applyFont="1" applyFill="1" applyBorder="1" applyAlignment="1">
      <alignment horizontal="center" vertical="center" wrapText="1"/>
    </xf>
    <xf numFmtId="0" fontId="37" fillId="0" borderId="61" xfId="0" applyFont="1" applyFill="1" applyBorder="1" applyAlignment="1">
      <alignment horizontal="center" vertical="center" wrapText="1"/>
    </xf>
    <xf numFmtId="0" fontId="32" fillId="0" borderId="61" xfId="0" applyFont="1" applyBorder="1" applyAlignment="1">
      <alignment horizontal="center" vertical="center" wrapText="1"/>
    </xf>
    <xf numFmtId="0" fontId="32" fillId="0" borderId="45" xfId="0" applyFont="1" applyBorder="1" applyAlignment="1">
      <alignment horizontal="center" vertical="center" wrapText="1"/>
    </xf>
    <xf numFmtId="2" fontId="37" fillId="0" borderId="20" xfId="2" applyNumberFormat="1" applyFont="1" applyBorder="1" applyAlignment="1">
      <alignment horizontal="center" vertical="center" wrapText="1"/>
    </xf>
    <xf numFmtId="2" fontId="37" fillId="0" borderId="18" xfId="2" applyNumberFormat="1" applyFont="1" applyBorder="1" applyAlignment="1">
      <alignment horizontal="center" vertical="center" wrapText="1"/>
    </xf>
    <xf numFmtId="2" fontId="37" fillId="0" borderId="25" xfId="2" applyNumberFormat="1" applyFont="1" applyBorder="1" applyAlignment="1">
      <alignment horizontal="center" vertical="center" wrapText="1"/>
    </xf>
    <xf numFmtId="2" fontId="37" fillId="0" borderId="26" xfId="2" applyNumberFormat="1" applyFont="1" applyBorder="1" applyAlignment="1">
      <alignment horizontal="center" vertical="center" wrapText="1"/>
    </xf>
    <xf numFmtId="0" fontId="30" fillId="2" borderId="14" xfId="0" applyFont="1" applyFill="1" applyBorder="1" applyAlignment="1">
      <alignment horizontal="center" vertical="center" wrapText="1"/>
    </xf>
    <xf numFmtId="0" fontId="31" fillId="2" borderId="12" xfId="0" applyFont="1" applyFill="1" applyBorder="1" applyAlignment="1">
      <alignment horizontal="center" vertical="center" wrapText="1"/>
    </xf>
    <xf numFmtId="0" fontId="31" fillId="2" borderId="13" xfId="0" applyFont="1" applyFill="1" applyBorder="1" applyAlignment="1">
      <alignment horizontal="center" vertical="center" wrapText="1"/>
    </xf>
    <xf numFmtId="0" fontId="29" fillId="3" borderId="15" xfId="0" applyFont="1" applyFill="1" applyBorder="1" applyAlignment="1">
      <alignment horizontal="center" vertical="center" wrapText="1"/>
    </xf>
    <xf numFmtId="0" fontId="29" fillId="3" borderId="23" xfId="0" applyFont="1" applyFill="1" applyBorder="1" applyAlignment="1">
      <alignment horizontal="center" vertical="center" wrapText="1"/>
    </xf>
    <xf numFmtId="0" fontId="37" fillId="0" borderId="3" xfId="0" applyFont="1" applyBorder="1" applyAlignment="1">
      <alignment horizontal="center" vertical="center" wrapText="1"/>
    </xf>
    <xf numFmtId="0" fontId="37" fillId="0" borderId="32" xfId="0" applyFont="1" applyBorder="1" applyAlignment="1">
      <alignment horizontal="center" vertical="center" wrapText="1"/>
    </xf>
    <xf numFmtId="0" fontId="37" fillId="0" borderId="57" xfId="0" applyFont="1" applyBorder="1" applyAlignment="1">
      <alignment horizontal="center" vertical="center" wrapText="1"/>
    </xf>
    <xf numFmtId="0" fontId="32" fillId="0" borderId="7" xfId="0" applyFont="1" applyFill="1" applyBorder="1" applyAlignment="1">
      <alignment horizontal="center" vertical="center" wrapText="1"/>
    </xf>
    <xf numFmtId="1" fontId="37" fillId="0" borderId="32" xfId="2" applyNumberFormat="1" applyFont="1" applyBorder="1" applyAlignment="1">
      <alignment horizontal="center" vertical="center" wrapText="1"/>
    </xf>
    <xf numFmtId="0" fontId="12" fillId="0" borderId="32" xfId="0" applyFont="1" applyBorder="1" applyAlignment="1">
      <alignment horizontal="center" vertical="center" wrapText="1"/>
    </xf>
    <xf numFmtId="0" fontId="32" fillId="0" borderId="45"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42" xfId="0" applyFont="1" applyFill="1" applyBorder="1" applyAlignment="1">
      <alignment horizontal="center" vertical="center" wrapText="1"/>
    </xf>
    <xf numFmtId="1" fontId="37" fillId="0" borderId="25" xfId="2" applyNumberFormat="1" applyFont="1" applyBorder="1" applyAlignment="1">
      <alignment horizontal="center" vertical="center" wrapText="1"/>
    </xf>
    <xf numFmtId="0" fontId="30" fillId="2" borderId="43"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29" fillId="3" borderId="66"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30" fillId="2" borderId="49" xfId="0" applyFont="1" applyFill="1" applyBorder="1" applyAlignment="1">
      <alignment horizontal="center" vertical="center" wrapText="1"/>
    </xf>
    <xf numFmtId="0" fontId="31" fillId="2" borderId="49"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33" fillId="0" borderId="1"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32" xfId="0" applyFont="1" applyBorder="1" applyAlignment="1">
      <alignment horizontal="center" vertical="center" wrapText="1"/>
    </xf>
    <xf numFmtId="0" fontId="33" fillId="0" borderId="57"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8" fillId="2" borderId="49" xfId="0" applyFont="1" applyFill="1" applyBorder="1" applyAlignment="1">
      <alignment horizontal="center" vertical="center" wrapText="1"/>
    </xf>
    <xf numFmtId="0" fontId="10" fillId="5" borderId="38" xfId="0" applyFont="1" applyFill="1" applyBorder="1" applyAlignment="1">
      <alignment horizontal="center" vertical="center" wrapText="1"/>
    </xf>
    <xf numFmtId="0" fontId="10" fillId="5" borderId="67" xfId="0" applyFont="1" applyFill="1" applyBorder="1" applyAlignment="1">
      <alignment horizontal="center" vertical="center" wrapText="1"/>
    </xf>
    <xf numFmtId="0" fontId="10" fillId="5" borderId="2" xfId="0" applyFont="1" applyFill="1" applyBorder="1" applyAlignment="1">
      <alignment horizontal="center" vertical="center" wrapText="1"/>
    </xf>
    <xf numFmtId="2" fontId="32" fillId="10" borderId="69" xfId="2" applyNumberFormat="1" applyFont="1" applyFill="1" applyBorder="1" applyAlignment="1">
      <alignment horizontal="center" vertical="center" wrapText="1"/>
    </xf>
    <xf numFmtId="0" fontId="0" fillId="10" borderId="52" xfId="0" applyFill="1" applyBorder="1" applyAlignment="1">
      <alignment horizontal="center" vertical="center" wrapText="1"/>
    </xf>
    <xf numFmtId="2" fontId="37" fillId="10" borderId="26" xfId="2" applyNumberFormat="1" applyFont="1" applyFill="1" applyBorder="1" applyAlignment="1">
      <alignment horizontal="center" vertical="center" wrapText="1"/>
    </xf>
    <xf numFmtId="0" fontId="0" fillId="10" borderId="25" xfId="0" applyFill="1" applyBorder="1" applyAlignment="1">
      <alignment horizontal="center" vertical="center" wrapText="1"/>
    </xf>
    <xf numFmtId="2" fontId="37" fillId="10" borderId="26" xfId="0" applyNumberFormat="1" applyFont="1" applyFill="1" applyBorder="1" applyAlignment="1">
      <alignment horizontal="center" vertical="center" wrapText="1"/>
    </xf>
    <xf numFmtId="2" fontId="41" fillId="10" borderId="26" xfId="2" applyNumberFormat="1" applyFont="1" applyFill="1" applyBorder="1" applyAlignment="1">
      <alignment horizontal="center" vertical="center" wrapText="1"/>
    </xf>
    <xf numFmtId="0" fontId="30" fillId="2" borderId="68" xfId="0" applyFont="1" applyFill="1" applyBorder="1" applyAlignment="1">
      <alignment horizontal="center" vertical="center" wrapText="1"/>
    </xf>
    <xf numFmtId="0" fontId="30" fillId="2" borderId="63" xfId="0" applyFont="1" applyFill="1" applyBorder="1" applyAlignment="1">
      <alignment horizontal="center" vertical="center" wrapText="1"/>
    </xf>
    <xf numFmtId="0" fontId="48" fillId="0" borderId="26" xfId="0" applyFont="1" applyBorder="1" applyAlignment="1">
      <alignment horizontal="center" vertical="center" wrapText="1"/>
    </xf>
    <xf numFmtId="0" fontId="48" fillId="0" borderId="18" xfId="0" applyFont="1" applyBorder="1" applyAlignment="1">
      <alignment horizontal="center" vertical="center" wrapText="1"/>
    </xf>
    <xf numFmtId="0" fontId="48" fillId="0" borderId="25" xfId="0" applyFont="1" applyBorder="1" applyAlignment="1">
      <alignment horizontal="center" vertical="center" wrapText="1"/>
    </xf>
    <xf numFmtId="0" fontId="48" fillId="0" borderId="32" xfId="0" applyFont="1" applyBorder="1" applyAlignment="1">
      <alignment horizontal="center" vertical="center" wrapText="1"/>
    </xf>
    <xf numFmtId="0" fontId="31" fillId="2" borderId="35" xfId="0" applyFont="1" applyFill="1" applyBorder="1" applyAlignment="1">
      <alignment horizontal="center" vertical="center" wrapText="1"/>
    </xf>
    <xf numFmtId="0" fontId="31" fillId="2" borderId="14" xfId="0" applyFont="1" applyFill="1" applyBorder="1" applyAlignment="1">
      <alignment horizontal="center" vertical="center" wrapText="1"/>
    </xf>
    <xf numFmtId="0" fontId="0" fillId="10" borderId="26" xfId="0" applyFill="1" applyBorder="1" applyAlignment="1">
      <alignment horizontal="center" vertical="center" wrapText="1"/>
    </xf>
    <xf numFmtId="0" fontId="0" fillId="10" borderId="32" xfId="0" applyFill="1" applyBorder="1" applyAlignment="1">
      <alignment horizontal="center" vertical="center" wrapText="1"/>
    </xf>
    <xf numFmtId="0" fontId="48" fillId="10" borderId="26" xfId="0" applyFont="1" applyFill="1" applyBorder="1" applyAlignment="1">
      <alignment horizontal="center" vertical="center" wrapText="1"/>
    </xf>
    <xf numFmtId="0" fontId="48" fillId="10" borderId="32" xfId="0" applyFont="1" applyFill="1" applyBorder="1" applyAlignment="1">
      <alignment horizontal="center" vertical="center" wrapText="1"/>
    </xf>
    <xf numFmtId="0" fontId="37" fillId="10" borderId="26" xfId="0" applyFont="1" applyFill="1" applyBorder="1" applyAlignment="1">
      <alignment horizontal="center" vertical="center" wrapText="1"/>
    </xf>
    <xf numFmtId="2" fontId="37" fillId="0" borderId="29" xfId="2" applyNumberFormat="1" applyFont="1" applyBorder="1" applyAlignment="1">
      <alignment horizontal="center" vertical="center" wrapText="1"/>
    </xf>
    <xf numFmtId="0" fontId="48" fillId="9" borderId="24" xfId="0" applyFont="1" applyFill="1" applyBorder="1" applyAlignment="1">
      <alignment horizontal="center" vertical="center" wrapText="1"/>
    </xf>
    <xf numFmtId="0" fontId="48" fillId="9" borderId="16" xfId="0" applyFont="1" applyFill="1" applyBorder="1" applyAlignment="1">
      <alignment horizontal="center" vertical="center" wrapText="1"/>
    </xf>
    <xf numFmtId="0" fontId="48" fillId="9" borderId="33" xfId="0" applyFont="1" applyFill="1" applyBorder="1" applyAlignment="1">
      <alignment horizontal="center" vertical="center" wrapText="1"/>
    </xf>
    <xf numFmtId="0" fontId="48" fillId="0" borderId="20" xfId="0" applyFont="1" applyBorder="1" applyAlignment="1">
      <alignment horizontal="center" vertical="center" wrapText="1"/>
    </xf>
    <xf numFmtId="0" fontId="48" fillId="0" borderId="22"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52" xfId="0" applyFont="1" applyBorder="1" applyAlignment="1">
      <alignment horizontal="center" vertical="center" wrapText="1"/>
    </xf>
    <xf numFmtId="0" fontId="45" fillId="0" borderId="32" xfId="0" applyFont="1" applyBorder="1" applyAlignment="1">
      <alignment horizontal="center" vertical="center" wrapText="1"/>
    </xf>
    <xf numFmtId="0" fontId="45" fillId="0" borderId="57" xfId="0" applyFont="1" applyBorder="1" applyAlignment="1">
      <alignment horizontal="center" vertical="center" wrapText="1"/>
    </xf>
    <xf numFmtId="0" fontId="45" fillId="0" borderId="45" xfId="0" applyFont="1" applyBorder="1" applyAlignment="1">
      <alignment horizontal="center" vertical="center" wrapText="1"/>
    </xf>
    <xf numFmtId="0" fontId="45" fillId="0" borderId="17" xfId="0" applyFont="1" applyBorder="1" applyAlignment="1">
      <alignment horizontal="center" vertical="center" wrapText="1"/>
    </xf>
    <xf numFmtId="0" fontId="45" fillId="0" borderId="50" xfId="0" applyFont="1" applyBorder="1" applyAlignment="1">
      <alignment horizontal="center" vertical="center" wrapText="1"/>
    </xf>
    <xf numFmtId="1" fontId="45" fillId="0" borderId="20" xfId="2" applyNumberFormat="1" applyFont="1" applyBorder="1" applyAlignment="1">
      <alignment horizontal="center" vertical="center" wrapText="1"/>
    </xf>
    <xf numFmtId="1" fontId="45" fillId="0" borderId="18" xfId="2" applyNumberFormat="1" applyFont="1" applyBorder="1" applyAlignment="1">
      <alignment horizontal="center" vertical="center" wrapText="1"/>
    </xf>
    <xf numFmtId="1" fontId="45" fillId="0" borderId="29" xfId="2" applyNumberFormat="1" applyFont="1" applyBorder="1" applyAlignment="1">
      <alignment horizontal="center" vertical="center" wrapText="1"/>
    </xf>
    <xf numFmtId="0" fontId="45" fillId="0" borderId="20" xfId="0" applyFont="1" applyBorder="1" applyAlignment="1">
      <alignment horizontal="center" vertical="center" wrapText="1"/>
    </xf>
    <xf numFmtId="0" fontId="45" fillId="0" borderId="18" xfId="0" applyFont="1" applyBorder="1" applyAlignment="1">
      <alignment horizontal="center" vertical="center" wrapText="1"/>
    </xf>
    <xf numFmtId="0" fontId="45" fillId="0" borderId="29" xfId="0" applyFont="1" applyBorder="1" applyAlignment="1">
      <alignment horizontal="center" vertical="center" wrapText="1"/>
    </xf>
    <xf numFmtId="0" fontId="45" fillId="0" borderId="3"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0" xfId="0" applyFont="1" applyAlignment="1">
      <alignment horizontal="center" vertical="center" wrapText="1"/>
    </xf>
    <xf numFmtId="0" fontId="31" fillId="2" borderId="34" xfId="0"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45" fillId="0" borderId="10" xfId="0" applyFont="1" applyBorder="1" applyAlignment="1">
      <alignment horizontal="center" vertical="center" wrapText="1"/>
    </xf>
    <xf numFmtId="0" fontId="45" fillId="0" borderId="11" xfId="0" applyFont="1" applyBorder="1" applyAlignment="1">
      <alignment horizontal="center" vertical="center" wrapText="1"/>
    </xf>
    <xf numFmtId="0" fontId="44" fillId="0" borderId="6" xfId="0" applyFont="1" applyBorder="1" applyAlignment="1">
      <alignment horizontal="center" vertical="center" wrapText="1"/>
    </xf>
    <xf numFmtId="0" fontId="44" fillId="0" borderId="7" xfId="0" applyFont="1" applyBorder="1" applyAlignment="1">
      <alignment horizontal="center" vertical="center" wrapText="1"/>
    </xf>
  </cellXfs>
  <cellStyles count="7">
    <cellStyle name="Millares" xfId="1" builtinId="3"/>
    <cellStyle name="Millares 2" xfId="6" xr:uid="{00000000-0005-0000-0000-000001000000}"/>
    <cellStyle name="Moneda" xfId="2" builtinId="4"/>
    <cellStyle name="Moneda 4" xfId="5" xr:uid="{00000000-0005-0000-0000-000003000000}"/>
    <cellStyle name="Normal" xfId="0" builtinId="0"/>
    <cellStyle name="Normal 2" xfId="4" xr:uid="{00000000-0005-0000-0000-000005000000}"/>
    <cellStyle name="Normal 4" xfId="3" xr:uid="{00000000-0005-0000-0000-000006000000}"/>
  </cellStyles>
  <dxfs count="3">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1</xdr:row>
      <xdr:rowOff>257175</xdr:rowOff>
    </xdr:from>
    <xdr:to>
      <xdr:col>2</xdr:col>
      <xdr:colOff>872214</xdr:colOff>
      <xdr:row>5</xdr:row>
      <xdr:rowOff>142874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32435"/>
          <a:ext cx="2988669" cy="1043939"/>
        </a:xfrm>
        <a:prstGeom prst="rect">
          <a:avLst/>
        </a:prstGeom>
      </xdr:spPr>
    </xdr:pic>
    <xdr:clientData/>
  </xdr:twoCellAnchor>
  <xdr:twoCellAnchor editAs="oneCell">
    <xdr:from>
      <xdr:col>0</xdr:col>
      <xdr:colOff>47625</xdr:colOff>
      <xdr:row>1</xdr:row>
      <xdr:rowOff>257175</xdr:rowOff>
    </xdr:from>
    <xdr:to>
      <xdr:col>2</xdr:col>
      <xdr:colOff>872214</xdr:colOff>
      <xdr:row>5</xdr:row>
      <xdr:rowOff>142874</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32435"/>
          <a:ext cx="2988669" cy="104393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1196340</xdr:colOff>
      <xdr:row>5</xdr:row>
      <xdr:rowOff>114300</xdr:rowOff>
    </xdr:to>
    <xdr:pic>
      <xdr:nvPicPr>
        <xdr:cNvPr id="2" name="Imagen 2">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4655820" cy="1630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47625</xdr:colOff>
      <xdr:row>1</xdr:row>
      <xdr:rowOff>257175</xdr:rowOff>
    </xdr:from>
    <xdr:ext cx="2929614" cy="1104899"/>
    <xdr:pic>
      <xdr:nvPicPr>
        <xdr:cNvPr id="2" name="Imagen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40055"/>
          <a:ext cx="2929614" cy="1104899"/>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1</xdr:rowOff>
    </xdr:from>
    <xdr:ext cx="2288381" cy="844548"/>
    <xdr:pic>
      <xdr:nvPicPr>
        <xdr:cNvPr id="2" name="Imagen 2">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1"/>
          <a:ext cx="2288381" cy="844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47625</xdr:colOff>
      <xdr:row>1</xdr:row>
      <xdr:rowOff>257175</xdr:rowOff>
    </xdr:from>
    <xdr:ext cx="3003909" cy="1097279"/>
    <xdr:pic>
      <xdr:nvPicPr>
        <xdr:cNvPr id="2" name="Imagen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40055"/>
          <a:ext cx="3003909" cy="1097279"/>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289560</xdr:colOff>
      <xdr:row>0</xdr:row>
      <xdr:rowOff>0</xdr:rowOff>
    </xdr:from>
    <xdr:to>
      <xdr:col>2</xdr:col>
      <xdr:colOff>967740</xdr:colOff>
      <xdr:row>4</xdr:row>
      <xdr:rowOff>60960</xdr:rowOff>
    </xdr:to>
    <xdr:pic>
      <xdr:nvPicPr>
        <xdr:cNvPr id="2" name="Imagen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9560" y="0"/>
          <a:ext cx="3375660" cy="1272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47625</xdr:colOff>
      <xdr:row>1</xdr:row>
      <xdr:rowOff>257175</xdr:rowOff>
    </xdr:from>
    <xdr:to>
      <xdr:col>3</xdr:col>
      <xdr:colOff>5439</xdr:colOff>
      <xdr:row>6</xdr:row>
      <xdr:rowOff>19049</xdr:rowOff>
    </xdr:to>
    <xdr:pic>
      <xdr:nvPicPr>
        <xdr:cNvPr id="2" name="Imagen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32435"/>
          <a:ext cx="3013434" cy="1102994"/>
        </a:xfrm>
        <a:prstGeom prst="rect">
          <a:avLst/>
        </a:prstGeom>
      </xdr:spPr>
    </xdr:pic>
    <xdr:clientData/>
  </xdr:twoCellAnchor>
  <xdr:twoCellAnchor editAs="oneCell">
    <xdr:from>
      <xdr:col>0</xdr:col>
      <xdr:colOff>47625</xdr:colOff>
      <xdr:row>1</xdr:row>
      <xdr:rowOff>257175</xdr:rowOff>
    </xdr:from>
    <xdr:to>
      <xdr:col>3</xdr:col>
      <xdr:colOff>5439</xdr:colOff>
      <xdr:row>6</xdr:row>
      <xdr:rowOff>19049</xdr:rowOff>
    </xdr:to>
    <xdr:pic>
      <xdr:nvPicPr>
        <xdr:cNvPr id="3" name="Imagen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32435"/>
          <a:ext cx="3013434" cy="1102994"/>
        </a:xfrm>
        <a:prstGeom prst="rect">
          <a:avLst/>
        </a:prstGeom>
      </xdr:spPr>
    </xdr:pic>
    <xdr:clientData/>
  </xdr:twoCellAnchor>
  <xdr:twoCellAnchor editAs="oneCell">
    <xdr:from>
      <xdr:col>0</xdr:col>
      <xdr:colOff>47625</xdr:colOff>
      <xdr:row>1</xdr:row>
      <xdr:rowOff>257175</xdr:rowOff>
    </xdr:from>
    <xdr:to>
      <xdr:col>3</xdr:col>
      <xdr:colOff>5439</xdr:colOff>
      <xdr:row>6</xdr:row>
      <xdr:rowOff>19049</xdr:rowOff>
    </xdr:to>
    <xdr:pic>
      <xdr:nvPicPr>
        <xdr:cNvPr id="4" name="Imagen 3">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32435"/>
          <a:ext cx="3013434" cy="1102994"/>
        </a:xfrm>
        <a:prstGeom prst="rect">
          <a:avLst/>
        </a:prstGeom>
      </xdr:spPr>
    </xdr:pic>
    <xdr:clientData/>
  </xdr:twoCellAnchor>
  <xdr:twoCellAnchor editAs="oneCell">
    <xdr:from>
      <xdr:col>0</xdr:col>
      <xdr:colOff>47625</xdr:colOff>
      <xdr:row>1</xdr:row>
      <xdr:rowOff>257175</xdr:rowOff>
    </xdr:from>
    <xdr:to>
      <xdr:col>3</xdr:col>
      <xdr:colOff>5439</xdr:colOff>
      <xdr:row>6</xdr:row>
      <xdr:rowOff>19049</xdr:rowOff>
    </xdr:to>
    <xdr:pic>
      <xdr:nvPicPr>
        <xdr:cNvPr id="5" name="Imagen 4">
          <a:extLst>
            <a:ext uri="{FF2B5EF4-FFF2-40B4-BE49-F238E27FC236}">
              <a16:creationId xmlns:a16="http://schemas.microsoft.com/office/drawing/2014/main" id="{00000000-0008-0000-0E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32435"/>
          <a:ext cx="3013434" cy="1102994"/>
        </a:xfrm>
        <a:prstGeom prst="rect">
          <a:avLst/>
        </a:prstGeom>
      </xdr:spPr>
    </xdr:pic>
    <xdr:clientData/>
  </xdr:twoCellAnchor>
  <xdr:twoCellAnchor editAs="oneCell">
    <xdr:from>
      <xdr:col>0</xdr:col>
      <xdr:colOff>47625</xdr:colOff>
      <xdr:row>1</xdr:row>
      <xdr:rowOff>257175</xdr:rowOff>
    </xdr:from>
    <xdr:to>
      <xdr:col>3</xdr:col>
      <xdr:colOff>5439</xdr:colOff>
      <xdr:row>6</xdr:row>
      <xdr:rowOff>19049</xdr:rowOff>
    </xdr:to>
    <xdr:pic>
      <xdr:nvPicPr>
        <xdr:cNvPr id="6" name="Imagen 5">
          <a:extLst>
            <a:ext uri="{FF2B5EF4-FFF2-40B4-BE49-F238E27FC236}">
              <a16:creationId xmlns:a16="http://schemas.microsoft.com/office/drawing/2014/main" id="{00000000-0008-0000-0E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32435"/>
          <a:ext cx="3013434" cy="1102994"/>
        </a:xfrm>
        <a:prstGeom prst="rect">
          <a:avLst/>
        </a:prstGeom>
      </xdr:spPr>
    </xdr:pic>
    <xdr:clientData/>
  </xdr:twoCellAnchor>
  <xdr:twoCellAnchor editAs="oneCell">
    <xdr:from>
      <xdr:col>0</xdr:col>
      <xdr:colOff>47625</xdr:colOff>
      <xdr:row>1</xdr:row>
      <xdr:rowOff>257175</xdr:rowOff>
    </xdr:from>
    <xdr:to>
      <xdr:col>3</xdr:col>
      <xdr:colOff>5439</xdr:colOff>
      <xdr:row>6</xdr:row>
      <xdr:rowOff>19049</xdr:rowOff>
    </xdr:to>
    <xdr:pic>
      <xdr:nvPicPr>
        <xdr:cNvPr id="7" name="Imagen 6">
          <a:extLst>
            <a:ext uri="{FF2B5EF4-FFF2-40B4-BE49-F238E27FC236}">
              <a16:creationId xmlns:a16="http://schemas.microsoft.com/office/drawing/2014/main" id="{00000000-0008-0000-0E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32435"/>
          <a:ext cx="3013434" cy="1102994"/>
        </a:xfrm>
        <a:prstGeom prst="rect">
          <a:avLst/>
        </a:prstGeom>
      </xdr:spPr>
    </xdr:pic>
    <xdr:clientData/>
  </xdr:twoCellAnchor>
  <xdr:twoCellAnchor editAs="oneCell">
    <xdr:from>
      <xdr:col>0</xdr:col>
      <xdr:colOff>47625</xdr:colOff>
      <xdr:row>1</xdr:row>
      <xdr:rowOff>257175</xdr:rowOff>
    </xdr:from>
    <xdr:to>
      <xdr:col>3</xdr:col>
      <xdr:colOff>5439</xdr:colOff>
      <xdr:row>6</xdr:row>
      <xdr:rowOff>19049</xdr:rowOff>
    </xdr:to>
    <xdr:pic>
      <xdr:nvPicPr>
        <xdr:cNvPr id="8" name="Imagen 7">
          <a:extLst>
            <a:ext uri="{FF2B5EF4-FFF2-40B4-BE49-F238E27FC236}">
              <a16:creationId xmlns:a16="http://schemas.microsoft.com/office/drawing/2014/main" id="{00000000-0008-0000-0E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32435"/>
          <a:ext cx="3013434" cy="1102994"/>
        </a:xfrm>
        <a:prstGeom prst="rect">
          <a:avLst/>
        </a:prstGeom>
      </xdr:spPr>
    </xdr:pic>
    <xdr:clientData/>
  </xdr:twoCellAnchor>
  <xdr:twoCellAnchor editAs="oneCell">
    <xdr:from>
      <xdr:col>0</xdr:col>
      <xdr:colOff>47625</xdr:colOff>
      <xdr:row>1</xdr:row>
      <xdr:rowOff>257175</xdr:rowOff>
    </xdr:from>
    <xdr:to>
      <xdr:col>3</xdr:col>
      <xdr:colOff>5439</xdr:colOff>
      <xdr:row>6</xdr:row>
      <xdr:rowOff>19049</xdr:rowOff>
    </xdr:to>
    <xdr:pic>
      <xdr:nvPicPr>
        <xdr:cNvPr id="9" name="Imagen 8">
          <a:extLst>
            <a:ext uri="{FF2B5EF4-FFF2-40B4-BE49-F238E27FC236}">
              <a16:creationId xmlns:a16="http://schemas.microsoft.com/office/drawing/2014/main" id="{00000000-0008-0000-0E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32435"/>
          <a:ext cx="3013434" cy="110299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xdr:colOff>
      <xdr:row>1</xdr:row>
      <xdr:rowOff>123825</xdr:rowOff>
    </xdr:from>
    <xdr:to>
      <xdr:col>2</xdr:col>
      <xdr:colOff>1200151</xdr:colOff>
      <xdr:row>5</xdr:row>
      <xdr:rowOff>104774</xdr:rowOff>
    </xdr:to>
    <xdr:pic>
      <xdr:nvPicPr>
        <xdr:cNvPr id="2" name="Imagen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306705"/>
          <a:ext cx="3897630" cy="1192529"/>
        </a:xfrm>
        <a:prstGeom prst="rect">
          <a:avLst/>
        </a:prstGeom>
      </xdr:spPr>
    </xdr:pic>
    <xdr:clientData/>
  </xdr:twoCellAnchor>
  <xdr:twoCellAnchor editAs="oneCell">
    <xdr:from>
      <xdr:col>0</xdr:col>
      <xdr:colOff>1</xdr:colOff>
      <xdr:row>1</xdr:row>
      <xdr:rowOff>123825</xdr:rowOff>
    </xdr:from>
    <xdr:to>
      <xdr:col>2</xdr:col>
      <xdr:colOff>1200151</xdr:colOff>
      <xdr:row>5</xdr:row>
      <xdr:rowOff>104774</xdr:rowOff>
    </xdr:to>
    <xdr:pic>
      <xdr:nvPicPr>
        <xdr:cNvPr id="3" name="Imagen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306705"/>
          <a:ext cx="3897630" cy="1192529"/>
        </a:xfrm>
        <a:prstGeom prst="rect">
          <a:avLst/>
        </a:prstGeom>
      </xdr:spPr>
    </xdr:pic>
    <xdr:clientData/>
  </xdr:twoCellAnchor>
  <xdr:twoCellAnchor editAs="oneCell">
    <xdr:from>
      <xdr:col>0</xdr:col>
      <xdr:colOff>1</xdr:colOff>
      <xdr:row>1</xdr:row>
      <xdr:rowOff>123825</xdr:rowOff>
    </xdr:from>
    <xdr:to>
      <xdr:col>2</xdr:col>
      <xdr:colOff>1200151</xdr:colOff>
      <xdr:row>5</xdr:row>
      <xdr:rowOff>104774</xdr:rowOff>
    </xdr:to>
    <xdr:pic>
      <xdr:nvPicPr>
        <xdr:cNvPr id="4" name="Imagen 3">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306705"/>
          <a:ext cx="3897630" cy="1192529"/>
        </a:xfrm>
        <a:prstGeom prst="rect">
          <a:avLst/>
        </a:prstGeom>
      </xdr:spPr>
    </xdr:pic>
    <xdr:clientData/>
  </xdr:twoCellAnchor>
  <xdr:twoCellAnchor editAs="oneCell">
    <xdr:from>
      <xdr:col>0</xdr:col>
      <xdr:colOff>1</xdr:colOff>
      <xdr:row>1</xdr:row>
      <xdr:rowOff>123825</xdr:rowOff>
    </xdr:from>
    <xdr:to>
      <xdr:col>2</xdr:col>
      <xdr:colOff>1200151</xdr:colOff>
      <xdr:row>5</xdr:row>
      <xdr:rowOff>104774</xdr:rowOff>
    </xdr:to>
    <xdr:pic>
      <xdr:nvPicPr>
        <xdr:cNvPr id="5" name="Imagen 4">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306705"/>
          <a:ext cx="3897630" cy="1192529"/>
        </a:xfrm>
        <a:prstGeom prst="rect">
          <a:avLst/>
        </a:prstGeom>
      </xdr:spPr>
    </xdr:pic>
    <xdr:clientData/>
  </xdr:twoCellAnchor>
  <xdr:twoCellAnchor editAs="oneCell">
    <xdr:from>
      <xdr:col>0</xdr:col>
      <xdr:colOff>1</xdr:colOff>
      <xdr:row>1</xdr:row>
      <xdr:rowOff>123825</xdr:rowOff>
    </xdr:from>
    <xdr:to>
      <xdr:col>2</xdr:col>
      <xdr:colOff>1200151</xdr:colOff>
      <xdr:row>5</xdr:row>
      <xdr:rowOff>104774</xdr:rowOff>
    </xdr:to>
    <xdr:pic>
      <xdr:nvPicPr>
        <xdr:cNvPr id="6" name="Imagen 5">
          <a:extLst>
            <a:ext uri="{FF2B5EF4-FFF2-40B4-BE49-F238E27FC236}">
              <a16:creationId xmlns:a16="http://schemas.microsoft.com/office/drawing/2014/main" id="{00000000-0008-0000-0F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306705"/>
          <a:ext cx="3897630" cy="1192529"/>
        </a:xfrm>
        <a:prstGeom prst="rect">
          <a:avLst/>
        </a:prstGeom>
      </xdr:spPr>
    </xdr:pic>
    <xdr:clientData/>
  </xdr:twoCellAnchor>
  <xdr:twoCellAnchor editAs="oneCell">
    <xdr:from>
      <xdr:col>0</xdr:col>
      <xdr:colOff>1</xdr:colOff>
      <xdr:row>1</xdr:row>
      <xdr:rowOff>123825</xdr:rowOff>
    </xdr:from>
    <xdr:to>
      <xdr:col>2</xdr:col>
      <xdr:colOff>1200151</xdr:colOff>
      <xdr:row>5</xdr:row>
      <xdr:rowOff>104774</xdr:rowOff>
    </xdr:to>
    <xdr:pic>
      <xdr:nvPicPr>
        <xdr:cNvPr id="7" name="Imagen 6">
          <a:extLst>
            <a:ext uri="{FF2B5EF4-FFF2-40B4-BE49-F238E27FC236}">
              <a16:creationId xmlns:a16="http://schemas.microsoft.com/office/drawing/2014/main" id="{00000000-0008-0000-0F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306705"/>
          <a:ext cx="3897630" cy="1192529"/>
        </a:xfrm>
        <a:prstGeom prst="rect">
          <a:avLst/>
        </a:prstGeom>
      </xdr:spPr>
    </xdr:pic>
    <xdr:clientData/>
  </xdr:twoCellAnchor>
  <xdr:twoCellAnchor editAs="oneCell">
    <xdr:from>
      <xdr:col>0</xdr:col>
      <xdr:colOff>1</xdr:colOff>
      <xdr:row>1</xdr:row>
      <xdr:rowOff>123825</xdr:rowOff>
    </xdr:from>
    <xdr:to>
      <xdr:col>2</xdr:col>
      <xdr:colOff>1200151</xdr:colOff>
      <xdr:row>5</xdr:row>
      <xdr:rowOff>104774</xdr:rowOff>
    </xdr:to>
    <xdr:pic>
      <xdr:nvPicPr>
        <xdr:cNvPr id="8" name="Imagen 7">
          <a:extLst>
            <a:ext uri="{FF2B5EF4-FFF2-40B4-BE49-F238E27FC236}">
              <a16:creationId xmlns:a16="http://schemas.microsoft.com/office/drawing/2014/main" id="{00000000-0008-0000-0F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306705"/>
          <a:ext cx="3897630" cy="1192529"/>
        </a:xfrm>
        <a:prstGeom prst="rect">
          <a:avLst/>
        </a:prstGeom>
      </xdr:spPr>
    </xdr:pic>
    <xdr:clientData/>
  </xdr:twoCellAnchor>
  <xdr:twoCellAnchor editAs="oneCell">
    <xdr:from>
      <xdr:col>0</xdr:col>
      <xdr:colOff>1</xdr:colOff>
      <xdr:row>1</xdr:row>
      <xdr:rowOff>123825</xdr:rowOff>
    </xdr:from>
    <xdr:to>
      <xdr:col>2</xdr:col>
      <xdr:colOff>1200151</xdr:colOff>
      <xdr:row>5</xdr:row>
      <xdr:rowOff>104774</xdr:rowOff>
    </xdr:to>
    <xdr:pic>
      <xdr:nvPicPr>
        <xdr:cNvPr id="9" name="Imagen 8">
          <a:extLst>
            <a:ext uri="{FF2B5EF4-FFF2-40B4-BE49-F238E27FC236}">
              <a16:creationId xmlns:a16="http://schemas.microsoft.com/office/drawing/2014/main" id="{00000000-0008-0000-0F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306705"/>
          <a:ext cx="3897630" cy="1192529"/>
        </a:xfrm>
        <a:prstGeom prst="rect">
          <a:avLst/>
        </a:prstGeom>
      </xdr:spPr>
    </xdr:pic>
    <xdr:clientData/>
  </xdr:twoCellAnchor>
  <xdr:twoCellAnchor editAs="oneCell">
    <xdr:from>
      <xdr:col>0</xdr:col>
      <xdr:colOff>1</xdr:colOff>
      <xdr:row>1</xdr:row>
      <xdr:rowOff>123825</xdr:rowOff>
    </xdr:from>
    <xdr:to>
      <xdr:col>2</xdr:col>
      <xdr:colOff>1200151</xdr:colOff>
      <xdr:row>5</xdr:row>
      <xdr:rowOff>104774</xdr:rowOff>
    </xdr:to>
    <xdr:pic>
      <xdr:nvPicPr>
        <xdr:cNvPr id="10" name="Imagen 9">
          <a:extLst>
            <a:ext uri="{FF2B5EF4-FFF2-40B4-BE49-F238E27FC236}">
              <a16:creationId xmlns:a16="http://schemas.microsoft.com/office/drawing/2014/main" id="{00000000-0008-0000-0F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306705"/>
          <a:ext cx="3897630" cy="1192529"/>
        </a:xfrm>
        <a:prstGeom prst="rect">
          <a:avLst/>
        </a:prstGeom>
      </xdr:spPr>
    </xdr:pic>
    <xdr:clientData/>
  </xdr:twoCellAnchor>
  <xdr:twoCellAnchor editAs="oneCell">
    <xdr:from>
      <xdr:col>0</xdr:col>
      <xdr:colOff>1</xdr:colOff>
      <xdr:row>1</xdr:row>
      <xdr:rowOff>123825</xdr:rowOff>
    </xdr:from>
    <xdr:to>
      <xdr:col>2</xdr:col>
      <xdr:colOff>1200151</xdr:colOff>
      <xdr:row>5</xdr:row>
      <xdr:rowOff>104774</xdr:rowOff>
    </xdr:to>
    <xdr:pic>
      <xdr:nvPicPr>
        <xdr:cNvPr id="11" name="Imagen 10">
          <a:extLst>
            <a:ext uri="{FF2B5EF4-FFF2-40B4-BE49-F238E27FC236}">
              <a16:creationId xmlns:a16="http://schemas.microsoft.com/office/drawing/2014/main" id="{00000000-0008-0000-0F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306705"/>
          <a:ext cx="3897630" cy="1192529"/>
        </a:xfrm>
        <a:prstGeom prst="rect">
          <a:avLst/>
        </a:prstGeom>
      </xdr:spPr>
    </xdr:pic>
    <xdr:clientData/>
  </xdr:twoCellAnchor>
  <xdr:twoCellAnchor editAs="oneCell">
    <xdr:from>
      <xdr:col>0</xdr:col>
      <xdr:colOff>1</xdr:colOff>
      <xdr:row>1</xdr:row>
      <xdr:rowOff>123825</xdr:rowOff>
    </xdr:from>
    <xdr:to>
      <xdr:col>2</xdr:col>
      <xdr:colOff>1200151</xdr:colOff>
      <xdr:row>5</xdr:row>
      <xdr:rowOff>104774</xdr:rowOff>
    </xdr:to>
    <xdr:pic>
      <xdr:nvPicPr>
        <xdr:cNvPr id="12" name="Imagen 11">
          <a:extLst>
            <a:ext uri="{FF2B5EF4-FFF2-40B4-BE49-F238E27FC236}">
              <a16:creationId xmlns:a16="http://schemas.microsoft.com/office/drawing/2014/main" id="{00000000-0008-0000-0F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306705"/>
          <a:ext cx="3897630" cy="1192529"/>
        </a:xfrm>
        <a:prstGeom prst="rect">
          <a:avLst/>
        </a:prstGeom>
      </xdr:spPr>
    </xdr:pic>
    <xdr:clientData/>
  </xdr:twoCellAnchor>
  <xdr:twoCellAnchor editAs="oneCell">
    <xdr:from>
      <xdr:col>0</xdr:col>
      <xdr:colOff>1</xdr:colOff>
      <xdr:row>1</xdr:row>
      <xdr:rowOff>123825</xdr:rowOff>
    </xdr:from>
    <xdr:to>
      <xdr:col>2</xdr:col>
      <xdr:colOff>1200151</xdr:colOff>
      <xdr:row>5</xdr:row>
      <xdr:rowOff>104774</xdr:rowOff>
    </xdr:to>
    <xdr:pic>
      <xdr:nvPicPr>
        <xdr:cNvPr id="13" name="Imagen 12">
          <a:extLst>
            <a:ext uri="{FF2B5EF4-FFF2-40B4-BE49-F238E27FC236}">
              <a16:creationId xmlns:a16="http://schemas.microsoft.com/office/drawing/2014/main" id="{00000000-0008-0000-0F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306705"/>
          <a:ext cx="3897630" cy="1192529"/>
        </a:xfrm>
        <a:prstGeom prst="rect">
          <a:avLst/>
        </a:prstGeom>
      </xdr:spPr>
    </xdr:pic>
    <xdr:clientData/>
  </xdr:twoCellAnchor>
  <xdr:twoCellAnchor editAs="oneCell">
    <xdr:from>
      <xdr:col>0</xdr:col>
      <xdr:colOff>1</xdr:colOff>
      <xdr:row>1</xdr:row>
      <xdr:rowOff>123825</xdr:rowOff>
    </xdr:from>
    <xdr:to>
      <xdr:col>2</xdr:col>
      <xdr:colOff>1200151</xdr:colOff>
      <xdr:row>5</xdr:row>
      <xdr:rowOff>104774</xdr:rowOff>
    </xdr:to>
    <xdr:pic>
      <xdr:nvPicPr>
        <xdr:cNvPr id="14" name="Imagen 13">
          <a:extLst>
            <a:ext uri="{FF2B5EF4-FFF2-40B4-BE49-F238E27FC236}">
              <a16:creationId xmlns:a16="http://schemas.microsoft.com/office/drawing/2014/main" id="{00000000-0008-0000-0F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306705"/>
          <a:ext cx="3897630" cy="1192529"/>
        </a:xfrm>
        <a:prstGeom prst="rect">
          <a:avLst/>
        </a:prstGeom>
      </xdr:spPr>
    </xdr:pic>
    <xdr:clientData/>
  </xdr:twoCellAnchor>
  <xdr:twoCellAnchor editAs="oneCell">
    <xdr:from>
      <xdr:col>0</xdr:col>
      <xdr:colOff>1</xdr:colOff>
      <xdr:row>1</xdr:row>
      <xdr:rowOff>123825</xdr:rowOff>
    </xdr:from>
    <xdr:to>
      <xdr:col>2</xdr:col>
      <xdr:colOff>1200151</xdr:colOff>
      <xdr:row>5</xdr:row>
      <xdr:rowOff>104774</xdr:rowOff>
    </xdr:to>
    <xdr:pic>
      <xdr:nvPicPr>
        <xdr:cNvPr id="15" name="Imagen 14">
          <a:extLst>
            <a:ext uri="{FF2B5EF4-FFF2-40B4-BE49-F238E27FC236}">
              <a16:creationId xmlns:a16="http://schemas.microsoft.com/office/drawing/2014/main" id="{00000000-0008-0000-0F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306705"/>
          <a:ext cx="3897630" cy="1192529"/>
        </a:xfrm>
        <a:prstGeom prst="rect">
          <a:avLst/>
        </a:prstGeom>
      </xdr:spPr>
    </xdr:pic>
    <xdr:clientData/>
  </xdr:twoCellAnchor>
  <xdr:twoCellAnchor editAs="oneCell">
    <xdr:from>
      <xdr:col>0</xdr:col>
      <xdr:colOff>1</xdr:colOff>
      <xdr:row>1</xdr:row>
      <xdr:rowOff>123825</xdr:rowOff>
    </xdr:from>
    <xdr:to>
      <xdr:col>2</xdr:col>
      <xdr:colOff>1200151</xdr:colOff>
      <xdr:row>5</xdr:row>
      <xdr:rowOff>104774</xdr:rowOff>
    </xdr:to>
    <xdr:pic>
      <xdr:nvPicPr>
        <xdr:cNvPr id="16" name="Imagen 15">
          <a:extLst>
            <a:ext uri="{FF2B5EF4-FFF2-40B4-BE49-F238E27FC236}">
              <a16:creationId xmlns:a16="http://schemas.microsoft.com/office/drawing/2014/main" id="{00000000-0008-0000-0F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306705"/>
          <a:ext cx="3897630" cy="1192529"/>
        </a:xfrm>
        <a:prstGeom prst="rect">
          <a:avLst/>
        </a:prstGeom>
      </xdr:spPr>
    </xdr:pic>
    <xdr:clientData/>
  </xdr:twoCellAnchor>
  <xdr:twoCellAnchor editAs="oneCell">
    <xdr:from>
      <xdr:col>0</xdr:col>
      <xdr:colOff>1</xdr:colOff>
      <xdr:row>1</xdr:row>
      <xdr:rowOff>123825</xdr:rowOff>
    </xdr:from>
    <xdr:to>
      <xdr:col>2</xdr:col>
      <xdr:colOff>1200151</xdr:colOff>
      <xdr:row>5</xdr:row>
      <xdr:rowOff>104774</xdr:rowOff>
    </xdr:to>
    <xdr:pic>
      <xdr:nvPicPr>
        <xdr:cNvPr id="17" name="Imagen 16">
          <a:extLst>
            <a:ext uri="{FF2B5EF4-FFF2-40B4-BE49-F238E27FC236}">
              <a16:creationId xmlns:a16="http://schemas.microsoft.com/office/drawing/2014/main" id="{00000000-0008-0000-0F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306705"/>
          <a:ext cx="3897630" cy="119252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114299</xdr:colOff>
      <xdr:row>1</xdr:row>
      <xdr:rowOff>38100</xdr:rowOff>
    </xdr:from>
    <xdr:to>
      <xdr:col>2</xdr:col>
      <xdr:colOff>1171574</xdr:colOff>
      <xdr:row>5</xdr:row>
      <xdr:rowOff>161924</xdr:rowOff>
    </xdr:to>
    <xdr:pic>
      <xdr:nvPicPr>
        <xdr:cNvPr id="2" name="Imagen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299" y="213360"/>
          <a:ext cx="3754755" cy="1282064"/>
        </a:xfrm>
        <a:prstGeom prst="rect">
          <a:avLst/>
        </a:prstGeom>
      </xdr:spPr>
    </xdr:pic>
    <xdr:clientData/>
  </xdr:twoCellAnchor>
  <xdr:twoCellAnchor editAs="oneCell">
    <xdr:from>
      <xdr:col>0</xdr:col>
      <xdr:colOff>114299</xdr:colOff>
      <xdr:row>1</xdr:row>
      <xdr:rowOff>38100</xdr:rowOff>
    </xdr:from>
    <xdr:to>
      <xdr:col>2</xdr:col>
      <xdr:colOff>1171574</xdr:colOff>
      <xdr:row>5</xdr:row>
      <xdr:rowOff>161924</xdr:rowOff>
    </xdr:to>
    <xdr:pic>
      <xdr:nvPicPr>
        <xdr:cNvPr id="3" name="Imagen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299" y="213360"/>
          <a:ext cx="3754755" cy="1282064"/>
        </a:xfrm>
        <a:prstGeom prst="rect">
          <a:avLst/>
        </a:prstGeom>
      </xdr:spPr>
    </xdr:pic>
    <xdr:clientData/>
  </xdr:twoCellAnchor>
  <xdr:twoCellAnchor editAs="oneCell">
    <xdr:from>
      <xdr:col>0</xdr:col>
      <xdr:colOff>114299</xdr:colOff>
      <xdr:row>1</xdr:row>
      <xdr:rowOff>38100</xdr:rowOff>
    </xdr:from>
    <xdr:to>
      <xdr:col>2</xdr:col>
      <xdr:colOff>1171574</xdr:colOff>
      <xdr:row>5</xdr:row>
      <xdr:rowOff>161924</xdr:rowOff>
    </xdr:to>
    <xdr:pic>
      <xdr:nvPicPr>
        <xdr:cNvPr id="4" name="Imagen 3">
          <a:extLst>
            <a:ext uri="{FF2B5EF4-FFF2-40B4-BE49-F238E27FC236}">
              <a16:creationId xmlns:a16="http://schemas.microsoft.com/office/drawing/2014/main" id="{00000000-0008-0000-1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299" y="213360"/>
          <a:ext cx="3754755" cy="1282064"/>
        </a:xfrm>
        <a:prstGeom prst="rect">
          <a:avLst/>
        </a:prstGeom>
      </xdr:spPr>
    </xdr:pic>
    <xdr:clientData/>
  </xdr:twoCellAnchor>
  <xdr:twoCellAnchor editAs="oneCell">
    <xdr:from>
      <xdr:col>0</xdr:col>
      <xdr:colOff>114299</xdr:colOff>
      <xdr:row>1</xdr:row>
      <xdr:rowOff>38100</xdr:rowOff>
    </xdr:from>
    <xdr:to>
      <xdr:col>2</xdr:col>
      <xdr:colOff>1171574</xdr:colOff>
      <xdr:row>5</xdr:row>
      <xdr:rowOff>161924</xdr:rowOff>
    </xdr:to>
    <xdr:pic>
      <xdr:nvPicPr>
        <xdr:cNvPr id="5" name="Imagen 4">
          <a:extLst>
            <a:ext uri="{FF2B5EF4-FFF2-40B4-BE49-F238E27FC236}">
              <a16:creationId xmlns:a16="http://schemas.microsoft.com/office/drawing/2014/main" id="{00000000-0008-0000-1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299" y="213360"/>
          <a:ext cx="3754755" cy="1282064"/>
        </a:xfrm>
        <a:prstGeom prst="rect">
          <a:avLst/>
        </a:prstGeom>
      </xdr:spPr>
    </xdr:pic>
    <xdr:clientData/>
  </xdr:twoCellAnchor>
  <xdr:twoCellAnchor editAs="oneCell">
    <xdr:from>
      <xdr:col>0</xdr:col>
      <xdr:colOff>114299</xdr:colOff>
      <xdr:row>1</xdr:row>
      <xdr:rowOff>38100</xdr:rowOff>
    </xdr:from>
    <xdr:to>
      <xdr:col>2</xdr:col>
      <xdr:colOff>1171574</xdr:colOff>
      <xdr:row>5</xdr:row>
      <xdr:rowOff>161924</xdr:rowOff>
    </xdr:to>
    <xdr:pic>
      <xdr:nvPicPr>
        <xdr:cNvPr id="6" name="Imagen 5">
          <a:extLst>
            <a:ext uri="{FF2B5EF4-FFF2-40B4-BE49-F238E27FC236}">
              <a16:creationId xmlns:a16="http://schemas.microsoft.com/office/drawing/2014/main" id="{00000000-0008-0000-1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299" y="213360"/>
          <a:ext cx="3754755" cy="1282064"/>
        </a:xfrm>
        <a:prstGeom prst="rect">
          <a:avLst/>
        </a:prstGeom>
      </xdr:spPr>
    </xdr:pic>
    <xdr:clientData/>
  </xdr:twoCellAnchor>
  <xdr:twoCellAnchor editAs="oneCell">
    <xdr:from>
      <xdr:col>0</xdr:col>
      <xdr:colOff>114299</xdr:colOff>
      <xdr:row>1</xdr:row>
      <xdr:rowOff>38100</xdr:rowOff>
    </xdr:from>
    <xdr:to>
      <xdr:col>2</xdr:col>
      <xdr:colOff>1171574</xdr:colOff>
      <xdr:row>5</xdr:row>
      <xdr:rowOff>161924</xdr:rowOff>
    </xdr:to>
    <xdr:pic>
      <xdr:nvPicPr>
        <xdr:cNvPr id="7" name="Imagen 6">
          <a:extLst>
            <a:ext uri="{FF2B5EF4-FFF2-40B4-BE49-F238E27FC236}">
              <a16:creationId xmlns:a16="http://schemas.microsoft.com/office/drawing/2014/main" id="{00000000-0008-0000-1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299" y="213360"/>
          <a:ext cx="3754755" cy="1282064"/>
        </a:xfrm>
        <a:prstGeom prst="rect">
          <a:avLst/>
        </a:prstGeom>
      </xdr:spPr>
    </xdr:pic>
    <xdr:clientData/>
  </xdr:twoCellAnchor>
  <xdr:twoCellAnchor editAs="oneCell">
    <xdr:from>
      <xdr:col>0</xdr:col>
      <xdr:colOff>114299</xdr:colOff>
      <xdr:row>1</xdr:row>
      <xdr:rowOff>38100</xdr:rowOff>
    </xdr:from>
    <xdr:to>
      <xdr:col>2</xdr:col>
      <xdr:colOff>1171574</xdr:colOff>
      <xdr:row>5</xdr:row>
      <xdr:rowOff>161924</xdr:rowOff>
    </xdr:to>
    <xdr:pic>
      <xdr:nvPicPr>
        <xdr:cNvPr id="8" name="Imagen 7">
          <a:extLst>
            <a:ext uri="{FF2B5EF4-FFF2-40B4-BE49-F238E27FC236}">
              <a16:creationId xmlns:a16="http://schemas.microsoft.com/office/drawing/2014/main" id="{00000000-0008-0000-1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299" y="213360"/>
          <a:ext cx="3754755" cy="1282064"/>
        </a:xfrm>
        <a:prstGeom prst="rect">
          <a:avLst/>
        </a:prstGeom>
      </xdr:spPr>
    </xdr:pic>
    <xdr:clientData/>
  </xdr:twoCellAnchor>
  <xdr:twoCellAnchor editAs="oneCell">
    <xdr:from>
      <xdr:col>0</xdr:col>
      <xdr:colOff>114299</xdr:colOff>
      <xdr:row>1</xdr:row>
      <xdr:rowOff>38100</xdr:rowOff>
    </xdr:from>
    <xdr:to>
      <xdr:col>2</xdr:col>
      <xdr:colOff>1171574</xdr:colOff>
      <xdr:row>5</xdr:row>
      <xdr:rowOff>161924</xdr:rowOff>
    </xdr:to>
    <xdr:pic>
      <xdr:nvPicPr>
        <xdr:cNvPr id="9" name="Imagen 8">
          <a:extLst>
            <a:ext uri="{FF2B5EF4-FFF2-40B4-BE49-F238E27FC236}">
              <a16:creationId xmlns:a16="http://schemas.microsoft.com/office/drawing/2014/main" id="{00000000-0008-0000-10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299" y="213360"/>
          <a:ext cx="3754755" cy="128206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oneCellAnchor>
    <xdr:from>
      <xdr:col>0</xdr:col>
      <xdr:colOff>0</xdr:colOff>
      <xdr:row>0</xdr:row>
      <xdr:rowOff>142875</xdr:rowOff>
    </xdr:from>
    <xdr:ext cx="3935730" cy="1154430"/>
    <xdr:pic>
      <xdr:nvPicPr>
        <xdr:cNvPr id="2" name="Imagen 2">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30939" b="32597"/>
        <a:stretch>
          <a:fillRect/>
        </a:stretch>
      </xdr:blipFill>
      <xdr:spPr bwMode="auto">
        <a:xfrm>
          <a:off x="0" y="142875"/>
          <a:ext cx="3935730" cy="1154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457200</xdr:rowOff>
    </xdr:from>
    <xdr:to>
      <xdr:col>3</xdr:col>
      <xdr:colOff>516509</xdr:colOff>
      <xdr:row>5</xdr:row>
      <xdr:rowOff>156308</xdr:rowOff>
    </xdr:to>
    <xdr:pic>
      <xdr:nvPicPr>
        <xdr:cNvPr id="2" name="Imagen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0" y="457200"/>
          <a:ext cx="3015869" cy="11088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1371600</xdr:colOff>
      <xdr:row>6</xdr:row>
      <xdr:rowOff>76200</xdr:rowOff>
    </xdr:to>
    <xdr:pic>
      <xdr:nvPicPr>
        <xdr:cNvPr id="2" name="Imagen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4648200" cy="1653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1295400</xdr:colOff>
      <xdr:row>6</xdr:row>
      <xdr:rowOff>76200</xdr:rowOff>
    </xdr:to>
    <xdr:pic>
      <xdr:nvPicPr>
        <xdr:cNvPr id="2" name="Imagen 2">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4655820" cy="1653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38100</xdr:colOff>
      <xdr:row>4</xdr:row>
      <xdr:rowOff>45720</xdr:rowOff>
    </xdr:to>
    <xdr:pic>
      <xdr:nvPicPr>
        <xdr:cNvPr id="2" name="Imagen 2">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3604260"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1226820</xdr:colOff>
      <xdr:row>6</xdr:row>
      <xdr:rowOff>22860</xdr:rowOff>
    </xdr:to>
    <xdr:pic>
      <xdr:nvPicPr>
        <xdr:cNvPr id="2" name="Imagen 2">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4655820"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457200</xdr:colOff>
      <xdr:row>4</xdr:row>
      <xdr:rowOff>7620</xdr:rowOff>
    </xdr:to>
    <xdr:pic>
      <xdr:nvPicPr>
        <xdr:cNvPr id="2" name="Imagen 2">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383286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1051560</xdr:colOff>
      <xdr:row>6</xdr:row>
      <xdr:rowOff>53340</xdr:rowOff>
    </xdr:to>
    <xdr:pic>
      <xdr:nvPicPr>
        <xdr:cNvPr id="2" name="Imagen 2">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4655820" cy="1630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1043940</xdr:colOff>
      <xdr:row>6</xdr:row>
      <xdr:rowOff>53340</xdr:rowOff>
    </xdr:to>
    <xdr:pic>
      <xdr:nvPicPr>
        <xdr:cNvPr id="2" name="Imagen 2">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4640580" cy="1630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990600</xdr:colOff>
      <xdr:row>5</xdr:row>
      <xdr:rowOff>121920</xdr:rowOff>
    </xdr:to>
    <xdr:pic>
      <xdr:nvPicPr>
        <xdr:cNvPr id="2" name="Imagen 2">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4655820" cy="1615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lib/Downloads/01%20BASE%20GLOBAL%20INFORMES%20GOBIERNO%202021-2024%20ACTUAL_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FINAL 2021-2024"/>
      <sheetName val="COPLADEM 2022"/>
    </sheetNames>
    <sheetDataSet>
      <sheetData sheetId="0">
        <row r="47">
          <cell r="C47">
            <v>0</v>
          </cell>
          <cell r="G47">
            <v>0</v>
          </cell>
          <cell r="N47">
            <v>3577723.53</v>
          </cell>
          <cell r="R47">
            <v>7112453.5700000003</v>
          </cell>
          <cell r="AD47">
            <v>11842</v>
          </cell>
          <cell r="AH47">
            <v>0</v>
          </cell>
        </row>
        <row r="48">
          <cell r="C48">
            <v>39200</v>
          </cell>
          <cell r="E48">
            <v>0</v>
          </cell>
          <cell r="G48">
            <v>0</v>
          </cell>
          <cell r="N48">
            <v>3281417.85</v>
          </cell>
          <cell r="AD48">
            <v>23538.86</v>
          </cell>
          <cell r="AH48">
            <v>0</v>
          </cell>
        </row>
        <row r="49">
          <cell r="C49">
            <v>41600</v>
          </cell>
          <cell r="G49">
            <v>50710.54</v>
          </cell>
          <cell r="N49">
            <v>3515219.67</v>
          </cell>
          <cell r="R49">
            <v>7132758.5800000001</v>
          </cell>
          <cell r="AD49">
            <v>93785.78</v>
          </cell>
          <cell r="AH49">
            <v>33575.279999999999</v>
          </cell>
        </row>
        <row r="50">
          <cell r="C50">
            <v>0</v>
          </cell>
          <cell r="M50">
            <v>0</v>
          </cell>
        </row>
        <row r="51">
          <cell r="C51">
            <v>0</v>
          </cell>
        </row>
        <row r="52">
          <cell r="C52">
            <v>0</v>
          </cell>
        </row>
        <row r="53">
          <cell r="C53">
            <v>0</v>
          </cell>
          <cell r="K53">
            <v>0</v>
          </cell>
        </row>
        <row r="54">
          <cell r="C54">
            <v>0</v>
          </cell>
          <cell r="E54">
            <v>0</v>
          </cell>
        </row>
        <row r="55">
          <cell r="C55">
            <v>0</v>
          </cell>
        </row>
        <row r="56">
          <cell r="C56">
            <v>0</v>
          </cell>
        </row>
        <row r="57">
          <cell r="C57">
            <v>0</v>
          </cell>
        </row>
        <row r="58">
          <cell r="C58">
            <v>0</v>
          </cell>
          <cell r="I58">
            <v>0</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8.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2:V21"/>
  <sheetViews>
    <sheetView zoomScale="70" zoomScaleNormal="70" workbookViewId="0">
      <selection activeCell="AA17" sqref="AA17"/>
    </sheetView>
  </sheetViews>
  <sheetFormatPr baseColWidth="10" defaultColWidth="11.42578125" defaultRowHeight="18"/>
  <cols>
    <col min="1" max="1" width="20.140625" style="17" customWidth="1"/>
    <col min="2" max="2" width="11.42578125" style="17"/>
    <col min="3" max="3" width="16" style="17" customWidth="1"/>
    <col min="4" max="4" width="29.28515625" style="17" customWidth="1"/>
    <col min="5" max="5" width="17.85546875" style="17" customWidth="1"/>
    <col min="6" max="6" width="16.7109375" style="17" customWidth="1"/>
    <col min="7" max="9" width="11.42578125" style="17"/>
    <col min="10" max="10" width="17.7109375" style="17" customWidth="1"/>
    <col min="11" max="11" width="15.5703125" style="17" customWidth="1"/>
    <col min="12" max="12" width="18" style="17" customWidth="1"/>
    <col min="13" max="13" width="15.28515625" style="17" customWidth="1"/>
    <col min="14" max="14" width="15.7109375" style="17" customWidth="1"/>
    <col min="15" max="15" width="14.42578125" style="17" customWidth="1"/>
    <col min="16" max="16" width="15.7109375" style="17" customWidth="1"/>
    <col min="17" max="18" width="14.42578125" style="17" customWidth="1"/>
    <col min="19" max="19" width="15.7109375" style="17" customWidth="1"/>
    <col min="20" max="20" width="18.140625" style="17" customWidth="1"/>
    <col min="21" max="16384" width="11.42578125" style="17"/>
  </cols>
  <sheetData>
    <row r="2" spans="1:22" s="1" customFormat="1" ht="30.75">
      <c r="A2" s="484" t="s">
        <v>0</v>
      </c>
      <c r="B2" s="484"/>
      <c r="C2" s="484"/>
      <c r="D2" s="484"/>
      <c r="E2" s="484"/>
      <c r="F2" s="484"/>
      <c r="G2" s="484"/>
      <c r="H2" s="484"/>
      <c r="I2" s="484"/>
      <c r="J2" s="484"/>
      <c r="K2" s="484"/>
      <c r="L2" s="484"/>
      <c r="M2" s="484"/>
      <c r="N2" s="484"/>
      <c r="O2" s="484"/>
      <c r="P2" s="484"/>
      <c r="Q2" s="484"/>
      <c r="R2" s="484"/>
      <c r="S2" s="484"/>
      <c r="T2" s="484"/>
    </row>
    <row r="3" spans="1:22" s="1" customFormat="1" ht="30.75">
      <c r="A3" s="484" t="s">
        <v>1</v>
      </c>
      <c r="B3" s="484"/>
      <c r="C3" s="484"/>
      <c r="D3" s="484"/>
      <c r="E3" s="484"/>
      <c r="F3" s="484"/>
      <c r="G3" s="484"/>
      <c r="H3" s="484"/>
      <c r="I3" s="484"/>
      <c r="J3" s="484"/>
      <c r="K3" s="484"/>
      <c r="L3" s="484"/>
      <c r="M3" s="484"/>
      <c r="N3" s="484"/>
      <c r="O3" s="484"/>
      <c r="P3" s="484"/>
      <c r="Q3" s="484"/>
      <c r="R3" s="484"/>
      <c r="S3" s="484"/>
      <c r="T3" s="484"/>
      <c r="U3" s="2"/>
    </row>
    <row r="4" spans="1:22" s="1" customFormat="1" ht="30.75">
      <c r="A4" s="484" t="s">
        <v>2</v>
      </c>
      <c r="B4" s="484"/>
      <c r="C4" s="484"/>
      <c r="D4" s="484"/>
      <c r="E4" s="484"/>
      <c r="F4" s="484"/>
      <c r="G4" s="484"/>
      <c r="H4" s="484"/>
      <c r="I4" s="484"/>
      <c r="J4" s="484"/>
      <c r="K4" s="484"/>
      <c r="L4" s="484"/>
      <c r="M4" s="484"/>
      <c r="N4" s="484"/>
      <c r="O4" s="484"/>
      <c r="P4" s="484"/>
      <c r="Q4" s="484"/>
      <c r="R4" s="484"/>
      <c r="S4" s="484"/>
      <c r="T4" s="484"/>
      <c r="U4" s="2"/>
    </row>
    <row r="5" spans="1:22" s="1" customFormat="1" ht="21.75">
      <c r="A5" s="2"/>
      <c r="B5" s="2"/>
      <c r="C5" s="2"/>
      <c r="D5" s="2"/>
      <c r="E5" s="2"/>
      <c r="F5" s="2"/>
      <c r="G5" s="2"/>
      <c r="H5" s="2"/>
      <c r="I5" s="2"/>
      <c r="J5" s="2"/>
      <c r="K5" s="2"/>
      <c r="L5" s="2"/>
      <c r="M5" s="2"/>
      <c r="N5" s="2"/>
      <c r="O5" s="2"/>
      <c r="P5" s="2"/>
      <c r="Q5" s="2"/>
      <c r="R5" s="2"/>
      <c r="S5" s="2"/>
      <c r="T5" s="2"/>
      <c r="U5" s="2"/>
    </row>
    <row r="6" spans="1:22" s="1" customFormat="1" ht="18.75" thickBot="1"/>
    <row r="7" spans="1:22" s="1" customFormat="1">
      <c r="A7" s="485" t="s">
        <v>3</v>
      </c>
      <c r="B7" s="486"/>
      <c r="C7" s="487"/>
      <c r="D7" s="488"/>
    </row>
    <row r="8" spans="1:22" s="1" customFormat="1" ht="36">
      <c r="A8" s="3" t="s">
        <v>4</v>
      </c>
      <c r="B8" s="489" t="s">
        <v>5</v>
      </c>
      <c r="C8" s="490"/>
      <c r="D8" s="4" t="s">
        <v>6</v>
      </c>
    </row>
    <row r="9" spans="1:22" s="1" customFormat="1" ht="22.5" customHeight="1" thickBot="1">
      <c r="A9" s="5" t="s">
        <v>7</v>
      </c>
      <c r="B9" s="482" t="s">
        <v>8</v>
      </c>
      <c r="C9" s="483"/>
      <c r="D9" s="6" t="s">
        <v>8</v>
      </c>
    </row>
    <row r="10" spans="1:22" s="1" customFormat="1" ht="18.75" thickBot="1">
      <c r="A10" s="7"/>
      <c r="B10" s="7"/>
      <c r="C10" s="7"/>
      <c r="D10" s="7"/>
      <c r="E10" s="7"/>
    </row>
    <row r="11" spans="1:22" s="1" customFormat="1" ht="31.5" thickBot="1">
      <c r="A11" s="470" t="s">
        <v>9</v>
      </c>
      <c r="B11" s="471"/>
      <c r="C11" s="471"/>
      <c r="D11" s="471"/>
      <c r="E11" s="471"/>
      <c r="F11" s="471"/>
      <c r="G11" s="472"/>
      <c r="H11" s="473">
        <v>2023</v>
      </c>
      <c r="I11" s="474"/>
      <c r="J11" s="474"/>
      <c r="K11" s="474"/>
      <c r="L11" s="474"/>
      <c r="M11" s="474"/>
      <c r="N11" s="474"/>
      <c r="O11" s="474"/>
      <c r="P11" s="474"/>
      <c r="Q11" s="474"/>
      <c r="R11" s="474"/>
      <c r="S11" s="475"/>
      <c r="T11" s="476" t="s">
        <v>10</v>
      </c>
    </row>
    <row r="12" spans="1:22" s="1" customFormat="1" ht="57.75" thickBot="1">
      <c r="A12" s="8" t="s">
        <v>11</v>
      </c>
      <c r="B12" s="9" t="s">
        <v>12</v>
      </c>
      <c r="C12" s="10" t="s">
        <v>13</v>
      </c>
      <c r="D12" s="10" t="s">
        <v>14</v>
      </c>
      <c r="E12" s="10" t="s">
        <v>15</v>
      </c>
      <c r="F12" s="10" t="s">
        <v>16</v>
      </c>
      <c r="G12" s="11" t="s">
        <v>17</v>
      </c>
      <c r="H12" s="12" t="s">
        <v>18</v>
      </c>
      <c r="I12" s="12" t="s">
        <v>19</v>
      </c>
      <c r="J12" s="12" t="s">
        <v>20</v>
      </c>
      <c r="K12" s="12" t="s">
        <v>21</v>
      </c>
      <c r="L12" s="12" t="s">
        <v>22</v>
      </c>
      <c r="M12" s="12" t="s">
        <v>23</v>
      </c>
      <c r="N12" s="12" t="s">
        <v>24</v>
      </c>
      <c r="O12" s="13" t="s">
        <v>25</v>
      </c>
      <c r="P12" s="14" t="s">
        <v>26</v>
      </c>
      <c r="Q12" s="13" t="s">
        <v>27</v>
      </c>
      <c r="R12" s="13" t="s">
        <v>28</v>
      </c>
      <c r="S12" s="14" t="s">
        <v>29</v>
      </c>
      <c r="T12" s="477"/>
    </row>
    <row r="13" spans="1:22" s="1" customFormat="1" ht="42.75" customHeight="1">
      <c r="A13" s="478" t="s">
        <v>30</v>
      </c>
      <c r="B13" s="481">
        <v>15923</v>
      </c>
      <c r="C13" s="481" t="s">
        <v>31</v>
      </c>
      <c r="D13" s="469" t="s">
        <v>32</v>
      </c>
      <c r="E13" s="469" t="s">
        <v>33</v>
      </c>
      <c r="F13" s="469" t="s">
        <v>34</v>
      </c>
      <c r="G13" s="469" t="s">
        <v>35</v>
      </c>
      <c r="H13" s="469" t="s">
        <v>36</v>
      </c>
      <c r="I13" s="469" t="s">
        <v>36</v>
      </c>
      <c r="J13" s="469" t="s">
        <v>37</v>
      </c>
      <c r="K13" s="469"/>
      <c r="L13" s="469"/>
      <c r="M13" s="469"/>
      <c r="N13" s="469"/>
      <c r="O13" s="469"/>
      <c r="P13" s="469"/>
      <c r="Q13" s="469"/>
      <c r="R13" s="469"/>
      <c r="S13" s="469"/>
      <c r="T13" s="463" t="s">
        <v>37</v>
      </c>
      <c r="U13" s="15"/>
      <c r="V13" s="16"/>
    </row>
    <row r="14" spans="1:22" s="1" customFormat="1" ht="42.75" customHeight="1">
      <c r="A14" s="479"/>
      <c r="B14" s="467"/>
      <c r="C14" s="467"/>
      <c r="D14" s="464"/>
      <c r="E14" s="464"/>
      <c r="F14" s="464"/>
      <c r="G14" s="464"/>
      <c r="H14" s="464"/>
      <c r="I14" s="464"/>
      <c r="J14" s="464"/>
      <c r="K14" s="464"/>
      <c r="L14" s="464"/>
      <c r="M14" s="464"/>
      <c r="N14" s="464"/>
      <c r="O14" s="464"/>
      <c r="P14" s="464"/>
      <c r="Q14" s="464"/>
      <c r="R14" s="464"/>
      <c r="S14" s="464"/>
      <c r="T14" s="464"/>
      <c r="U14" s="15"/>
      <c r="V14" s="16"/>
    </row>
    <row r="15" spans="1:22" s="1" customFormat="1" ht="42.75" customHeight="1">
      <c r="A15" s="479"/>
      <c r="B15" s="467"/>
      <c r="C15" s="467"/>
      <c r="D15" s="464"/>
      <c r="E15" s="464"/>
      <c r="F15" s="464"/>
      <c r="G15" s="464"/>
      <c r="H15" s="464"/>
      <c r="I15" s="464"/>
      <c r="J15" s="464"/>
      <c r="K15" s="464"/>
      <c r="L15" s="464"/>
      <c r="M15" s="464"/>
      <c r="N15" s="464"/>
      <c r="O15" s="464"/>
      <c r="P15" s="464"/>
      <c r="Q15" s="464"/>
      <c r="R15" s="464"/>
      <c r="S15" s="464"/>
      <c r="T15" s="464"/>
      <c r="U15" s="15"/>
      <c r="V15" s="16"/>
    </row>
    <row r="16" spans="1:22" s="1" customFormat="1" ht="42.75" customHeight="1">
      <c r="A16" s="479"/>
      <c r="B16" s="467"/>
      <c r="C16" s="467"/>
      <c r="D16" s="464"/>
      <c r="E16" s="464"/>
      <c r="F16" s="464"/>
      <c r="G16" s="464"/>
      <c r="H16" s="464"/>
      <c r="I16" s="464"/>
      <c r="J16" s="464"/>
      <c r="K16" s="464"/>
      <c r="L16" s="464"/>
      <c r="M16" s="464"/>
      <c r="N16" s="464"/>
      <c r="O16" s="464"/>
      <c r="P16" s="464"/>
      <c r="Q16" s="464"/>
      <c r="R16" s="464"/>
      <c r="S16" s="464"/>
      <c r="T16" s="464"/>
      <c r="U16" s="15"/>
      <c r="V16" s="16"/>
    </row>
    <row r="17" spans="1:20" s="1" customFormat="1" ht="42.75" customHeight="1">
      <c r="A17" s="479"/>
      <c r="B17" s="467"/>
      <c r="C17" s="467"/>
      <c r="D17" s="465"/>
      <c r="E17" s="465"/>
      <c r="F17" s="465"/>
      <c r="G17" s="465"/>
      <c r="H17" s="465"/>
      <c r="I17" s="465"/>
      <c r="J17" s="465"/>
      <c r="K17" s="465"/>
      <c r="L17" s="465"/>
      <c r="M17" s="465"/>
      <c r="N17" s="465"/>
      <c r="O17" s="465"/>
      <c r="P17" s="465"/>
      <c r="Q17" s="465"/>
      <c r="R17" s="465"/>
      <c r="S17" s="465"/>
      <c r="T17" s="465"/>
    </row>
    <row r="18" spans="1:20" s="1" customFormat="1" ht="42.75" customHeight="1">
      <c r="A18" s="479"/>
      <c r="B18" s="467"/>
      <c r="C18" s="467"/>
      <c r="D18" s="466" t="s">
        <v>38</v>
      </c>
      <c r="E18" s="457" t="s">
        <v>39</v>
      </c>
      <c r="F18" s="457" t="s">
        <v>40</v>
      </c>
      <c r="G18" s="457" t="s">
        <v>35</v>
      </c>
      <c r="H18" s="457">
        <v>0</v>
      </c>
      <c r="I18" s="457">
        <v>1</v>
      </c>
      <c r="J18" s="457">
        <v>3</v>
      </c>
      <c r="K18" s="457"/>
      <c r="L18" s="457"/>
      <c r="M18" s="457"/>
      <c r="N18" s="457"/>
      <c r="O18" s="457"/>
      <c r="P18" s="457"/>
      <c r="Q18" s="457"/>
      <c r="R18" s="457"/>
      <c r="S18" s="457"/>
      <c r="T18" s="460">
        <f>SUM(H18:S18)</f>
        <v>4</v>
      </c>
    </row>
    <row r="19" spans="1:20" s="1" customFormat="1" ht="42.75" customHeight="1">
      <c r="A19" s="479"/>
      <c r="B19" s="467"/>
      <c r="C19" s="467"/>
      <c r="D19" s="467"/>
      <c r="E19" s="458"/>
      <c r="F19" s="458"/>
      <c r="G19" s="458"/>
      <c r="H19" s="458"/>
      <c r="I19" s="458"/>
      <c r="J19" s="458"/>
      <c r="K19" s="458"/>
      <c r="L19" s="458"/>
      <c r="M19" s="458"/>
      <c r="N19" s="458"/>
      <c r="O19" s="458"/>
      <c r="P19" s="458"/>
      <c r="Q19" s="458"/>
      <c r="R19" s="458"/>
      <c r="S19" s="458"/>
      <c r="T19" s="461"/>
    </row>
    <row r="20" spans="1:20" s="1" customFormat="1" ht="42.75" customHeight="1">
      <c r="A20" s="479"/>
      <c r="B20" s="467"/>
      <c r="C20" s="467"/>
      <c r="D20" s="467"/>
      <c r="E20" s="458"/>
      <c r="F20" s="458"/>
      <c r="G20" s="458"/>
      <c r="H20" s="458"/>
      <c r="I20" s="458"/>
      <c r="J20" s="458"/>
      <c r="K20" s="458"/>
      <c r="L20" s="458"/>
      <c r="M20" s="458"/>
      <c r="N20" s="458"/>
      <c r="O20" s="458"/>
      <c r="P20" s="458"/>
      <c r="Q20" s="458"/>
      <c r="R20" s="458"/>
      <c r="S20" s="458"/>
      <c r="T20" s="461"/>
    </row>
    <row r="21" spans="1:20" s="1" customFormat="1" ht="42.75" customHeight="1" thickBot="1">
      <c r="A21" s="480"/>
      <c r="B21" s="468"/>
      <c r="C21" s="468"/>
      <c r="D21" s="468"/>
      <c r="E21" s="459"/>
      <c r="F21" s="459"/>
      <c r="G21" s="459"/>
      <c r="H21" s="459"/>
      <c r="I21" s="459"/>
      <c r="J21" s="459"/>
      <c r="K21" s="459"/>
      <c r="L21" s="459"/>
      <c r="M21" s="459"/>
      <c r="N21" s="459"/>
      <c r="O21" s="459"/>
      <c r="P21" s="459"/>
      <c r="Q21" s="459"/>
      <c r="R21" s="459"/>
      <c r="S21" s="459"/>
      <c r="T21" s="462"/>
    </row>
  </sheetData>
  <mergeCells count="46">
    <mergeCell ref="B9:C9"/>
    <mergeCell ref="A2:T2"/>
    <mergeCell ref="A3:T3"/>
    <mergeCell ref="A4:T4"/>
    <mergeCell ref="A7:D7"/>
    <mergeCell ref="B8:C8"/>
    <mergeCell ref="M13:M17"/>
    <mergeCell ref="A11:G11"/>
    <mergeCell ref="H11:S11"/>
    <mergeCell ref="T11:T12"/>
    <mergeCell ref="A13:A21"/>
    <mergeCell ref="B13:B21"/>
    <mergeCell ref="C13:C21"/>
    <mergeCell ref="D13:D17"/>
    <mergeCell ref="E13:E17"/>
    <mergeCell ref="F13:F17"/>
    <mergeCell ref="G13:G17"/>
    <mergeCell ref="H13:H17"/>
    <mergeCell ref="I13:I17"/>
    <mergeCell ref="J13:J17"/>
    <mergeCell ref="K13:K17"/>
    <mergeCell ref="L13:L17"/>
    <mergeCell ref="T13:T17"/>
    <mergeCell ref="D18:D21"/>
    <mergeCell ref="E18:E21"/>
    <mergeCell ref="F18:F21"/>
    <mergeCell ref="G18:G21"/>
    <mergeCell ref="H18:H21"/>
    <mergeCell ref="I18:I21"/>
    <mergeCell ref="J18:J21"/>
    <mergeCell ref="K18:K21"/>
    <mergeCell ref="L18:L21"/>
    <mergeCell ref="N13:N17"/>
    <mergeCell ref="O13:O17"/>
    <mergeCell ref="P13:P17"/>
    <mergeCell ref="Q13:Q17"/>
    <mergeCell ref="R13:R17"/>
    <mergeCell ref="S13:S17"/>
    <mergeCell ref="S18:S21"/>
    <mergeCell ref="T18:T21"/>
    <mergeCell ref="M18:M21"/>
    <mergeCell ref="N18:N21"/>
    <mergeCell ref="O18:O21"/>
    <mergeCell ref="P18:P21"/>
    <mergeCell ref="Q18:Q21"/>
    <mergeCell ref="R18:R21"/>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V14"/>
  <sheetViews>
    <sheetView tabSelected="1" zoomScaleNormal="100" workbookViewId="0">
      <selection activeCell="B13" sqref="B13"/>
    </sheetView>
  </sheetViews>
  <sheetFormatPr baseColWidth="10" defaultColWidth="11.42578125" defaultRowHeight="15"/>
  <cols>
    <col min="1" max="1" width="21.28515625" style="18" customWidth="1"/>
    <col min="2" max="2" width="11.7109375" style="18" customWidth="1"/>
    <col min="3" max="3" width="17.42578125" style="18" customWidth="1"/>
    <col min="4" max="4" width="33.42578125" style="18" customWidth="1"/>
    <col min="5" max="5" width="19.7109375" style="18" customWidth="1"/>
    <col min="6" max="6" width="9.42578125" style="18" customWidth="1"/>
    <col min="7" max="7" width="13.28515625" style="18" customWidth="1"/>
    <col min="8" max="8" width="9.28515625" style="18" customWidth="1"/>
    <col min="9" max="9" width="11.7109375" style="18" customWidth="1"/>
    <col min="10" max="10" width="9.28515625" style="18" customWidth="1"/>
    <col min="11" max="11" width="8.5703125" style="18" customWidth="1"/>
    <col min="12" max="12" width="8.42578125" style="18" customWidth="1"/>
    <col min="13" max="13" width="8.140625" style="18" customWidth="1"/>
    <col min="14" max="14" width="8" style="18" customWidth="1"/>
    <col min="15" max="15" width="10.5703125" style="18" customWidth="1"/>
    <col min="16" max="16" width="15.42578125" style="18" customWidth="1"/>
    <col min="17" max="17" width="12.42578125" style="18" customWidth="1"/>
    <col min="18" max="18" width="14.140625" style="18" customWidth="1"/>
    <col min="19" max="19" width="13.42578125" style="18" customWidth="1"/>
    <col min="20" max="20" width="12.140625" style="18" customWidth="1"/>
    <col min="21" max="28" width="20.85546875" style="18" customWidth="1"/>
    <col min="29" max="256" width="11.42578125" style="18"/>
    <col min="257" max="257" width="21.28515625" style="18" customWidth="1"/>
    <col min="258" max="258" width="11.7109375" style="18" customWidth="1"/>
    <col min="259" max="259" width="17.42578125" style="18" customWidth="1"/>
    <col min="260" max="260" width="33.42578125" style="18" customWidth="1"/>
    <col min="261" max="261" width="19.7109375" style="18" customWidth="1"/>
    <col min="262" max="262" width="9.42578125" style="18" customWidth="1"/>
    <col min="263" max="263" width="13.28515625" style="18" customWidth="1"/>
    <col min="264" max="264" width="9.28515625" style="18" customWidth="1"/>
    <col min="265" max="265" width="11.7109375" style="18" customWidth="1"/>
    <col min="266" max="266" width="9.28515625" style="18" customWidth="1"/>
    <col min="267" max="267" width="8.5703125" style="18" customWidth="1"/>
    <col min="268" max="268" width="8.42578125" style="18" customWidth="1"/>
    <col min="269" max="269" width="8.140625" style="18" customWidth="1"/>
    <col min="270" max="270" width="8" style="18" customWidth="1"/>
    <col min="271" max="271" width="10.5703125" style="18" customWidth="1"/>
    <col min="272" max="272" width="15.42578125" style="18" customWidth="1"/>
    <col min="273" max="273" width="12.42578125" style="18" customWidth="1"/>
    <col min="274" max="274" width="14.140625" style="18" customWidth="1"/>
    <col min="275" max="275" width="13.42578125" style="18" customWidth="1"/>
    <col min="276" max="276" width="12.140625" style="18" customWidth="1"/>
    <col min="277" max="284" width="20.85546875" style="18" customWidth="1"/>
    <col min="285" max="512" width="11.42578125" style="18"/>
    <col min="513" max="513" width="21.28515625" style="18" customWidth="1"/>
    <col min="514" max="514" width="11.7109375" style="18" customWidth="1"/>
    <col min="515" max="515" width="17.42578125" style="18" customWidth="1"/>
    <col min="516" max="516" width="33.42578125" style="18" customWidth="1"/>
    <col min="517" max="517" width="19.7109375" style="18" customWidth="1"/>
    <col min="518" max="518" width="9.42578125" style="18" customWidth="1"/>
    <col min="519" max="519" width="13.28515625" style="18" customWidth="1"/>
    <col min="520" max="520" width="9.28515625" style="18" customWidth="1"/>
    <col min="521" max="521" width="11.7109375" style="18" customWidth="1"/>
    <col min="522" max="522" width="9.28515625" style="18" customWidth="1"/>
    <col min="523" max="523" width="8.5703125" style="18" customWidth="1"/>
    <col min="524" max="524" width="8.42578125" style="18" customWidth="1"/>
    <col min="525" max="525" width="8.140625" style="18" customWidth="1"/>
    <col min="526" max="526" width="8" style="18" customWidth="1"/>
    <col min="527" max="527" width="10.5703125" style="18" customWidth="1"/>
    <col min="528" max="528" width="15.42578125" style="18" customWidth="1"/>
    <col min="529" max="529" width="12.42578125" style="18" customWidth="1"/>
    <col min="530" max="530" width="14.140625" style="18" customWidth="1"/>
    <col min="531" max="531" width="13.42578125" style="18" customWidth="1"/>
    <col min="532" max="532" width="12.140625" style="18" customWidth="1"/>
    <col min="533" max="540" width="20.85546875" style="18" customWidth="1"/>
    <col min="541" max="768" width="11.42578125" style="18"/>
    <col min="769" max="769" width="21.28515625" style="18" customWidth="1"/>
    <col min="770" max="770" width="11.7109375" style="18" customWidth="1"/>
    <col min="771" max="771" width="17.42578125" style="18" customWidth="1"/>
    <col min="772" max="772" width="33.42578125" style="18" customWidth="1"/>
    <col min="773" max="773" width="19.7109375" style="18" customWidth="1"/>
    <col min="774" max="774" width="9.42578125" style="18" customWidth="1"/>
    <col min="775" max="775" width="13.28515625" style="18" customWidth="1"/>
    <col min="776" max="776" width="9.28515625" style="18" customWidth="1"/>
    <col min="777" max="777" width="11.7109375" style="18" customWidth="1"/>
    <col min="778" max="778" width="9.28515625" style="18" customWidth="1"/>
    <col min="779" max="779" width="8.5703125" style="18" customWidth="1"/>
    <col min="780" max="780" width="8.42578125" style="18" customWidth="1"/>
    <col min="781" max="781" width="8.140625" style="18" customWidth="1"/>
    <col min="782" max="782" width="8" style="18" customWidth="1"/>
    <col min="783" max="783" width="10.5703125" style="18" customWidth="1"/>
    <col min="784" max="784" width="15.42578125" style="18" customWidth="1"/>
    <col min="785" max="785" width="12.42578125" style="18" customWidth="1"/>
    <col min="786" max="786" width="14.140625" style="18" customWidth="1"/>
    <col min="787" max="787" width="13.42578125" style="18" customWidth="1"/>
    <col min="788" max="788" width="12.140625" style="18" customWidth="1"/>
    <col min="789" max="796" width="20.85546875" style="18" customWidth="1"/>
    <col min="797" max="1024" width="11.42578125" style="18"/>
    <col min="1025" max="1025" width="21.28515625" style="18" customWidth="1"/>
    <col min="1026" max="1026" width="11.7109375" style="18" customWidth="1"/>
    <col min="1027" max="1027" width="17.42578125" style="18" customWidth="1"/>
    <col min="1028" max="1028" width="33.42578125" style="18" customWidth="1"/>
    <col min="1029" max="1029" width="19.7109375" style="18" customWidth="1"/>
    <col min="1030" max="1030" width="9.42578125" style="18" customWidth="1"/>
    <col min="1031" max="1031" width="13.28515625" style="18" customWidth="1"/>
    <col min="1032" max="1032" width="9.28515625" style="18" customWidth="1"/>
    <col min="1033" max="1033" width="11.7109375" style="18" customWidth="1"/>
    <col min="1034" max="1034" width="9.28515625" style="18" customWidth="1"/>
    <col min="1035" max="1035" width="8.5703125" style="18" customWidth="1"/>
    <col min="1036" max="1036" width="8.42578125" style="18" customWidth="1"/>
    <col min="1037" max="1037" width="8.140625" style="18" customWidth="1"/>
    <col min="1038" max="1038" width="8" style="18" customWidth="1"/>
    <col min="1039" max="1039" width="10.5703125" style="18" customWidth="1"/>
    <col min="1040" max="1040" width="15.42578125" style="18" customWidth="1"/>
    <col min="1041" max="1041" width="12.42578125" style="18" customWidth="1"/>
    <col min="1042" max="1042" width="14.140625" style="18" customWidth="1"/>
    <col min="1043" max="1043" width="13.42578125" style="18" customWidth="1"/>
    <col min="1044" max="1044" width="12.140625" style="18" customWidth="1"/>
    <col min="1045" max="1052" width="20.85546875" style="18" customWidth="1"/>
    <col min="1053" max="1280" width="11.42578125" style="18"/>
    <col min="1281" max="1281" width="21.28515625" style="18" customWidth="1"/>
    <col min="1282" max="1282" width="11.7109375" style="18" customWidth="1"/>
    <col min="1283" max="1283" width="17.42578125" style="18" customWidth="1"/>
    <col min="1284" max="1284" width="33.42578125" style="18" customWidth="1"/>
    <col min="1285" max="1285" width="19.7109375" style="18" customWidth="1"/>
    <col min="1286" max="1286" width="9.42578125" style="18" customWidth="1"/>
    <col min="1287" max="1287" width="13.28515625" style="18" customWidth="1"/>
    <col min="1288" max="1288" width="9.28515625" style="18" customWidth="1"/>
    <col min="1289" max="1289" width="11.7109375" style="18" customWidth="1"/>
    <col min="1290" max="1290" width="9.28515625" style="18" customWidth="1"/>
    <col min="1291" max="1291" width="8.5703125" style="18" customWidth="1"/>
    <col min="1292" max="1292" width="8.42578125" style="18" customWidth="1"/>
    <col min="1293" max="1293" width="8.140625" style="18" customWidth="1"/>
    <col min="1294" max="1294" width="8" style="18" customWidth="1"/>
    <col min="1295" max="1295" width="10.5703125" style="18" customWidth="1"/>
    <col min="1296" max="1296" width="15.42578125" style="18" customWidth="1"/>
    <col min="1297" max="1297" width="12.42578125" style="18" customWidth="1"/>
    <col min="1298" max="1298" width="14.140625" style="18" customWidth="1"/>
    <col min="1299" max="1299" width="13.42578125" style="18" customWidth="1"/>
    <col min="1300" max="1300" width="12.140625" style="18" customWidth="1"/>
    <col min="1301" max="1308" width="20.85546875" style="18" customWidth="1"/>
    <col min="1309" max="1536" width="11.42578125" style="18"/>
    <col min="1537" max="1537" width="21.28515625" style="18" customWidth="1"/>
    <col min="1538" max="1538" width="11.7109375" style="18" customWidth="1"/>
    <col min="1539" max="1539" width="17.42578125" style="18" customWidth="1"/>
    <col min="1540" max="1540" width="33.42578125" style="18" customWidth="1"/>
    <col min="1541" max="1541" width="19.7109375" style="18" customWidth="1"/>
    <col min="1542" max="1542" width="9.42578125" style="18" customWidth="1"/>
    <col min="1543" max="1543" width="13.28515625" style="18" customWidth="1"/>
    <col min="1544" max="1544" width="9.28515625" style="18" customWidth="1"/>
    <col min="1545" max="1545" width="11.7109375" style="18" customWidth="1"/>
    <col min="1546" max="1546" width="9.28515625" style="18" customWidth="1"/>
    <col min="1547" max="1547" width="8.5703125" style="18" customWidth="1"/>
    <col min="1548" max="1548" width="8.42578125" style="18" customWidth="1"/>
    <col min="1549" max="1549" width="8.140625" style="18" customWidth="1"/>
    <col min="1550" max="1550" width="8" style="18" customWidth="1"/>
    <col min="1551" max="1551" width="10.5703125" style="18" customWidth="1"/>
    <col min="1552" max="1552" width="15.42578125" style="18" customWidth="1"/>
    <col min="1553" max="1553" width="12.42578125" style="18" customWidth="1"/>
    <col min="1554" max="1554" width="14.140625" style="18" customWidth="1"/>
    <col min="1555" max="1555" width="13.42578125" style="18" customWidth="1"/>
    <col min="1556" max="1556" width="12.140625" style="18" customWidth="1"/>
    <col min="1557" max="1564" width="20.85546875" style="18" customWidth="1"/>
    <col min="1565" max="1792" width="11.42578125" style="18"/>
    <col min="1793" max="1793" width="21.28515625" style="18" customWidth="1"/>
    <col min="1794" max="1794" width="11.7109375" style="18" customWidth="1"/>
    <col min="1795" max="1795" width="17.42578125" style="18" customWidth="1"/>
    <col min="1796" max="1796" width="33.42578125" style="18" customWidth="1"/>
    <col min="1797" max="1797" width="19.7109375" style="18" customWidth="1"/>
    <col min="1798" max="1798" width="9.42578125" style="18" customWidth="1"/>
    <col min="1799" max="1799" width="13.28515625" style="18" customWidth="1"/>
    <col min="1800" max="1800" width="9.28515625" style="18" customWidth="1"/>
    <col min="1801" max="1801" width="11.7109375" style="18" customWidth="1"/>
    <col min="1802" max="1802" width="9.28515625" style="18" customWidth="1"/>
    <col min="1803" max="1803" width="8.5703125" style="18" customWidth="1"/>
    <col min="1804" max="1804" width="8.42578125" style="18" customWidth="1"/>
    <col min="1805" max="1805" width="8.140625" style="18" customWidth="1"/>
    <col min="1806" max="1806" width="8" style="18" customWidth="1"/>
    <col min="1807" max="1807" width="10.5703125" style="18" customWidth="1"/>
    <col min="1808" max="1808" width="15.42578125" style="18" customWidth="1"/>
    <col min="1809" max="1809" width="12.42578125" style="18" customWidth="1"/>
    <col min="1810" max="1810" width="14.140625" style="18" customWidth="1"/>
    <col min="1811" max="1811" width="13.42578125" style="18" customWidth="1"/>
    <col min="1812" max="1812" width="12.140625" style="18" customWidth="1"/>
    <col min="1813" max="1820" width="20.85546875" style="18" customWidth="1"/>
    <col min="1821" max="2048" width="11.42578125" style="18"/>
    <col min="2049" max="2049" width="21.28515625" style="18" customWidth="1"/>
    <col min="2050" max="2050" width="11.7109375" style="18" customWidth="1"/>
    <col min="2051" max="2051" width="17.42578125" style="18" customWidth="1"/>
    <col min="2052" max="2052" width="33.42578125" style="18" customWidth="1"/>
    <col min="2053" max="2053" width="19.7109375" style="18" customWidth="1"/>
    <col min="2054" max="2054" width="9.42578125" style="18" customWidth="1"/>
    <col min="2055" max="2055" width="13.28515625" style="18" customWidth="1"/>
    <col min="2056" max="2056" width="9.28515625" style="18" customWidth="1"/>
    <col min="2057" max="2057" width="11.7109375" style="18" customWidth="1"/>
    <col min="2058" max="2058" width="9.28515625" style="18" customWidth="1"/>
    <col min="2059" max="2059" width="8.5703125" style="18" customWidth="1"/>
    <col min="2060" max="2060" width="8.42578125" style="18" customWidth="1"/>
    <col min="2061" max="2061" width="8.140625" style="18" customWidth="1"/>
    <col min="2062" max="2062" width="8" style="18" customWidth="1"/>
    <col min="2063" max="2063" width="10.5703125" style="18" customWidth="1"/>
    <col min="2064" max="2064" width="15.42578125" style="18" customWidth="1"/>
    <col min="2065" max="2065" width="12.42578125" style="18" customWidth="1"/>
    <col min="2066" max="2066" width="14.140625" style="18" customWidth="1"/>
    <col min="2067" max="2067" width="13.42578125" style="18" customWidth="1"/>
    <col min="2068" max="2068" width="12.140625" style="18" customWidth="1"/>
    <col min="2069" max="2076" width="20.85546875" style="18" customWidth="1"/>
    <col min="2077" max="2304" width="11.42578125" style="18"/>
    <col min="2305" max="2305" width="21.28515625" style="18" customWidth="1"/>
    <col min="2306" max="2306" width="11.7109375" style="18" customWidth="1"/>
    <col min="2307" max="2307" width="17.42578125" style="18" customWidth="1"/>
    <col min="2308" max="2308" width="33.42578125" style="18" customWidth="1"/>
    <col min="2309" max="2309" width="19.7109375" style="18" customWidth="1"/>
    <col min="2310" max="2310" width="9.42578125" style="18" customWidth="1"/>
    <col min="2311" max="2311" width="13.28515625" style="18" customWidth="1"/>
    <col min="2312" max="2312" width="9.28515625" style="18" customWidth="1"/>
    <col min="2313" max="2313" width="11.7109375" style="18" customWidth="1"/>
    <col min="2314" max="2314" width="9.28515625" style="18" customWidth="1"/>
    <col min="2315" max="2315" width="8.5703125" style="18" customWidth="1"/>
    <col min="2316" max="2316" width="8.42578125" style="18" customWidth="1"/>
    <col min="2317" max="2317" width="8.140625" style="18" customWidth="1"/>
    <col min="2318" max="2318" width="8" style="18" customWidth="1"/>
    <col min="2319" max="2319" width="10.5703125" style="18" customWidth="1"/>
    <col min="2320" max="2320" width="15.42578125" style="18" customWidth="1"/>
    <col min="2321" max="2321" width="12.42578125" style="18" customWidth="1"/>
    <col min="2322" max="2322" width="14.140625" style="18" customWidth="1"/>
    <col min="2323" max="2323" width="13.42578125" style="18" customWidth="1"/>
    <col min="2324" max="2324" width="12.140625" style="18" customWidth="1"/>
    <col min="2325" max="2332" width="20.85546875" style="18" customWidth="1"/>
    <col min="2333" max="2560" width="11.42578125" style="18"/>
    <col min="2561" max="2561" width="21.28515625" style="18" customWidth="1"/>
    <col min="2562" max="2562" width="11.7109375" style="18" customWidth="1"/>
    <col min="2563" max="2563" width="17.42578125" style="18" customWidth="1"/>
    <col min="2564" max="2564" width="33.42578125" style="18" customWidth="1"/>
    <col min="2565" max="2565" width="19.7109375" style="18" customWidth="1"/>
    <col min="2566" max="2566" width="9.42578125" style="18" customWidth="1"/>
    <col min="2567" max="2567" width="13.28515625" style="18" customWidth="1"/>
    <col min="2568" max="2568" width="9.28515625" style="18" customWidth="1"/>
    <col min="2569" max="2569" width="11.7109375" style="18" customWidth="1"/>
    <col min="2570" max="2570" width="9.28515625" style="18" customWidth="1"/>
    <col min="2571" max="2571" width="8.5703125" style="18" customWidth="1"/>
    <col min="2572" max="2572" width="8.42578125" style="18" customWidth="1"/>
    <col min="2573" max="2573" width="8.140625" style="18" customWidth="1"/>
    <col min="2574" max="2574" width="8" style="18" customWidth="1"/>
    <col min="2575" max="2575" width="10.5703125" style="18" customWidth="1"/>
    <col min="2576" max="2576" width="15.42578125" style="18" customWidth="1"/>
    <col min="2577" max="2577" width="12.42578125" style="18" customWidth="1"/>
    <col min="2578" max="2578" width="14.140625" style="18" customWidth="1"/>
    <col min="2579" max="2579" width="13.42578125" style="18" customWidth="1"/>
    <col min="2580" max="2580" width="12.140625" style="18" customWidth="1"/>
    <col min="2581" max="2588" width="20.85546875" style="18" customWidth="1"/>
    <col min="2589" max="2816" width="11.42578125" style="18"/>
    <col min="2817" max="2817" width="21.28515625" style="18" customWidth="1"/>
    <col min="2818" max="2818" width="11.7109375" style="18" customWidth="1"/>
    <col min="2819" max="2819" width="17.42578125" style="18" customWidth="1"/>
    <col min="2820" max="2820" width="33.42578125" style="18" customWidth="1"/>
    <col min="2821" max="2821" width="19.7109375" style="18" customWidth="1"/>
    <col min="2822" max="2822" width="9.42578125" style="18" customWidth="1"/>
    <col min="2823" max="2823" width="13.28515625" style="18" customWidth="1"/>
    <col min="2824" max="2824" width="9.28515625" style="18" customWidth="1"/>
    <col min="2825" max="2825" width="11.7109375" style="18" customWidth="1"/>
    <col min="2826" max="2826" width="9.28515625" style="18" customWidth="1"/>
    <col min="2827" max="2827" width="8.5703125" style="18" customWidth="1"/>
    <col min="2828" max="2828" width="8.42578125" style="18" customWidth="1"/>
    <col min="2829" max="2829" width="8.140625" style="18" customWidth="1"/>
    <col min="2830" max="2830" width="8" style="18" customWidth="1"/>
    <col min="2831" max="2831" width="10.5703125" style="18" customWidth="1"/>
    <col min="2832" max="2832" width="15.42578125" style="18" customWidth="1"/>
    <col min="2833" max="2833" width="12.42578125" style="18" customWidth="1"/>
    <col min="2834" max="2834" width="14.140625" style="18" customWidth="1"/>
    <col min="2835" max="2835" width="13.42578125" style="18" customWidth="1"/>
    <col min="2836" max="2836" width="12.140625" style="18" customWidth="1"/>
    <col min="2837" max="2844" width="20.85546875" style="18" customWidth="1"/>
    <col min="2845" max="3072" width="11.42578125" style="18"/>
    <col min="3073" max="3073" width="21.28515625" style="18" customWidth="1"/>
    <col min="3074" max="3074" width="11.7109375" style="18" customWidth="1"/>
    <col min="3075" max="3075" width="17.42578125" style="18" customWidth="1"/>
    <col min="3076" max="3076" width="33.42578125" style="18" customWidth="1"/>
    <col min="3077" max="3077" width="19.7109375" style="18" customWidth="1"/>
    <col min="3078" max="3078" width="9.42578125" style="18" customWidth="1"/>
    <col min="3079" max="3079" width="13.28515625" style="18" customWidth="1"/>
    <col min="3080" max="3080" width="9.28515625" style="18" customWidth="1"/>
    <col min="3081" max="3081" width="11.7109375" style="18" customWidth="1"/>
    <col min="3082" max="3082" width="9.28515625" style="18" customWidth="1"/>
    <col min="3083" max="3083" width="8.5703125" style="18" customWidth="1"/>
    <col min="3084" max="3084" width="8.42578125" style="18" customWidth="1"/>
    <col min="3085" max="3085" width="8.140625" style="18" customWidth="1"/>
    <col min="3086" max="3086" width="8" style="18" customWidth="1"/>
    <col min="3087" max="3087" width="10.5703125" style="18" customWidth="1"/>
    <col min="3088" max="3088" width="15.42578125" style="18" customWidth="1"/>
    <col min="3089" max="3089" width="12.42578125" style="18" customWidth="1"/>
    <col min="3090" max="3090" width="14.140625" style="18" customWidth="1"/>
    <col min="3091" max="3091" width="13.42578125" style="18" customWidth="1"/>
    <col min="3092" max="3092" width="12.140625" style="18" customWidth="1"/>
    <col min="3093" max="3100" width="20.85546875" style="18" customWidth="1"/>
    <col min="3101" max="3328" width="11.42578125" style="18"/>
    <col min="3329" max="3329" width="21.28515625" style="18" customWidth="1"/>
    <col min="3330" max="3330" width="11.7109375" style="18" customWidth="1"/>
    <col min="3331" max="3331" width="17.42578125" style="18" customWidth="1"/>
    <col min="3332" max="3332" width="33.42578125" style="18" customWidth="1"/>
    <col min="3333" max="3333" width="19.7109375" style="18" customWidth="1"/>
    <col min="3334" max="3334" width="9.42578125" style="18" customWidth="1"/>
    <col min="3335" max="3335" width="13.28515625" style="18" customWidth="1"/>
    <col min="3336" max="3336" width="9.28515625" style="18" customWidth="1"/>
    <col min="3337" max="3337" width="11.7109375" style="18" customWidth="1"/>
    <col min="3338" max="3338" width="9.28515625" style="18" customWidth="1"/>
    <col min="3339" max="3339" width="8.5703125" style="18" customWidth="1"/>
    <col min="3340" max="3340" width="8.42578125" style="18" customWidth="1"/>
    <col min="3341" max="3341" width="8.140625" style="18" customWidth="1"/>
    <col min="3342" max="3342" width="8" style="18" customWidth="1"/>
    <col min="3343" max="3343" width="10.5703125" style="18" customWidth="1"/>
    <col min="3344" max="3344" width="15.42578125" style="18" customWidth="1"/>
    <col min="3345" max="3345" width="12.42578125" style="18" customWidth="1"/>
    <col min="3346" max="3346" width="14.140625" style="18" customWidth="1"/>
    <col min="3347" max="3347" width="13.42578125" style="18" customWidth="1"/>
    <col min="3348" max="3348" width="12.140625" style="18" customWidth="1"/>
    <col min="3349" max="3356" width="20.85546875" style="18" customWidth="1"/>
    <col min="3357" max="3584" width="11.42578125" style="18"/>
    <col min="3585" max="3585" width="21.28515625" style="18" customWidth="1"/>
    <col min="3586" max="3586" width="11.7109375" style="18" customWidth="1"/>
    <col min="3587" max="3587" width="17.42578125" style="18" customWidth="1"/>
    <col min="3588" max="3588" width="33.42578125" style="18" customWidth="1"/>
    <col min="3589" max="3589" width="19.7109375" style="18" customWidth="1"/>
    <col min="3590" max="3590" width="9.42578125" style="18" customWidth="1"/>
    <col min="3591" max="3591" width="13.28515625" style="18" customWidth="1"/>
    <col min="3592" max="3592" width="9.28515625" style="18" customWidth="1"/>
    <col min="3593" max="3593" width="11.7109375" style="18" customWidth="1"/>
    <col min="3594" max="3594" width="9.28515625" style="18" customWidth="1"/>
    <col min="3595" max="3595" width="8.5703125" style="18" customWidth="1"/>
    <col min="3596" max="3596" width="8.42578125" style="18" customWidth="1"/>
    <col min="3597" max="3597" width="8.140625" style="18" customWidth="1"/>
    <col min="3598" max="3598" width="8" style="18" customWidth="1"/>
    <col min="3599" max="3599" width="10.5703125" style="18" customWidth="1"/>
    <col min="3600" max="3600" width="15.42578125" style="18" customWidth="1"/>
    <col min="3601" max="3601" width="12.42578125" style="18" customWidth="1"/>
    <col min="3602" max="3602" width="14.140625" style="18" customWidth="1"/>
    <col min="3603" max="3603" width="13.42578125" style="18" customWidth="1"/>
    <col min="3604" max="3604" width="12.140625" style="18" customWidth="1"/>
    <col min="3605" max="3612" width="20.85546875" style="18" customWidth="1"/>
    <col min="3613" max="3840" width="11.42578125" style="18"/>
    <col min="3841" max="3841" width="21.28515625" style="18" customWidth="1"/>
    <col min="3842" max="3842" width="11.7109375" style="18" customWidth="1"/>
    <col min="3843" max="3843" width="17.42578125" style="18" customWidth="1"/>
    <col min="3844" max="3844" width="33.42578125" style="18" customWidth="1"/>
    <col min="3845" max="3845" width="19.7109375" style="18" customWidth="1"/>
    <col min="3846" max="3846" width="9.42578125" style="18" customWidth="1"/>
    <col min="3847" max="3847" width="13.28515625" style="18" customWidth="1"/>
    <col min="3848" max="3848" width="9.28515625" style="18" customWidth="1"/>
    <col min="3849" max="3849" width="11.7109375" style="18" customWidth="1"/>
    <col min="3850" max="3850" width="9.28515625" style="18" customWidth="1"/>
    <col min="3851" max="3851" width="8.5703125" style="18" customWidth="1"/>
    <col min="3852" max="3852" width="8.42578125" style="18" customWidth="1"/>
    <col min="3853" max="3853" width="8.140625" style="18" customWidth="1"/>
    <col min="3854" max="3854" width="8" style="18" customWidth="1"/>
    <col min="3855" max="3855" width="10.5703125" style="18" customWidth="1"/>
    <col min="3856" max="3856" width="15.42578125" style="18" customWidth="1"/>
    <col min="3857" max="3857" width="12.42578125" style="18" customWidth="1"/>
    <col min="3858" max="3858" width="14.140625" style="18" customWidth="1"/>
    <col min="3859" max="3859" width="13.42578125" style="18" customWidth="1"/>
    <col min="3860" max="3860" width="12.140625" style="18" customWidth="1"/>
    <col min="3861" max="3868" width="20.85546875" style="18" customWidth="1"/>
    <col min="3869" max="4096" width="11.42578125" style="18"/>
    <col min="4097" max="4097" width="21.28515625" style="18" customWidth="1"/>
    <col min="4098" max="4098" width="11.7109375" style="18" customWidth="1"/>
    <col min="4099" max="4099" width="17.42578125" style="18" customWidth="1"/>
    <col min="4100" max="4100" width="33.42578125" style="18" customWidth="1"/>
    <col min="4101" max="4101" width="19.7109375" style="18" customWidth="1"/>
    <col min="4102" max="4102" width="9.42578125" style="18" customWidth="1"/>
    <col min="4103" max="4103" width="13.28515625" style="18" customWidth="1"/>
    <col min="4104" max="4104" width="9.28515625" style="18" customWidth="1"/>
    <col min="4105" max="4105" width="11.7109375" style="18" customWidth="1"/>
    <col min="4106" max="4106" width="9.28515625" style="18" customWidth="1"/>
    <col min="4107" max="4107" width="8.5703125" style="18" customWidth="1"/>
    <col min="4108" max="4108" width="8.42578125" style="18" customWidth="1"/>
    <col min="4109" max="4109" width="8.140625" style="18" customWidth="1"/>
    <col min="4110" max="4110" width="8" style="18" customWidth="1"/>
    <col min="4111" max="4111" width="10.5703125" style="18" customWidth="1"/>
    <col min="4112" max="4112" width="15.42578125" style="18" customWidth="1"/>
    <col min="4113" max="4113" width="12.42578125" style="18" customWidth="1"/>
    <col min="4114" max="4114" width="14.140625" style="18" customWidth="1"/>
    <col min="4115" max="4115" width="13.42578125" style="18" customWidth="1"/>
    <col min="4116" max="4116" width="12.140625" style="18" customWidth="1"/>
    <col min="4117" max="4124" width="20.85546875" style="18" customWidth="1"/>
    <col min="4125" max="4352" width="11.42578125" style="18"/>
    <col min="4353" max="4353" width="21.28515625" style="18" customWidth="1"/>
    <col min="4354" max="4354" width="11.7109375" style="18" customWidth="1"/>
    <col min="4355" max="4355" width="17.42578125" style="18" customWidth="1"/>
    <col min="4356" max="4356" width="33.42578125" style="18" customWidth="1"/>
    <col min="4357" max="4357" width="19.7109375" style="18" customWidth="1"/>
    <col min="4358" max="4358" width="9.42578125" style="18" customWidth="1"/>
    <col min="4359" max="4359" width="13.28515625" style="18" customWidth="1"/>
    <col min="4360" max="4360" width="9.28515625" style="18" customWidth="1"/>
    <col min="4361" max="4361" width="11.7109375" style="18" customWidth="1"/>
    <col min="4362" max="4362" width="9.28515625" style="18" customWidth="1"/>
    <col min="4363" max="4363" width="8.5703125" style="18" customWidth="1"/>
    <col min="4364" max="4364" width="8.42578125" style="18" customWidth="1"/>
    <col min="4365" max="4365" width="8.140625" style="18" customWidth="1"/>
    <col min="4366" max="4366" width="8" style="18" customWidth="1"/>
    <col min="4367" max="4367" width="10.5703125" style="18" customWidth="1"/>
    <col min="4368" max="4368" width="15.42578125" style="18" customWidth="1"/>
    <col min="4369" max="4369" width="12.42578125" style="18" customWidth="1"/>
    <col min="4370" max="4370" width="14.140625" style="18" customWidth="1"/>
    <col min="4371" max="4371" width="13.42578125" style="18" customWidth="1"/>
    <col min="4372" max="4372" width="12.140625" style="18" customWidth="1"/>
    <col min="4373" max="4380" width="20.85546875" style="18" customWidth="1"/>
    <col min="4381" max="4608" width="11.42578125" style="18"/>
    <col min="4609" max="4609" width="21.28515625" style="18" customWidth="1"/>
    <col min="4610" max="4610" width="11.7109375" style="18" customWidth="1"/>
    <col min="4611" max="4611" width="17.42578125" style="18" customWidth="1"/>
    <col min="4612" max="4612" width="33.42578125" style="18" customWidth="1"/>
    <col min="4613" max="4613" width="19.7109375" style="18" customWidth="1"/>
    <col min="4614" max="4614" width="9.42578125" style="18" customWidth="1"/>
    <col min="4615" max="4615" width="13.28515625" style="18" customWidth="1"/>
    <col min="4616" max="4616" width="9.28515625" style="18" customWidth="1"/>
    <col min="4617" max="4617" width="11.7109375" style="18" customWidth="1"/>
    <col min="4618" max="4618" width="9.28515625" style="18" customWidth="1"/>
    <col min="4619" max="4619" width="8.5703125" style="18" customWidth="1"/>
    <col min="4620" max="4620" width="8.42578125" style="18" customWidth="1"/>
    <col min="4621" max="4621" width="8.140625" style="18" customWidth="1"/>
    <col min="4622" max="4622" width="8" style="18" customWidth="1"/>
    <col min="4623" max="4623" width="10.5703125" style="18" customWidth="1"/>
    <col min="4624" max="4624" width="15.42578125" style="18" customWidth="1"/>
    <col min="4625" max="4625" width="12.42578125" style="18" customWidth="1"/>
    <col min="4626" max="4626" width="14.140625" style="18" customWidth="1"/>
    <col min="4627" max="4627" width="13.42578125" style="18" customWidth="1"/>
    <col min="4628" max="4628" width="12.140625" style="18" customWidth="1"/>
    <col min="4629" max="4636" width="20.85546875" style="18" customWidth="1"/>
    <col min="4637" max="4864" width="11.42578125" style="18"/>
    <col min="4865" max="4865" width="21.28515625" style="18" customWidth="1"/>
    <col min="4866" max="4866" width="11.7109375" style="18" customWidth="1"/>
    <col min="4867" max="4867" width="17.42578125" style="18" customWidth="1"/>
    <col min="4868" max="4868" width="33.42578125" style="18" customWidth="1"/>
    <col min="4869" max="4869" width="19.7109375" style="18" customWidth="1"/>
    <col min="4870" max="4870" width="9.42578125" style="18" customWidth="1"/>
    <col min="4871" max="4871" width="13.28515625" style="18" customWidth="1"/>
    <col min="4872" max="4872" width="9.28515625" style="18" customWidth="1"/>
    <col min="4873" max="4873" width="11.7109375" style="18" customWidth="1"/>
    <col min="4874" max="4874" width="9.28515625" style="18" customWidth="1"/>
    <col min="4875" max="4875" width="8.5703125" style="18" customWidth="1"/>
    <col min="4876" max="4876" width="8.42578125" style="18" customWidth="1"/>
    <col min="4877" max="4877" width="8.140625" style="18" customWidth="1"/>
    <col min="4878" max="4878" width="8" style="18" customWidth="1"/>
    <col min="4879" max="4879" width="10.5703125" style="18" customWidth="1"/>
    <col min="4880" max="4880" width="15.42578125" style="18" customWidth="1"/>
    <col min="4881" max="4881" width="12.42578125" style="18" customWidth="1"/>
    <col min="4882" max="4882" width="14.140625" style="18" customWidth="1"/>
    <col min="4883" max="4883" width="13.42578125" style="18" customWidth="1"/>
    <col min="4884" max="4884" width="12.140625" style="18" customWidth="1"/>
    <col min="4885" max="4892" width="20.85546875" style="18" customWidth="1"/>
    <col min="4893" max="5120" width="11.42578125" style="18"/>
    <col min="5121" max="5121" width="21.28515625" style="18" customWidth="1"/>
    <col min="5122" max="5122" width="11.7109375" style="18" customWidth="1"/>
    <col min="5123" max="5123" width="17.42578125" style="18" customWidth="1"/>
    <col min="5124" max="5124" width="33.42578125" style="18" customWidth="1"/>
    <col min="5125" max="5125" width="19.7109375" style="18" customWidth="1"/>
    <col min="5126" max="5126" width="9.42578125" style="18" customWidth="1"/>
    <col min="5127" max="5127" width="13.28515625" style="18" customWidth="1"/>
    <col min="5128" max="5128" width="9.28515625" style="18" customWidth="1"/>
    <col min="5129" max="5129" width="11.7109375" style="18" customWidth="1"/>
    <col min="5130" max="5130" width="9.28515625" style="18" customWidth="1"/>
    <col min="5131" max="5131" width="8.5703125" style="18" customWidth="1"/>
    <col min="5132" max="5132" width="8.42578125" style="18" customWidth="1"/>
    <col min="5133" max="5133" width="8.140625" style="18" customWidth="1"/>
    <col min="5134" max="5134" width="8" style="18" customWidth="1"/>
    <col min="5135" max="5135" width="10.5703125" style="18" customWidth="1"/>
    <col min="5136" max="5136" width="15.42578125" style="18" customWidth="1"/>
    <col min="5137" max="5137" width="12.42578125" style="18" customWidth="1"/>
    <col min="5138" max="5138" width="14.140625" style="18" customWidth="1"/>
    <col min="5139" max="5139" width="13.42578125" style="18" customWidth="1"/>
    <col min="5140" max="5140" width="12.140625" style="18" customWidth="1"/>
    <col min="5141" max="5148" width="20.85546875" style="18" customWidth="1"/>
    <col min="5149" max="5376" width="11.42578125" style="18"/>
    <col min="5377" max="5377" width="21.28515625" style="18" customWidth="1"/>
    <col min="5378" max="5378" width="11.7109375" style="18" customWidth="1"/>
    <col min="5379" max="5379" width="17.42578125" style="18" customWidth="1"/>
    <col min="5380" max="5380" width="33.42578125" style="18" customWidth="1"/>
    <col min="5381" max="5381" width="19.7109375" style="18" customWidth="1"/>
    <col min="5382" max="5382" width="9.42578125" style="18" customWidth="1"/>
    <col min="5383" max="5383" width="13.28515625" style="18" customWidth="1"/>
    <col min="5384" max="5384" width="9.28515625" style="18" customWidth="1"/>
    <col min="5385" max="5385" width="11.7109375" style="18" customWidth="1"/>
    <col min="5386" max="5386" width="9.28515625" style="18" customWidth="1"/>
    <col min="5387" max="5387" width="8.5703125" style="18" customWidth="1"/>
    <col min="5388" max="5388" width="8.42578125" style="18" customWidth="1"/>
    <col min="5389" max="5389" width="8.140625" style="18" customWidth="1"/>
    <col min="5390" max="5390" width="8" style="18" customWidth="1"/>
    <col min="5391" max="5391" width="10.5703125" style="18" customWidth="1"/>
    <col min="5392" max="5392" width="15.42578125" style="18" customWidth="1"/>
    <col min="5393" max="5393" width="12.42578125" style="18" customWidth="1"/>
    <col min="5394" max="5394" width="14.140625" style="18" customWidth="1"/>
    <col min="5395" max="5395" width="13.42578125" style="18" customWidth="1"/>
    <col min="5396" max="5396" width="12.140625" style="18" customWidth="1"/>
    <col min="5397" max="5404" width="20.85546875" style="18" customWidth="1"/>
    <col min="5405" max="5632" width="11.42578125" style="18"/>
    <col min="5633" max="5633" width="21.28515625" style="18" customWidth="1"/>
    <col min="5634" max="5634" width="11.7109375" style="18" customWidth="1"/>
    <col min="5635" max="5635" width="17.42578125" style="18" customWidth="1"/>
    <col min="5636" max="5636" width="33.42578125" style="18" customWidth="1"/>
    <col min="5637" max="5637" width="19.7109375" style="18" customWidth="1"/>
    <col min="5638" max="5638" width="9.42578125" style="18" customWidth="1"/>
    <col min="5639" max="5639" width="13.28515625" style="18" customWidth="1"/>
    <col min="5640" max="5640" width="9.28515625" style="18" customWidth="1"/>
    <col min="5641" max="5641" width="11.7109375" style="18" customWidth="1"/>
    <col min="5642" max="5642" width="9.28515625" style="18" customWidth="1"/>
    <col min="5643" max="5643" width="8.5703125" style="18" customWidth="1"/>
    <col min="5644" max="5644" width="8.42578125" style="18" customWidth="1"/>
    <col min="5645" max="5645" width="8.140625" style="18" customWidth="1"/>
    <col min="5646" max="5646" width="8" style="18" customWidth="1"/>
    <col min="5647" max="5647" width="10.5703125" style="18" customWidth="1"/>
    <col min="5648" max="5648" width="15.42578125" style="18" customWidth="1"/>
    <col min="5649" max="5649" width="12.42578125" style="18" customWidth="1"/>
    <col min="5650" max="5650" width="14.140625" style="18" customWidth="1"/>
    <col min="5651" max="5651" width="13.42578125" style="18" customWidth="1"/>
    <col min="5652" max="5652" width="12.140625" style="18" customWidth="1"/>
    <col min="5653" max="5660" width="20.85546875" style="18" customWidth="1"/>
    <col min="5661" max="5888" width="11.42578125" style="18"/>
    <col min="5889" max="5889" width="21.28515625" style="18" customWidth="1"/>
    <col min="5890" max="5890" width="11.7109375" style="18" customWidth="1"/>
    <col min="5891" max="5891" width="17.42578125" style="18" customWidth="1"/>
    <col min="5892" max="5892" width="33.42578125" style="18" customWidth="1"/>
    <col min="5893" max="5893" width="19.7109375" style="18" customWidth="1"/>
    <col min="5894" max="5894" width="9.42578125" style="18" customWidth="1"/>
    <col min="5895" max="5895" width="13.28515625" style="18" customWidth="1"/>
    <col min="5896" max="5896" width="9.28515625" style="18" customWidth="1"/>
    <col min="5897" max="5897" width="11.7109375" style="18" customWidth="1"/>
    <col min="5898" max="5898" width="9.28515625" style="18" customWidth="1"/>
    <col min="5899" max="5899" width="8.5703125" style="18" customWidth="1"/>
    <col min="5900" max="5900" width="8.42578125" style="18" customWidth="1"/>
    <col min="5901" max="5901" width="8.140625" style="18" customWidth="1"/>
    <col min="5902" max="5902" width="8" style="18" customWidth="1"/>
    <col min="5903" max="5903" width="10.5703125" style="18" customWidth="1"/>
    <col min="5904" max="5904" width="15.42578125" style="18" customWidth="1"/>
    <col min="5905" max="5905" width="12.42578125" style="18" customWidth="1"/>
    <col min="5906" max="5906" width="14.140625" style="18" customWidth="1"/>
    <col min="5907" max="5907" width="13.42578125" style="18" customWidth="1"/>
    <col min="5908" max="5908" width="12.140625" style="18" customWidth="1"/>
    <col min="5909" max="5916" width="20.85546875" style="18" customWidth="1"/>
    <col min="5917" max="6144" width="11.42578125" style="18"/>
    <col min="6145" max="6145" width="21.28515625" style="18" customWidth="1"/>
    <col min="6146" max="6146" width="11.7109375" style="18" customWidth="1"/>
    <col min="6147" max="6147" width="17.42578125" style="18" customWidth="1"/>
    <col min="6148" max="6148" width="33.42578125" style="18" customWidth="1"/>
    <col min="6149" max="6149" width="19.7109375" style="18" customWidth="1"/>
    <col min="6150" max="6150" width="9.42578125" style="18" customWidth="1"/>
    <col min="6151" max="6151" width="13.28515625" style="18" customWidth="1"/>
    <col min="6152" max="6152" width="9.28515625" style="18" customWidth="1"/>
    <col min="6153" max="6153" width="11.7109375" style="18" customWidth="1"/>
    <col min="6154" max="6154" width="9.28515625" style="18" customWidth="1"/>
    <col min="6155" max="6155" width="8.5703125" style="18" customWidth="1"/>
    <col min="6156" max="6156" width="8.42578125" style="18" customWidth="1"/>
    <col min="6157" max="6157" width="8.140625" style="18" customWidth="1"/>
    <col min="6158" max="6158" width="8" style="18" customWidth="1"/>
    <col min="6159" max="6159" width="10.5703125" style="18" customWidth="1"/>
    <col min="6160" max="6160" width="15.42578125" style="18" customWidth="1"/>
    <col min="6161" max="6161" width="12.42578125" style="18" customWidth="1"/>
    <col min="6162" max="6162" width="14.140625" style="18" customWidth="1"/>
    <col min="6163" max="6163" width="13.42578125" style="18" customWidth="1"/>
    <col min="6164" max="6164" width="12.140625" style="18" customWidth="1"/>
    <col min="6165" max="6172" width="20.85546875" style="18" customWidth="1"/>
    <col min="6173" max="6400" width="11.42578125" style="18"/>
    <col min="6401" max="6401" width="21.28515625" style="18" customWidth="1"/>
    <col min="6402" max="6402" width="11.7109375" style="18" customWidth="1"/>
    <col min="6403" max="6403" width="17.42578125" style="18" customWidth="1"/>
    <col min="6404" max="6404" width="33.42578125" style="18" customWidth="1"/>
    <col min="6405" max="6405" width="19.7109375" style="18" customWidth="1"/>
    <col min="6406" max="6406" width="9.42578125" style="18" customWidth="1"/>
    <col min="6407" max="6407" width="13.28515625" style="18" customWidth="1"/>
    <col min="6408" max="6408" width="9.28515625" style="18" customWidth="1"/>
    <col min="6409" max="6409" width="11.7109375" style="18" customWidth="1"/>
    <col min="6410" max="6410" width="9.28515625" style="18" customWidth="1"/>
    <col min="6411" max="6411" width="8.5703125" style="18" customWidth="1"/>
    <col min="6412" max="6412" width="8.42578125" style="18" customWidth="1"/>
    <col min="6413" max="6413" width="8.140625" style="18" customWidth="1"/>
    <col min="6414" max="6414" width="8" style="18" customWidth="1"/>
    <col min="6415" max="6415" width="10.5703125" style="18" customWidth="1"/>
    <col min="6416" max="6416" width="15.42578125" style="18" customWidth="1"/>
    <col min="6417" max="6417" width="12.42578125" style="18" customWidth="1"/>
    <col min="6418" max="6418" width="14.140625" style="18" customWidth="1"/>
    <col min="6419" max="6419" width="13.42578125" style="18" customWidth="1"/>
    <col min="6420" max="6420" width="12.140625" style="18" customWidth="1"/>
    <col min="6421" max="6428" width="20.85546875" style="18" customWidth="1"/>
    <col min="6429" max="6656" width="11.42578125" style="18"/>
    <col min="6657" max="6657" width="21.28515625" style="18" customWidth="1"/>
    <col min="6658" max="6658" width="11.7109375" style="18" customWidth="1"/>
    <col min="6659" max="6659" width="17.42578125" style="18" customWidth="1"/>
    <col min="6660" max="6660" width="33.42578125" style="18" customWidth="1"/>
    <col min="6661" max="6661" width="19.7109375" style="18" customWidth="1"/>
    <col min="6662" max="6662" width="9.42578125" style="18" customWidth="1"/>
    <col min="6663" max="6663" width="13.28515625" style="18" customWidth="1"/>
    <col min="6664" max="6664" width="9.28515625" style="18" customWidth="1"/>
    <col min="6665" max="6665" width="11.7109375" style="18" customWidth="1"/>
    <col min="6666" max="6666" width="9.28515625" style="18" customWidth="1"/>
    <col min="6667" max="6667" width="8.5703125" style="18" customWidth="1"/>
    <col min="6668" max="6668" width="8.42578125" style="18" customWidth="1"/>
    <col min="6669" max="6669" width="8.140625" style="18" customWidth="1"/>
    <col min="6670" max="6670" width="8" style="18" customWidth="1"/>
    <col min="6671" max="6671" width="10.5703125" style="18" customWidth="1"/>
    <col min="6672" max="6672" width="15.42578125" style="18" customWidth="1"/>
    <col min="6673" max="6673" width="12.42578125" style="18" customWidth="1"/>
    <col min="6674" max="6674" width="14.140625" style="18" customWidth="1"/>
    <col min="6675" max="6675" width="13.42578125" style="18" customWidth="1"/>
    <col min="6676" max="6676" width="12.140625" style="18" customWidth="1"/>
    <col min="6677" max="6684" width="20.85546875" style="18" customWidth="1"/>
    <col min="6685" max="6912" width="11.42578125" style="18"/>
    <col min="6913" max="6913" width="21.28515625" style="18" customWidth="1"/>
    <col min="6914" max="6914" width="11.7109375" style="18" customWidth="1"/>
    <col min="6915" max="6915" width="17.42578125" style="18" customWidth="1"/>
    <col min="6916" max="6916" width="33.42578125" style="18" customWidth="1"/>
    <col min="6917" max="6917" width="19.7109375" style="18" customWidth="1"/>
    <col min="6918" max="6918" width="9.42578125" style="18" customWidth="1"/>
    <col min="6919" max="6919" width="13.28515625" style="18" customWidth="1"/>
    <col min="6920" max="6920" width="9.28515625" style="18" customWidth="1"/>
    <col min="6921" max="6921" width="11.7109375" style="18" customWidth="1"/>
    <col min="6922" max="6922" width="9.28515625" style="18" customWidth="1"/>
    <col min="6923" max="6923" width="8.5703125" style="18" customWidth="1"/>
    <col min="6924" max="6924" width="8.42578125" style="18" customWidth="1"/>
    <col min="6925" max="6925" width="8.140625" style="18" customWidth="1"/>
    <col min="6926" max="6926" width="8" style="18" customWidth="1"/>
    <col min="6927" max="6927" width="10.5703125" style="18" customWidth="1"/>
    <col min="6928" max="6928" width="15.42578125" style="18" customWidth="1"/>
    <col min="6929" max="6929" width="12.42578125" style="18" customWidth="1"/>
    <col min="6930" max="6930" width="14.140625" style="18" customWidth="1"/>
    <col min="6931" max="6931" width="13.42578125" style="18" customWidth="1"/>
    <col min="6932" max="6932" width="12.140625" style="18" customWidth="1"/>
    <col min="6933" max="6940" width="20.85546875" style="18" customWidth="1"/>
    <col min="6941" max="7168" width="11.42578125" style="18"/>
    <col min="7169" max="7169" width="21.28515625" style="18" customWidth="1"/>
    <col min="7170" max="7170" width="11.7109375" style="18" customWidth="1"/>
    <col min="7171" max="7171" width="17.42578125" style="18" customWidth="1"/>
    <col min="7172" max="7172" width="33.42578125" style="18" customWidth="1"/>
    <col min="7173" max="7173" width="19.7109375" style="18" customWidth="1"/>
    <col min="7174" max="7174" width="9.42578125" style="18" customWidth="1"/>
    <col min="7175" max="7175" width="13.28515625" style="18" customWidth="1"/>
    <col min="7176" max="7176" width="9.28515625" style="18" customWidth="1"/>
    <col min="7177" max="7177" width="11.7109375" style="18" customWidth="1"/>
    <col min="7178" max="7178" width="9.28515625" style="18" customWidth="1"/>
    <col min="7179" max="7179" width="8.5703125" style="18" customWidth="1"/>
    <col min="7180" max="7180" width="8.42578125" style="18" customWidth="1"/>
    <col min="7181" max="7181" width="8.140625" style="18" customWidth="1"/>
    <col min="7182" max="7182" width="8" style="18" customWidth="1"/>
    <col min="7183" max="7183" width="10.5703125" style="18" customWidth="1"/>
    <col min="7184" max="7184" width="15.42578125" style="18" customWidth="1"/>
    <col min="7185" max="7185" width="12.42578125" style="18" customWidth="1"/>
    <col min="7186" max="7186" width="14.140625" style="18" customWidth="1"/>
    <col min="7187" max="7187" width="13.42578125" style="18" customWidth="1"/>
    <col min="7188" max="7188" width="12.140625" style="18" customWidth="1"/>
    <col min="7189" max="7196" width="20.85546875" style="18" customWidth="1"/>
    <col min="7197" max="7424" width="11.42578125" style="18"/>
    <col min="7425" max="7425" width="21.28515625" style="18" customWidth="1"/>
    <col min="7426" max="7426" width="11.7109375" style="18" customWidth="1"/>
    <col min="7427" max="7427" width="17.42578125" style="18" customWidth="1"/>
    <col min="7428" max="7428" width="33.42578125" style="18" customWidth="1"/>
    <col min="7429" max="7429" width="19.7109375" style="18" customWidth="1"/>
    <col min="7430" max="7430" width="9.42578125" style="18" customWidth="1"/>
    <col min="7431" max="7431" width="13.28515625" style="18" customWidth="1"/>
    <col min="7432" max="7432" width="9.28515625" style="18" customWidth="1"/>
    <col min="7433" max="7433" width="11.7109375" style="18" customWidth="1"/>
    <col min="7434" max="7434" width="9.28515625" style="18" customWidth="1"/>
    <col min="7435" max="7435" width="8.5703125" style="18" customWidth="1"/>
    <col min="7436" max="7436" width="8.42578125" style="18" customWidth="1"/>
    <col min="7437" max="7437" width="8.140625" style="18" customWidth="1"/>
    <col min="7438" max="7438" width="8" style="18" customWidth="1"/>
    <col min="7439" max="7439" width="10.5703125" style="18" customWidth="1"/>
    <col min="7440" max="7440" width="15.42578125" style="18" customWidth="1"/>
    <col min="7441" max="7441" width="12.42578125" style="18" customWidth="1"/>
    <col min="7442" max="7442" width="14.140625" style="18" customWidth="1"/>
    <col min="7443" max="7443" width="13.42578125" style="18" customWidth="1"/>
    <col min="7444" max="7444" width="12.140625" style="18" customWidth="1"/>
    <col min="7445" max="7452" width="20.85546875" style="18" customWidth="1"/>
    <col min="7453" max="7680" width="11.42578125" style="18"/>
    <col min="7681" max="7681" width="21.28515625" style="18" customWidth="1"/>
    <col min="7682" max="7682" width="11.7109375" style="18" customWidth="1"/>
    <col min="7683" max="7683" width="17.42578125" style="18" customWidth="1"/>
    <col min="7684" max="7684" width="33.42578125" style="18" customWidth="1"/>
    <col min="7685" max="7685" width="19.7109375" style="18" customWidth="1"/>
    <col min="7686" max="7686" width="9.42578125" style="18" customWidth="1"/>
    <col min="7687" max="7687" width="13.28515625" style="18" customWidth="1"/>
    <col min="7688" max="7688" width="9.28515625" style="18" customWidth="1"/>
    <col min="7689" max="7689" width="11.7109375" style="18" customWidth="1"/>
    <col min="7690" max="7690" width="9.28515625" style="18" customWidth="1"/>
    <col min="7691" max="7691" width="8.5703125" style="18" customWidth="1"/>
    <col min="7692" max="7692" width="8.42578125" style="18" customWidth="1"/>
    <col min="7693" max="7693" width="8.140625" style="18" customWidth="1"/>
    <col min="7694" max="7694" width="8" style="18" customWidth="1"/>
    <col min="7695" max="7695" width="10.5703125" style="18" customWidth="1"/>
    <col min="7696" max="7696" width="15.42578125" style="18" customWidth="1"/>
    <col min="7697" max="7697" width="12.42578125" style="18" customWidth="1"/>
    <col min="7698" max="7698" width="14.140625" style="18" customWidth="1"/>
    <col min="7699" max="7699" width="13.42578125" style="18" customWidth="1"/>
    <col min="7700" max="7700" width="12.140625" style="18" customWidth="1"/>
    <col min="7701" max="7708" width="20.85546875" style="18" customWidth="1"/>
    <col min="7709" max="7936" width="11.42578125" style="18"/>
    <col min="7937" max="7937" width="21.28515625" style="18" customWidth="1"/>
    <col min="7938" max="7938" width="11.7109375" style="18" customWidth="1"/>
    <col min="7939" max="7939" width="17.42578125" style="18" customWidth="1"/>
    <col min="7940" max="7940" width="33.42578125" style="18" customWidth="1"/>
    <col min="7941" max="7941" width="19.7109375" style="18" customWidth="1"/>
    <col min="7942" max="7942" width="9.42578125" style="18" customWidth="1"/>
    <col min="7943" max="7943" width="13.28515625" style="18" customWidth="1"/>
    <col min="7944" max="7944" width="9.28515625" style="18" customWidth="1"/>
    <col min="7945" max="7945" width="11.7109375" style="18" customWidth="1"/>
    <col min="7946" max="7946" width="9.28515625" style="18" customWidth="1"/>
    <col min="7947" max="7947" width="8.5703125" style="18" customWidth="1"/>
    <col min="7948" max="7948" width="8.42578125" style="18" customWidth="1"/>
    <col min="7949" max="7949" width="8.140625" style="18" customWidth="1"/>
    <col min="7950" max="7950" width="8" style="18" customWidth="1"/>
    <col min="7951" max="7951" width="10.5703125" style="18" customWidth="1"/>
    <col min="7952" max="7952" width="15.42578125" style="18" customWidth="1"/>
    <col min="7953" max="7953" width="12.42578125" style="18" customWidth="1"/>
    <col min="7954" max="7954" width="14.140625" style="18" customWidth="1"/>
    <col min="7955" max="7955" width="13.42578125" style="18" customWidth="1"/>
    <col min="7956" max="7956" width="12.140625" style="18" customWidth="1"/>
    <col min="7957" max="7964" width="20.85546875" style="18" customWidth="1"/>
    <col min="7965" max="8192" width="11.42578125" style="18"/>
    <col min="8193" max="8193" width="21.28515625" style="18" customWidth="1"/>
    <col min="8194" max="8194" width="11.7109375" style="18" customWidth="1"/>
    <col min="8195" max="8195" width="17.42578125" style="18" customWidth="1"/>
    <col min="8196" max="8196" width="33.42578125" style="18" customWidth="1"/>
    <col min="8197" max="8197" width="19.7109375" style="18" customWidth="1"/>
    <col min="8198" max="8198" width="9.42578125" style="18" customWidth="1"/>
    <col min="8199" max="8199" width="13.28515625" style="18" customWidth="1"/>
    <col min="8200" max="8200" width="9.28515625" style="18" customWidth="1"/>
    <col min="8201" max="8201" width="11.7109375" style="18" customWidth="1"/>
    <col min="8202" max="8202" width="9.28515625" style="18" customWidth="1"/>
    <col min="8203" max="8203" width="8.5703125" style="18" customWidth="1"/>
    <col min="8204" max="8204" width="8.42578125" style="18" customWidth="1"/>
    <col min="8205" max="8205" width="8.140625" style="18" customWidth="1"/>
    <col min="8206" max="8206" width="8" style="18" customWidth="1"/>
    <col min="8207" max="8207" width="10.5703125" style="18" customWidth="1"/>
    <col min="8208" max="8208" width="15.42578125" style="18" customWidth="1"/>
    <col min="8209" max="8209" width="12.42578125" style="18" customWidth="1"/>
    <col min="8210" max="8210" width="14.140625" style="18" customWidth="1"/>
    <col min="8211" max="8211" width="13.42578125" style="18" customWidth="1"/>
    <col min="8212" max="8212" width="12.140625" style="18" customWidth="1"/>
    <col min="8213" max="8220" width="20.85546875" style="18" customWidth="1"/>
    <col min="8221" max="8448" width="11.42578125" style="18"/>
    <col min="8449" max="8449" width="21.28515625" style="18" customWidth="1"/>
    <col min="8450" max="8450" width="11.7109375" style="18" customWidth="1"/>
    <col min="8451" max="8451" width="17.42578125" style="18" customWidth="1"/>
    <col min="8452" max="8452" width="33.42578125" style="18" customWidth="1"/>
    <col min="8453" max="8453" width="19.7109375" style="18" customWidth="1"/>
    <col min="8454" max="8454" width="9.42578125" style="18" customWidth="1"/>
    <col min="8455" max="8455" width="13.28515625" style="18" customWidth="1"/>
    <col min="8456" max="8456" width="9.28515625" style="18" customWidth="1"/>
    <col min="8457" max="8457" width="11.7109375" style="18" customWidth="1"/>
    <col min="8458" max="8458" width="9.28515625" style="18" customWidth="1"/>
    <col min="8459" max="8459" width="8.5703125" style="18" customWidth="1"/>
    <col min="8460" max="8460" width="8.42578125" style="18" customWidth="1"/>
    <col min="8461" max="8461" width="8.140625" style="18" customWidth="1"/>
    <col min="8462" max="8462" width="8" style="18" customWidth="1"/>
    <col min="8463" max="8463" width="10.5703125" style="18" customWidth="1"/>
    <col min="8464" max="8464" width="15.42578125" style="18" customWidth="1"/>
    <col min="8465" max="8465" width="12.42578125" style="18" customWidth="1"/>
    <col min="8466" max="8466" width="14.140625" style="18" customWidth="1"/>
    <col min="8467" max="8467" width="13.42578125" style="18" customWidth="1"/>
    <col min="8468" max="8468" width="12.140625" style="18" customWidth="1"/>
    <col min="8469" max="8476" width="20.85546875" style="18" customWidth="1"/>
    <col min="8477" max="8704" width="11.42578125" style="18"/>
    <col min="8705" max="8705" width="21.28515625" style="18" customWidth="1"/>
    <col min="8706" max="8706" width="11.7109375" style="18" customWidth="1"/>
    <col min="8707" max="8707" width="17.42578125" style="18" customWidth="1"/>
    <col min="8708" max="8708" width="33.42578125" style="18" customWidth="1"/>
    <col min="8709" max="8709" width="19.7109375" style="18" customWidth="1"/>
    <col min="8710" max="8710" width="9.42578125" style="18" customWidth="1"/>
    <col min="8711" max="8711" width="13.28515625" style="18" customWidth="1"/>
    <col min="8712" max="8712" width="9.28515625" style="18" customWidth="1"/>
    <col min="8713" max="8713" width="11.7109375" style="18" customWidth="1"/>
    <col min="8714" max="8714" width="9.28515625" style="18" customWidth="1"/>
    <col min="8715" max="8715" width="8.5703125" style="18" customWidth="1"/>
    <col min="8716" max="8716" width="8.42578125" style="18" customWidth="1"/>
    <col min="8717" max="8717" width="8.140625" style="18" customWidth="1"/>
    <col min="8718" max="8718" width="8" style="18" customWidth="1"/>
    <col min="8719" max="8719" width="10.5703125" style="18" customWidth="1"/>
    <col min="8720" max="8720" width="15.42578125" style="18" customWidth="1"/>
    <col min="8721" max="8721" width="12.42578125" style="18" customWidth="1"/>
    <col min="8722" max="8722" width="14.140625" style="18" customWidth="1"/>
    <col min="8723" max="8723" width="13.42578125" style="18" customWidth="1"/>
    <col min="8724" max="8724" width="12.140625" style="18" customWidth="1"/>
    <col min="8725" max="8732" width="20.85546875" style="18" customWidth="1"/>
    <col min="8733" max="8960" width="11.42578125" style="18"/>
    <col min="8961" max="8961" width="21.28515625" style="18" customWidth="1"/>
    <col min="8962" max="8962" width="11.7109375" style="18" customWidth="1"/>
    <col min="8963" max="8963" width="17.42578125" style="18" customWidth="1"/>
    <col min="8964" max="8964" width="33.42578125" style="18" customWidth="1"/>
    <col min="8965" max="8965" width="19.7109375" style="18" customWidth="1"/>
    <col min="8966" max="8966" width="9.42578125" style="18" customWidth="1"/>
    <col min="8967" max="8967" width="13.28515625" style="18" customWidth="1"/>
    <col min="8968" max="8968" width="9.28515625" style="18" customWidth="1"/>
    <col min="8969" max="8969" width="11.7109375" style="18" customWidth="1"/>
    <col min="8970" max="8970" width="9.28515625" style="18" customWidth="1"/>
    <col min="8971" max="8971" width="8.5703125" style="18" customWidth="1"/>
    <col min="8972" max="8972" width="8.42578125" style="18" customWidth="1"/>
    <col min="8973" max="8973" width="8.140625" style="18" customWidth="1"/>
    <col min="8974" max="8974" width="8" style="18" customWidth="1"/>
    <col min="8975" max="8975" width="10.5703125" style="18" customWidth="1"/>
    <col min="8976" max="8976" width="15.42578125" style="18" customWidth="1"/>
    <col min="8977" max="8977" width="12.42578125" style="18" customWidth="1"/>
    <col min="8978" max="8978" width="14.140625" style="18" customWidth="1"/>
    <col min="8979" max="8979" width="13.42578125" style="18" customWidth="1"/>
    <col min="8980" max="8980" width="12.140625" style="18" customWidth="1"/>
    <col min="8981" max="8988" width="20.85546875" style="18" customWidth="1"/>
    <col min="8989" max="9216" width="11.42578125" style="18"/>
    <col min="9217" max="9217" width="21.28515625" style="18" customWidth="1"/>
    <col min="9218" max="9218" width="11.7109375" style="18" customWidth="1"/>
    <col min="9219" max="9219" width="17.42578125" style="18" customWidth="1"/>
    <col min="9220" max="9220" width="33.42578125" style="18" customWidth="1"/>
    <col min="9221" max="9221" width="19.7109375" style="18" customWidth="1"/>
    <col min="9222" max="9222" width="9.42578125" style="18" customWidth="1"/>
    <col min="9223" max="9223" width="13.28515625" style="18" customWidth="1"/>
    <col min="9224" max="9224" width="9.28515625" style="18" customWidth="1"/>
    <col min="9225" max="9225" width="11.7109375" style="18" customWidth="1"/>
    <col min="9226" max="9226" width="9.28515625" style="18" customWidth="1"/>
    <col min="9227" max="9227" width="8.5703125" style="18" customWidth="1"/>
    <col min="9228" max="9228" width="8.42578125" style="18" customWidth="1"/>
    <col min="9229" max="9229" width="8.140625" style="18" customWidth="1"/>
    <col min="9230" max="9230" width="8" style="18" customWidth="1"/>
    <col min="9231" max="9231" width="10.5703125" style="18" customWidth="1"/>
    <col min="9232" max="9232" width="15.42578125" style="18" customWidth="1"/>
    <col min="9233" max="9233" width="12.42578125" style="18" customWidth="1"/>
    <col min="9234" max="9234" width="14.140625" style="18" customWidth="1"/>
    <col min="9235" max="9235" width="13.42578125" style="18" customWidth="1"/>
    <col min="9236" max="9236" width="12.140625" style="18" customWidth="1"/>
    <col min="9237" max="9244" width="20.85546875" style="18" customWidth="1"/>
    <col min="9245" max="9472" width="11.42578125" style="18"/>
    <col min="9473" max="9473" width="21.28515625" style="18" customWidth="1"/>
    <col min="9474" max="9474" width="11.7109375" style="18" customWidth="1"/>
    <col min="9475" max="9475" width="17.42578125" style="18" customWidth="1"/>
    <col min="9476" max="9476" width="33.42578125" style="18" customWidth="1"/>
    <col min="9477" max="9477" width="19.7109375" style="18" customWidth="1"/>
    <col min="9478" max="9478" width="9.42578125" style="18" customWidth="1"/>
    <col min="9479" max="9479" width="13.28515625" style="18" customWidth="1"/>
    <col min="9480" max="9480" width="9.28515625" style="18" customWidth="1"/>
    <col min="9481" max="9481" width="11.7109375" style="18" customWidth="1"/>
    <col min="9482" max="9482" width="9.28515625" style="18" customWidth="1"/>
    <col min="9483" max="9483" width="8.5703125" style="18" customWidth="1"/>
    <col min="9484" max="9484" width="8.42578125" style="18" customWidth="1"/>
    <col min="9485" max="9485" width="8.140625" style="18" customWidth="1"/>
    <col min="9486" max="9486" width="8" style="18" customWidth="1"/>
    <col min="9487" max="9487" width="10.5703125" style="18" customWidth="1"/>
    <col min="9488" max="9488" width="15.42578125" style="18" customWidth="1"/>
    <col min="9489" max="9489" width="12.42578125" style="18" customWidth="1"/>
    <col min="9490" max="9490" width="14.140625" style="18" customWidth="1"/>
    <col min="9491" max="9491" width="13.42578125" style="18" customWidth="1"/>
    <col min="9492" max="9492" width="12.140625" style="18" customWidth="1"/>
    <col min="9493" max="9500" width="20.85546875" style="18" customWidth="1"/>
    <col min="9501" max="9728" width="11.42578125" style="18"/>
    <col min="9729" max="9729" width="21.28515625" style="18" customWidth="1"/>
    <col min="9730" max="9730" width="11.7109375" style="18" customWidth="1"/>
    <col min="9731" max="9731" width="17.42578125" style="18" customWidth="1"/>
    <col min="9732" max="9732" width="33.42578125" style="18" customWidth="1"/>
    <col min="9733" max="9733" width="19.7109375" style="18" customWidth="1"/>
    <col min="9734" max="9734" width="9.42578125" style="18" customWidth="1"/>
    <col min="9735" max="9735" width="13.28515625" style="18" customWidth="1"/>
    <col min="9736" max="9736" width="9.28515625" style="18" customWidth="1"/>
    <col min="9737" max="9737" width="11.7109375" style="18" customWidth="1"/>
    <col min="9738" max="9738" width="9.28515625" style="18" customWidth="1"/>
    <col min="9739" max="9739" width="8.5703125" style="18" customWidth="1"/>
    <col min="9740" max="9740" width="8.42578125" style="18" customWidth="1"/>
    <col min="9741" max="9741" width="8.140625" style="18" customWidth="1"/>
    <col min="9742" max="9742" width="8" style="18" customWidth="1"/>
    <col min="9743" max="9743" width="10.5703125" style="18" customWidth="1"/>
    <col min="9744" max="9744" width="15.42578125" style="18" customWidth="1"/>
    <col min="9745" max="9745" width="12.42578125" style="18" customWidth="1"/>
    <col min="9746" max="9746" width="14.140625" style="18" customWidth="1"/>
    <col min="9747" max="9747" width="13.42578125" style="18" customWidth="1"/>
    <col min="9748" max="9748" width="12.140625" style="18" customWidth="1"/>
    <col min="9749" max="9756" width="20.85546875" style="18" customWidth="1"/>
    <col min="9757" max="9984" width="11.42578125" style="18"/>
    <col min="9985" max="9985" width="21.28515625" style="18" customWidth="1"/>
    <col min="9986" max="9986" width="11.7109375" style="18" customWidth="1"/>
    <col min="9987" max="9987" width="17.42578125" style="18" customWidth="1"/>
    <col min="9988" max="9988" width="33.42578125" style="18" customWidth="1"/>
    <col min="9989" max="9989" width="19.7109375" style="18" customWidth="1"/>
    <col min="9990" max="9990" width="9.42578125" style="18" customWidth="1"/>
    <col min="9991" max="9991" width="13.28515625" style="18" customWidth="1"/>
    <col min="9992" max="9992" width="9.28515625" style="18" customWidth="1"/>
    <col min="9993" max="9993" width="11.7109375" style="18" customWidth="1"/>
    <col min="9994" max="9994" width="9.28515625" style="18" customWidth="1"/>
    <col min="9995" max="9995" width="8.5703125" style="18" customWidth="1"/>
    <col min="9996" max="9996" width="8.42578125" style="18" customWidth="1"/>
    <col min="9997" max="9997" width="8.140625" style="18" customWidth="1"/>
    <col min="9998" max="9998" width="8" style="18" customWidth="1"/>
    <col min="9999" max="9999" width="10.5703125" style="18" customWidth="1"/>
    <col min="10000" max="10000" width="15.42578125" style="18" customWidth="1"/>
    <col min="10001" max="10001" width="12.42578125" style="18" customWidth="1"/>
    <col min="10002" max="10002" width="14.140625" style="18" customWidth="1"/>
    <col min="10003" max="10003" width="13.42578125" style="18" customWidth="1"/>
    <col min="10004" max="10004" width="12.140625" style="18" customWidth="1"/>
    <col min="10005" max="10012" width="20.85546875" style="18" customWidth="1"/>
    <col min="10013" max="10240" width="11.42578125" style="18"/>
    <col min="10241" max="10241" width="21.28515625" style="18" customWidth="1"/>
    <col min="10242" max="10242" width="11.7109375" style="18" customWidth="1"/>
    <col min="10243" max="10243" width="17.42578125" style="18" customWidth="1"/>
    <col min="10244" max="10244" width="33.42578125" style="18" customWidth="1"/>
    <col min="10245" max="10245" width="19.7109375" style="18" customWidth="1"/>
    <col min="10246" max="10246" width="9.42578125" style="18" customWidth="1"/>
    <col min="10247" max="10247" width="13.28515625" style="18" customWidth="1"/>
    <col min="10248" max="10248" width="9.28515625" style="18" customWidth="1"/>
    <col min="10249" max="10249" width="11.7109375" style="18" customWidth="1"/>
    <col min="10250" max="10250" width="9.28515625" style="18" customWidth="1"/>
    <col min="10251" max="10251" width="8.5703125" style="18" customWidth="1"/>
    <col min="10252" max="10252" width="8.42578125" style="18" customWidth="1"/>
    <col min="10253" max="10253" width="8.140625" style="18" customWidth="1"/>
    <col min="10254" max="10254" width="8" style="18" customWidth="1"/>
    <col min="10255" max="10255" width="10.5703125" style="18" customWidth="1"/>
    <col min="10256" max="10256" width="15.42578125" style="18" customWidth="1"/>
    <col min="10257" max="10257" width="12.42578125" style="18" customWidth="1"/>
    <col min="10258" max="10258" width="14.140625" style="18" customWidth="1"/>
    <col min="10259" max="10259" width="13.42578125" style="18" customWidth="1"/>
    <col min="10260" max="10260" width="12.140625" style="18" customWidth="1"/>
    <col min="10261" max="10268" width="20.85546875" style="18" customWidth="1"/>
    <col min="10269" max="10496" width="11.42578125" style="18"/>
    <col min="10497" max="10497" width="21.28515625" style="18" customWidth="1"/>
    <col min="10498" max="10498" width="11.7109375" style="18" customWidth="1"/>
    <col min="10499" max="10499" width="17.42578125" style="18" customWidth="1"/>
    <col min="10500" max="10500" width="33.42578125" style="18" customWidth="1"/>
    <col min="10501" max="10501" width="19.7109375" style="18" customWidth="1"/>
    <col min="10502" max="10502" width="9.42578125" style="18" customWidth="1"/>
    <col min="10503" max="10503" width="13.28515625" style="18" customWidth="1"/>
    <col min="10504" max="10504" width="9.28515625" style="18" customWidth="1"/>
    <col min="10505" max="10505" width="11.7109375" style="18" customWidth="1"/>
    <col min="10506" max="10506" width="9.28515625" style="18" customWidth="1"/>
    <col min="10507" max="10507" width="8.5703125" style="18" customWidth="1"/>
    <col min="10508" max="10508" width="8.42578125" style="18" customWidth="1"/>
    <col min="10509" max="10509" width="8.140625" style="18" customWidth="1"/>
    <col min="10510" max="10510" width="8" style="18" customWidth="1"/>
    <col min="10511" max="10511" width="10.5703125" style="18" customWidth="1"/>
    <col min="10512" max="10512" width="15.42578125" style="18" customWidth="1"/>
    <col min="10513" max="10513" width="12.42578125" style="18" customWidth="1"/>
    <col min="10514" max="10514" width="14.140625" style="18" customWidth="1"/>
    <col min="10515" max="10515" width="13.42578125" style="18" customWidth="1"/>
    <col min="10516" max="10516" width="12.140625" style="18" customWidth="1"/>
    <col min="10517" max="10524" width="20.85546875" style="18" customWidth="1"/>
    <col min="10525" max="10752" width="11.42578125" style="18"/>
    <col min="10753" max="10753" width="21.28515625" style="18" customWidth="1"/>
    <col min="10754" max="10754" width="11.7109375" style="18" customWidth="1"/>
    <col min="10755" max="10755" width="17.42578125" style="18" customWidth="1"/>
    <col min="10756" max="10756" width="33.42578125" style="18" customWidth="1"/>
    <col min="10757" max="10757" width="19.7109375" style="18" customWidth="1"/>
    <col min="10758" max="10758" width="9.42578125" style="18" customWidth="1"/>
    <col min="10759" max="10759" width="13.28515625" style="18" customWidth="1"/>
    <col min="10760" max="10760" width="9.28515625" style="18" customWidth="1"/>
    <col min="10761" max="10761" width="11.7109375" style="18" customWidth="1"/>
    <col min="10762" max="10762" width="9.28515625" style="18" customWidth="1"/>
    <col min="10763" max="10763" width="8.5703125" style="18" customWidth="1"/>
    <col min="10764" max="10764" width="8.42578125" style="18" customWidth="1"/>
    <col min="10765" max="10765" width="8.140625" style="18" customWidth="1"/>
    <col min="10766" max="10766" width="8" style="18" customWidth="1"/>
    <col min="10767" max="10767" width="10.5703125" style="18" customWidth="1"/>
    <col min="10768" max="10768" width="15.42578125" style="18" customWidth="1"/>
    <col min="10769" max="10769" width="12.42578125" style="18" customWidth="1"/>
    <col min="10770" max="10770" width="14.140625" style="18" customWidth="1"/>
    <col min="10771" max="10771" width="13.42578125" style="18" customWidth="1"/>
    <col min="10772" max="10772" width="12.140625" style="18" customWidth="1"/>
    <col min="10773" max="10780" width="20.85546875" style="18" customWidth="1"/>
    <col min="10781" max="11008" width="11.42578125" style="18"/>
    <col min="11009" max="11009" width="21.28515625" style="18" customWidth="1"/>
    <col min="11010" max="11010" width="11.7109375" style="18" customWidth="1"/>
    <col min="11011" max="11011" width="17.42578125" style="18" customWidth="1"/>
    <col min="11012" max="11012" width="33.42578125" style="18" customWidth="1"/>
    <col min="11013" max="11013" width="19.7109375" style="18" customWidth="1"/>
    <col min="11014" max="11014" width="9.42578125" style="18" customWidth="1"/>
    <col min="11015" max="11015" width="13.28515625" style="18" customWidth="1"/>
    <col min="11016" max="11016" width="9.28515625" style="18" customWidth="1"/>
    <col min="11017" max="11017" width="11.7109375" style="18" customWidth="1"/>
    <col min="11018" max="11018" width="9.28515625" style="18" customWidth="1"/>
    <col min="11019" max="11019" width="8.5703125" style="18" customWidth="1"/>
    <col min="11020" max="11020" width="8.42578125" style="18" customWidth="1"/>
    <col min="11021" max="11021" width="8.140625" style="18" customWidth="1"/>
    <col min="11022" max="11022" width="8" style="18" customWidth="1"/>
    <col min="11023" max="11023" width="10.5703125" style="18" customWidth="1"/>
    <col min="11024" max="11024" width="15.42578125" style="18" customWidth="1"/>
    <col min="11025" max="11025" width="12.42578125" style="18" customWidth="1"/>
    <col min="11026" max="11026" width="14.140625" style="18" customWidth="1"/>
    <col min="11027" max="11027" width="13.42578125" style="18" customWidth="1"/>
    <col min="11028" max="11028" width="12.140625" style="18" customWidth="1"/>
    <col min="11029" max="11036" width="20.85546875" style="18" customWidth="1"/>
    <col min="11037" max="11264" width="11.42578125" style="18"/>
    <col min="11265" max="11265" width="21.28515625" style="18" customWidth="1"/>
    <col min="11266" max="11266" width="11.7109375" style="18" customWidth="1"/>
    <col min="11267" max="11267" width="17.42578125" style="18" customWidth="1"/>
    <col min="11268" max="11268" width="33.42578125" style="18" customWidth="1"/>
    <col min="11269" max="11269" width="19.7109375" style="18" customWidth="1"/>
    <col min="11270" max="11270" width="9.42578125" style="18" customWidth="1"/>
    <col min="11271" max="11271" width="13.28515625" style="18" customWidth="1"/>
    <col min="11272" max="11272" width="9.28515625" style="18" customWidth="1"/>
    <col min="11273" max="11273" width="11.7109375" style="18" customWidth="1"/>
    <col min="11274" max="11274" width="9.28515625" style="18" customWidth="1"/>
    <col min="11275" max="11275" width="8.5703125" style="18" customWidth="1"/>
    <col min="11276" max="11276" width="8.42578125" style="18" customWidth="1"/>
    <col min="11277" max="11277" width="8.140625" style="18" customWidth="1"/>
    <col min="11278" max="11278" width="8" style="18" customWidth="1"/>
    <col min="11279" max="11279" width="10.5703125" style="18" customWidth="1"/>
    <col min="11280" max="11280" width="15.42578125" style="18" customWidth="1"/>
    <col min="11281" max="11281" width="12.42578125" style="18" customWidth="1"/>
    <col min="11282" max="11282" width="14.140625" style="18" customWidth="1"/>
    <col min="11283" max="11283" width="13.42578125" style="18" customWidth="1"/>
    <col min="11284" max="11284" width="12.140625" style="18" customWidth="1"/>
    <col min="11285" max="11292" width="20.85546875" style="18" customWidth="1"/>
    <col min="11293" max="11520" width="11.42578125" style="18"/>
    <col min="11521" max="11521" width="21.28515625" style="18" customWidth="1"/>
    <col min="11522" max="11522" width="11.7109375" style="18" customWidth="1"/>
    <col min="11523" max="11523" width="17.42578125" style="18" customWidth="1"/>
    <col min="11524" max="11524" width="33.42578125" style="18" customWidth="1"/>
    <col min="11525" max="11525" width="19.7109375" style="18" customWidth="1"/>
    <col min="11526" max="11526" width="9.42578125" style="18" customWidth="1"/>
    <col min="11527" max="11527" width="13.28515625" style="18" customWidth="1"/>
    <col min="11528" max="11528" width="9.28515625" style="18" customWidth="1"/>
    <col min="11529" max="11529" width="11.7109375" style="18" customWidth="1"/>
    <col min="11530" max="11530" width="9.28515625" style="18" customWidth="1"/>
    <col min="11531" max="11531" width="8.5703125" style="18" customWidth="1"/>
    <col min="11532" max="11532" width="8.42578125" style="18" customWidth="1"/>
    <col min="11533" max="11533" width="8.140625" style="18" customWidth="1"/>
    <col min="11534" max="11534" width="8" style="18" customWidth="1"/>
    <col min="11535" max="11535" width="10.5703125" style="18" customWidth="1"/>
    <col min="11536" max="11536" width="15.42578125" style="18" customWidth="1"/>
    <col min="11537" max="11537" width="12.42578125" style="18" customWidth="1"/>
    <col min="11538" max="11538" width="14.140625" style="18" customWidth="1"/>
    <col min="11539" max="11539" width="13.42578125" style="18" customWidth="1"/>
    <col min="11540" max="11540" width="12.140625" style="18" customWidth="1"/>
    <col min="11541" max="11548" width="20.85546875" style="18" customWidth="1"/>
    <col min="11549" max="11776" width="11.42578125" style="18"/>
    <col min="11777" max="11777" width="21.28515625" style="18" customWidth="1"/>
    <col min="11778" max="11778" width="11.7109375" style="18" customWidth="1"/>
    <col min="11779" max="11779" width="17.42578125" style="18" customWidth="1"/>
    <col min="11780" max="11780" width="33.42578125" style="18" customWidth="1"/>
    <col min="11781" max="11781" width="19.7109375" style="18" customWidth="1"/>
    <col min="11782" max="11782" width="9.42578125" style="18" customWidth="1"/>
    <col min="11783" max="11783" width="13.28515625" style="18" customWidth="1"/>
    <col min="11784" max="11784" width="9.28515625" style="18" customWidth="1"/>
    <col min="11785" max="11785" width="11.7109375" style="18" customWidth="1"/>
    <col min="11786" max="11786" width="9.28515625" style="18" customWidth="1"/>
    <col min="11787" max="11787" width="8.5703125" style="18" customWidth="1"/>
    <col min="11788" max="11788" width="8.42578125" style="18" customWidth="1"/>
    <col min="11789" max="11789" width="8.140625" style="18" customWidth="1"/>
    <col min="11790" max="11790" width="8" style="18" customWidth="1"/>
    <col min="11791" max="11791" width="10.5703125" style="18" customWidth="1"/>
    <col min="11792" max="11792" width="15.42578125" style="18" customWidth="1"/>
    <col min="11793" max="11793" width="12.42578125" style="18" customWidth="1"/>
    <col min="11794" max="11794" width="14.140625" style="18" customWidth="1"/>
    <col min="11795" max="11795" width="13.42578125" style="18" customWidth="1"/>
    <col min="11796" max="11796" width="12.140625" style="18" customWidth="1"/>
    <col min="11797" max="11804" width="20.85546875" style="18" customWidth="1"/>
    <col min="11805" max="12032" width="11.42578125" style="18"/>
    <col min="12033" max="12033" width="21.28515625" style="18" customWidth="1"/>
    <col min="12034" max="12034" width="11.7109375" style="18" customWidth="1"/>
    <col min="12035" max="12035" width="17.42578125" style="18" customWidth="1"/>
    <col min="12036" max="12036" width="33.42578125" style="18" customWidth="1"/>
    <col min="12037" max="12037" width="19.7109375" style="18" customWidth="1"/>
    <col min="12038" max="12038" width="9.42578125" style="18" customWidth="1"/>
    <col min="12039" max="12039" width="13.28515625" style="18" customWidth="1"/>
    <col min="12040" max="12040" width="9.28515625" style="18" customWidth="1"/>
    <col min="12041" max="12041" width="11.7109375" style="18" customWidth="1"/>
    <col min="12042" max="12042" width="9.28515625" style="18" customWidth="1"/>
    <col min="12043" max="12043" width="8.5703125" style="18" customWidth="1"/>
    <col min="12044" max="12044" width="8.42578125" style="18" customWidth="1"/>
    <col min="12045" max="12045" width="8.140625" style="18" customWidth="1"/>
    <col min="12046" max="12046" width="8" style="18" customWidth="1"/>
    <col min="12047" max="12047" width="10.5703125" style="18" customWidth="1"/>
    <col min="12048" max="12048" width="15.42578125" style="18" customWidth="1"/>
    <col min="12049" max="12049" width="12.42578125" style="18" customWidth="1"/>
    <col min="12050" max="12050" width="14.140625" style="18" customWidth="1"/>
    <col min="12051" max="12051" width="13.42578125" style="18" customWidth="1"/>
    <col min="12052" max="12052" width="12.140625" style="18" customWidth="1"/>
    <col min="12053" max="12060" width="20.85546875" style="18" customWidth="1"/>
    <col min="12061" max="12288" width="11.42578125" style="18"/>
    <col min="12289" max="12289" width="21.28515625" style="18" customWidth="1"/>
    <col min="12290" max="12290" width="11.7109375" style="18" customWidth="1"/>
    <col min="12291" max="12291" width="17.42578125" style="18" customWidth="1"/>
    <col min="12292" max="12292" width="33.42578125" style="18" customWidth="1"/>
    <col min="12293" max="12293" width="19.7109375" style="18" customWidth="1"/>
    <col min="12294" max="12294" width="9.42578125" style="18" customWidth="1"/>
    <col min="12295" max="12295" width="13.28515625" style="18" customWidth="1"/>
    <col min="12296" max="12296" width="9.28515625" style="18" customWidth="1"/>
    <col min="12297" max="12297" width="11.7109375" style="18" customWidth="1"/>
    <col min="12298" max="12298" width="9.28515625" style="18" customWidth="1"/>
    <col min="12299" max="12299" width="8.5703125" style="18" customWidth="1"/>
    <col min="12300" max="12300" width="8.42578125" style="18" customWidth="1"/>
    <col min="12301" max="12301" width="8.140625" style="18" customWidth="1"/>
    <col min="12302" max="12302" width="8" style="18" customWidth="1"/>
    <col min="12303" max="12303" width="10.5703125" style="18" customWidth="1"/>
    <col min="12304" max="12304" width="15.42578125" style="18" customWidth="1"/>
    <col min="12305" max="12305" width="12.42578125" style="18" customWidth="1"/>
    <col min="12306" max="12306" width="14.140625" style="18" customWidth="1"/>
    <col min="12307" max="12307" width="13.42578125" style="18" customWidth="1"/>
    <col min="12308" max="12308" width="12.140625" style="18" customWidth="1"/>
    <col min="12309" max="12316" width="20.85546875" style="18" customWidth="1"/>
    <col min="12317" max="12544" width="11.42578125" style="18"/>
    <col min="12545" max="12545" width="21.28515625" style="18" customWidth="1"/>
    <col min="12546" max="12546" width="11.7109375" style="18" customWidth="1"/>
    <col min="12547" max="12547" width="17.42578125" style="18" customWidth="1"/>
    <col min="12548" max="12548" width="33.42578125" style="18" customWidth="1"/>
    <col min="12549" max="12549" width="19.7109375" style="18" customWidth="1"/>
    <col min="12550" max="12550" width="9.42578125" style="18" customWidth="1"/>
    <col min="12551" max="12551" width="13.28515625" style="18" customWidth="1"/>
    <col min="12552" max="12552" width="9.28515625" style="18" customWidth="1"/>
    <col min="12553" max="12553" width="11.7109375" style="18" customWidth="1"/>
    <col min="12554" max="12554" width="9.28515625" style="18" customWidth="1"/>
    <col min="12555" max="12555" width="8.5703125" style="18" customWidth="1"/>
    <col min="12556" max="12556" width="8.42578125" style="18" customWidth="1"/>
    <col min="12557" max="12557" width="8.140625" style="18" customWidth="1"/>
    <col min="12558" max="12558" width="8" style="18" customWidth="1"/>
    <col min="12559" max="12559" width="10.5703125" style="18" customWidth="1"/>
    <col min="12560" max="12560" width="15.42578125" style="18" customWidth="1"/>
    <col min="12561" max="12561" width="12.42578125" style="18" customWidth="1"/>
    <col min="12562" max="12562" width="14.140625" style="18" customWidth="1"/>
    <col min="12563" max="12563" width="13.42578125" style="18" customWidth="1"/>
    <col min="12564" max="12564" width="12.140625" style="18" customWidth="1"/>
    <col min="12565" max="12572" width="20.85546875" style="18" customWidth="1"/>
    <col min="12573" max="12800" width="11.42578125" style="18"/>
    <col min="12801" max="12801" width="21.28515625" style="18" customWidth="1"/>
    <col min="12802" max="12802" width="11.7109375" style="18" customWidth="1"/>
    <col min="12803" max="12803" width="17.42578125" style="18" customWidth="1"/>
    <col min="12804" max="12804" width="33.42578125" style="18" customWidth="1"/>
    <col min="12805" max="12805" width="19.7109375" style="18" customWidth="1"/>
    <col min="12806" max="12806" width="9.42578125" style="18" customWidth="1"/>
    <col min="12807" max="12807" width="13.28515625" style="18" customWidth="1"/>
    <col min="12808" max="12808" width="9.28515625" style="18" customWidth="1"/>
    <col min="12809" max="12809" width="11.7109375" style="18" customWidth="1"/>
    <col min="12810" max="12810" width="9.28515625" style="18" customWidth="1"/>
    <col min="12811" max="12811" width="8.5703125" style="18" customWidth="1"/>
    <col min="12812" max="12812" width="8.42578125" style="18" customWidth="1"/>
    <col min="12813" max="12813" width="8.140625" style="18" customWidth="1"/>
    <col min="12814" max="12814" width="8" style="18" customWidth="1"/>
    <col min="12815" max="12815" width="10.5703125" style="18" customWidth="1"/>
    <col min="12816" max="12816" width="15.42578125" style="18" customWidth="1"/>
    <col min="12817" max="12817" width="12.42578125" style="18" customWidth="1"/>
    <col min="12818" max="12818" width="14.140625" style="18" customWidth="1"/>
    <col min="12819" max="12819" width="13.42578125" style="18" customWidth="1"/>
    <col min="12820" max="12820" width="12.140625" style="18" customWidth="1"/>
    <col min="12821" max="12828" width="20.85546875" style="18" customWidth="1"/>
    <col min="12829" max="13056" width="11.42578125" style="18"/>
    <col min="13057" max="13057" width="21.28515625" style="18" customWidth="1"/>
    <col min="13058" max="13058" width="11.7109375" style="18" customWidth="1"/>
    <col min="13059" max="13059" width="17.42578125" style="18" customWidth="1"/>
    <col min="13060" max="13060" width="33.42578125" style="18" customWidth="1"/>
    <col min="13061" max="13061" width="19.7109375" style="18" customWidth="1"/>
    <col min="13062" max="13062" width="9.42578125" style="18" customWidth="1"/>
    <col min="13063" max="13063" width="13.28515625" style="18" customWidth="1"/>
    <col min="13064" max="13064" width="9.28515625" style="18" customWidth="1"/>
    <col min="13065" max="13065" width="11.7109375" style="18" customWidth="1"/>
    <col min="13066" max="13066" width="9.28515625" style="18" customWidth="1"/>
    <col min="13067" max="13067" width="8.5703125" style="18" customWidth="1"/>
    <col min="13068" max="13068" width="8.42578125" style="18" customWidth="1"/>
    <col min="13069" max="13069" width="8.140625" style="18" customWidth="1"/>
    <col min="13070" max="13070" width="8" style="18" customWidth="1"/>
    <col min="13071" max="13071" width="10.5703125" style="18" customWidth="1"/>
    <col min="13072" max="13072" width="15.42578125" style="18" customWidth="1"/>
    <col min="13073" max="13073" width="12.42578125" style="18" customWidth="1"/>
    <col min="13074" max="13074" width="14.140625" style="18" customWidth="1"/>
    <col min="13075" max="13075" width="13.42578125" style="18" customWidth="1"/>
    <col min="13076" max="13076" width="12.140625" style="18" customWidth="1"/>
    <col min="13077" max="13084" width="20.85546875" style="18" customWidth="1"/>
    <col min="13085" max="13312" width="11.42578125" style="18"/>
    <col min="13313" max="13313" width="21.28515625" style="18" customWidth="1"/>
    <col min="13314" max="13314" width="11.7109375" style="18" customWidth="1"/>
    <col min="13315" max="13315" width="17.42578125" style="18" customWidth="1"/>
    <col min="13316" max="13316" width="33.42578125" style="18" customWidth="1"/>
    <col min="13317" max="13317" width="19.7109375" style="18" customWidth="1"/>
    <col min="13318" max="13318" width="9.42578125" style="18" customWidth="1"/>
    <col min="13319" max="13319" width="13.28515625" style="18" customWidth="1"/>
    <col min="13320" max="13320" width="9.28515625" style="18" customWidth="1"/>
    <col min="13321" max="13321" width="11.7109375" style="18" customWidth="1"/>
    <col min="13322" max="13322" width="9.28515625" style="18" customWidth="1"/>
    <col min="13323" max="13323" width="8.5703125" style="18" customWidth="1"/>
    <col min="13324" max="13324" width="8.42578125" style="18" customWidth="1"/>
    <col min="13325" max="13325" width="8.140625" style="18" customWidth="1"/>
    <col min="13326" max="13326" width="8" style="18" customWidth="1"/>
    <col min="13327" max="13327" width="10.5703125" style="18" customWidth="1"/>
    <col min="13328" max="13328" width="15.42578125" style="18" customWidth="1"/>
    <col min="13329" max="13329" width="12.42578125" style="18" customWidth="1"/>
    <col min="13330" max="13330" width="14.140625" style="18" customWidth="1"/>
    <col min="13331" max="13331" width="13.42578125" style="18" customWidth="1"/>
    <col min="13332" max="13332" width="12.140625" style="18" customWidth="1"/>
    <col min="13333" max="13340" width="20.85546875" style="18" customWidth="1"/>
    <col min="13341" max="13568" width="11.42578125" style="18"/>
    <col min="13569" max="13569" width="21.28515625" style="18" customWidth="1"/>
    <col min="13570" max="13570" width="11.7109375" style="18" customWidth="1"/>
    <col min="13571" max="13571" width="17.42578125" style="18" customWidth="1"/>
    <col min="13572" max="13572" width="33.42578125" style="18" customWidth="1"/>
    <col min="13573" max="13573" width="19.7109375" style="18" customWidth="1"/>
    <col min="13574" max="13574" width="9.42578125" style="18" customWidth="1"/>
    <col min="13575" max="13575" width="13.28515625" style="18" customWidth="1"/>
    <col min="13576" max="13576" width="9.28515625" style="18" customWidth="1"/>
    <col min="13577" max="13577" width="11.7109375" style="18" customWidth="1"/>
    <col min="13578" max="13578" width="9.28515625" style="18" customWidth="1"/>
    <col min="13579" max="13579" width="8.5703125" style="18" customWidth="1"/>
    <col min="13580" max="13580" width="8.42578125" style="18" customWidth="1"/>
    <col min="13581" max="13581" width="8.140625" style="18" customWidth="1"/>
    <col min="13582" max="13582" width="8" style="18" customWidth="1"/>
    <col min="13583" max="13583" width="10.5703125" style="18" customWidth="1"/>
    <col min="13584" max="13584" width="15.42578125" style="18" customWidth="1"/>
    <col min="13585" max="13585" width="12.42578125" style="18" customWidth="1"/>
    <col min="13586" max="13586" width="14.140625" style="18" customWidth="1"/>
    <col min="13587" max="13587" width="13.42578125" style="18" customWidth="1"/>
    <col min="13588" max="13588" width="12.140625" style="18" customWidth="1"/>
    <col min="13589" max="13596" width="20.85546875" style="18" customWidth="1"/>
    <col min="13597" max="13824" width="11.42578125" style="18"/>
    <col min="13825" max="13825" width="21.28515625" style="18" customWidth="1"/>
    <col min="13826" max="13826" width="11.7109375" style="18" customWidth="1"/>
    <col min="13827" max="13827" width="17.42578125" style="18" customWidth="1"/>
    <col min="13828" max="13828" width="33.42578125" style="18" customWidth="1"/>
    <col min="13829" max="13829" width="19.7109375" style="18" customWidth="1"/>
    <col min="13830" max="13830" width="9.42578125" style="18" customWidth="1"/>
    <col min="13831" max="13831" width="13.28515625" style="18" customWidth="1"/>
    <col min="13832" max="13832" width="9.28515625" style="18" customWidth="1"/>
    <col min="13833" max="13833" width="11.7109375" style="18" customWidth="1"/>
    <col min="13834" max="13834" width="9.28515625" style="18" customWidth="1"/>
    <col min="13835" max="13835" width="8.5703125" style="18" customWidth="1"/>
    <col min="13836" max="13836" width="8.42578125" style="18" customWidth="1"/>
    <col min="13837" max="13837" width="8.140625" style="18" customWidth="1"/>
    <col min="13838" max="13838" width="8" style="18" customWidth="1"/>
    <col min="13839" max="13839" width="10.5703125" style="18" customWidth="1"/>
    <col min="13840" max="13840" width="15.42578125" style="18" customWidth="1"/>
    <col min="13841" max="13841" width="12.42578125" style="18" customWidth="1"/>
    <col min="13842" max="13842" width="14.140625" style="18" customWidth="1"/>
    <col min="13843" max="13843" width="13.42578125" style="18" customWidth="1"/>
    <col min="13844" max="13844" width="12.140625" style="18" customWidth="1"/>
    <col min="13845" max="13852" width="20.85546875" style="18" customWidth="1"/>
    <col min="13853" max="14080" width="11.42578125" style="18"/>
    <col min="14081" max="14081" width="21.28515625" style="18" customWidth="1"/>
    <col min="14082" max="14082" width="11.7109375" style="18" customWidth="1"/>
    <col min="14083" max="14083" width="17.42578125" style="18" customWidth="1"/>
    <col min="14084" max="14084" width="33.42578125" style="18" customWidth="1"/>
    <col min="14085" max="14085" width="19.7109375" style="18" customWidth="1"/>
    <col min="14086" max="14086" width="9.42578125" style="18" customWidth="1"/>
    <col min="14087" max="14087" width="13.28515625" style="18" customWidth="1"/>
    <col min="14088" max="14088" width="9.28515625" style="18" customWidth="1"/>
    <col min="14089" max="14089" width="11.7109375" style="18" customWidth="1"/>
    <col min="14090" max="14090" width="9.28515625" style="18" customWidth="1"/>
    <col min="14091" max="14091" width="8.5703125" style="18" customWidth="1"/>
    <col min="14092" max="14092" width="8.42578125" style="18" customWidth="1"/>
    <col min="14093" max="14093" width="8.140625" style="18" customWidth="1"/>
    <col min="14094" max="14094" width="8" style="18" customWidth="1"/>
    <col min="14095" max="14095" width="10.5703125" style="18" customWidth="1"/>
    <col min="14096" max="14096" width="15.42578125" style="18" customWidth="1"/>
    <col min="14097" max="14097" width="12.42578125" style="18" customWidth="1"/>
    <col min="14098" max="14098" width="14.140625" style="18" customWidth="1"/>
    <col min="14099" max="14099" width="13.42578125" style="18" customWidth="1"/>
    <col min="14100" max="14100" width="12.140625" style="18" customWidth="1"/>
    <col min="14101" max="14108" width="20.85546875" style="18" customWidth="1"/>
    <col min="14109" max="14336" width="11.42578125" style="18"/>
    <col min="14337" max="14337" width="21.28515625" style="18" customWidth="1"/>
    <col min="14338" max="14338" width="11.7109375" style="18" customWidth="1"/>
    <col min="14339" max="14339" width="17.42578125" style="18" customWidth="1"/>
    <col min="14340" max="14340" width="33.42578125" style="18" customWidth="1"/>
    <col min="14341" max="14341" width="19.7109375" style="18" customWidth="1"/>
    <col min="14342" max="14342" width="9.42578125" style="18" customWidth="1"/>
    <col min="14343" max="14343" width="13.28515625" style="18" customWidth="1"/>
    <col min="14344" max="14344" width="9.28515625" style="18" customWidth="1"/>
    <col min="14345" max="14345" width="11.7109375" style="18" customWidth="1"/>
    <col min="14346" max="14346" width="9.28515625" style="18" customWidth="1"/>
    <col min="14347" max="14347" width="8.5703125" style="18" customWidth="1"/>
    <col min="14348" max="14348" width="8.42578125" style="18" customWidth="1"/>
    <col min="14349" max="14349" width="8.140625" style="18" customWidth="1"/>
    <col min="14350" max="14350" width="8" style="18" customWidth="1"/>
    <col min="14351" max="14351" width="10.5703125" style="18" customWidth="1"/>
    <col min="14352" max="14352" width="15.42578125" style="18" customWidth="1"/>
    <col min="14353" max="14353" width="12.42578125" style="18" customWidth="1"/>
    <col min="14354" max="14354" width="14.140625" style="18" customWidth="1"/>
    <col min="14355" max="14355" width="13.42578125" style="18" customWidth="1"/>
    <col min="14356" max="14356" width="12.140625" style="18" customWidth="1"/>
    <col min="14357" max="14364" width="20.85546875" style="18" customWidth="1"/>
    <col min="14365" max="14592" width="11.42578125" style="18"/>
    <col min="14593" max="14593" width="21.28515625" style="18" customWidth="1"/>
    <col min="14594" max="14594" width="11.7109375" style="18" customWidth="1"/>
    <col min="14595" max="14595" width="17.42578125" style="18" customWidth="1"/>
    <col min="14596" max="14596" width="33.42578125" style="18" customWidth="1"/>
    <col min="14597" max="14597" width="19.7109375" style="18" customWidth="1"/>
    <col min="14598" max="14598" width="9.42578125" style="18" customWidth="1"/>
    <col min="14599" max="14599" width="13.28515625" style="18" customWidth="1"/>
    <col min="14600" max="14600" width="9.28515625" style="18" customWidth="1"/>
    <col min="14601" max="14601" width="11.7109375" style="18" customWidth="1"/>
    <col min="14602" max="14602" width="9.28515625" style="18" customWidth="1"/>
    <col min="14603" max="14603" width="8.5703125" style="18" customWidth="1"/>
    <col min="14604" max="14604" width="8.42578125" style="18" customWidth="1"/>
    <col min="14605" max="14605" width="8.140625" style="18" customWidth="1"/>
    <col min="14606" max="14606" width="8" style="18" customWidth="1"/>
    <col min="14607" max="14607" width="10.5703125" style="18" customWidth="1"/>
    <col min="14608" max="14608" width="15.42578125" style="18" customWidth="1"/>
    <col min="14609" max="14609" width="12.42578125" style="18" customWidth="1"/>
    <col min="14610" max="14610" width="14.140625" style="18" customWidth="1"/>
    <col min="14611" max="14611" width="13.42578125" style="18" customWidth="1"/>
    <col min="14612" max="14612" width="12.140625" style="18" customWidth="1"/>
    <col min="14613" max="14620" width="20.85546875" style="18" customWidth="1"/>
    <col min="14621" max="14848" width="11.42578125" style="18"/>
    <col min="14849" max="14849" width="21.28515625" style="18" customWidth="1"/>
    <col min="14850" max="14850" width="11.7109375" style="18" customWidth="1"/>
    <col min="14851" max="14851" width="17.42578125" style="18" customWidth="1"/>
    <col min="14852" max="14852" width="33.42578125" style="18" customWidth="1"/>
    <col min="14853" max="14853" width="19.7109375" style="18" customWidth="1"/>
    <col min="14854" max="14854" width="9.42578125" style="18" customWidth="1"/>
    <col min="14855" max="14855" width="13.28515625" style="18" customWidth="1"/>
    <col min="14856" max="14856" width="9.28515625" style="18" customWidth="1"/>
    <col min="14857" max="14857" width="11.7109375" style="18" customWidth="1"/>
    <col min="14858" max="14858" width="9.28515625" style="18" customWidth="1"/>
    <col min="14859" max="14859" width="8.5703125" style="18" customWidth="1"/>
    <col min="14860" max="14860" width="8.42578125" style="18" customWidth="1"/>
    <col min="14861" max="14861" width="8.140625" style="18" customWidth="1"/>
    <col min="14862" max="14862" width="8" style="18" customWidth="1"/>
    <col min="14863" max="14863" width="10.5703125" style="18" customWidth="1"/>
    <col min="14864" max="14864" width="15.42578125" style="18" customWidth="1"/>
    <col min="14865" max="14865" width="12.42578125" style="18" customWidth="1"/>
    <col min="14866" max="14866" width="14.140625" style="18" customWidth="1"/>
    <col min="14867" max="14867" width="13.42578125" style="18" customWidth="1"/>
    <col min="14868" max="14868" width="12.140625" style="18" customWidth="1"/>
    <col min="14869" max="14876" width="20.85546875" style="18" customWidth="1"/>
    <col min="14877" max="15104" width="11.42578125" style="18"/>
    <col min="15105" max="15105" width="21.28515625" style="18" customWidth="1"/>
    <col min="15106" max="15106" width="11.7109375" style="18" customWidth="1"/>
    <col min="15107" max="15107" width="17.42578125" style="18" customWidth="1"/>
    <col min="15108" max="15108" width="33.42578125" style="18" customWidth="1"/>
    <col min="15109" max="15109" width="19.7109375" style="18" customWidth="1"/>
    <col min="15110" max="15110" width="9.42578125" style="18" customWidth="1"/>
    <col min="15111" max="15111" width="13.28515625" style="18" customWidth="1"/>
    <col min="15112" max="15112" width="9.28515625" style="18" customWidth="1"/>
    <col min="15113" max="15113" width="11.7109375" style="18" customWidth="1"/>
    <col min="15114" max="15114" width="9.28515625" style="18" customWidth="1"/>
    <col min="15115" max="15115" width="8.5703125" style="18" customWidth="1"/>
    <col min="15116" max="15116" width="8.42578125" style="18" customWidth="1"/>
    <col min="15117" max="15117" width="8.140625" style="18" customWidth="1"/>
    <col min="15118" max="15118" width="8" style="18" customWidth="1"/>
    <col min="15119" max="15119" width="10.5703125" style="18" customWidth="1"/>
    <col min="15120" max="15120" width="15.42578125" style="18" customWidth="1"/>
    <col min="15121" max="15121" width="12.42578125" style="18" customWidth="1"/>
    <col min="15122" max="15122" width="14.140625" style="18" customWidth="1"/>
    <col min="15123" max="15123" width="13.42578125" style="18" customWidth="1"/>
    <col min="15124" max="15124" width="12.140625" style="18" customWidth="1"/>
    <col min="15125" max="15132" width="20.85546875" style="18" customWidth="1"/>
    <col min="15133" max="15360" width="11.42578125" style="18"/>
    <col min="15361" max="15361" width="21.28515625" style="18" customWidth="1"/>
    <col min="15362" max="15362" width="11.7109375" style="18" customWidth="1"/>
    <col min="15363" max="15363" width="17.42578125" style="18" customWidth="1"/>
    <col min="15364" max="15364" width="33.42578125" style="18" customWidth="1"/>
    <col min="15365" max="15365" width="19.7109375" style="18" customWidth="1"/>
    <col min="15366" max="15366" width="9.42578125" style="18" customWidth="1"/>
    <col min="15367" max="15367" width="13.28515625" style="18" customWidth="1"/>
    <col min="15368" max="15368" width="9.28515625" style="18" customWidth="1"/>
    <col min="15369" max="15369" width="11.7109375" style="18" customWidth="1"/>
    <col min="15370" max="15370" width="9.28515625" style="18" customWidth="1"/>
    <col min="15371" max="15371" width="8.5703125" style="18" customWidth="1"/>
    <col min="15372" max="15372" width="8.42578125" style="18" customWidth="1"/>
    <col min="15373" max="15373" width="8.140625" style="18" customWidth="1"/>
    <col min="15374" max="15374" width="8" style="18" customWidth="1"/>
    <col min="15375" max="15375" width="10.5703125" style="18" customWidth="1"/>
    <col min="15376" max="15376" width="15.42578125" style="18" customWidth="1"/>
    <col min="15377" max="15377" width="12.42578125" style="18" customWidth="1"/>
    <col min="15378" max="15378" width="14.140625" style="18" customWidth="1"/>
    <col min="15379" max="15379" width="13.42578125" style="18" customWidth="1"/>
    <col min="15380" max="15380" width="12.140625" style="18" customWidth="1"/>
    <col min="15381" max="15388" width="20.85546875" style="18" customWidth="1"/>
    <col min="15389" max="15616" width="11.42578125" style="18"/>
    <col min="15617" max="15617" width="21.28515625" style="18" customWidth="1"/>
    <col min="15618" max="15618" width="11.7109375" style="18" customWidth="1"/>
    <col min="15619" max="15619" width="17.42578125" style="18" customWidth="1"/>
    <col min="15620" max="15620" width="33.42578125" style="18" customWidth="1"/>
    <col min="15621" max="15621" width="19.7109375" style="18" customWidth="1"/>
    <col min="15622" max="15622" width="9.42578125" style="18" customWidth="1"/>
    <col min="15623" max="15623" width="13.28515625" style="18" customWidth="1"/>
    <col min="15624" max="15624" width="9.28515625" style="18" customWidth="1"/>
    <col min="15625" max="15625" width="11.7109375" style="18" customWidth="1"/>
    <col min="15626" max="15626" width="9.28515625" style="18" customWidth="1"/>
    <col min="15627" max="15627" width="8.5703125" style="18" customWidth="1"/>
    <col min="15628" max="15628" width="8.42578125" style="18" customWidth="1"/>
    <col min="15629" max="15629" width="8.140625" style="18" customWidth="1"/>
    <col min="15630" max="15630" width="8" style="18" customWidth="1"/>
    <col min="15631" max="15631" width="10.5703125" style="18" customWidth="1"/>
    <col min="15632" max="15632" width="15.42578125" style="18" customWidth="1"/>
    <col min="15633" max="15633" width="12.42578125" style="18" customWidth="1"/>
    <col min="15634" max="15634" width="14.140625" style="18" customWidth="1"/>
    <col min="15635" max="15635" width="13.42578125" style="18" customWidth="1"/>
    <col min="15636" max="15636" width="12.140625" style="18" customWidth="1"/>
    <col min="15637" max="15644" width="20.85546875" style="18" customWidth="1"/>
    <col min="15645" max="15872" width="11.42578125" style="18"/>
    <col min="15873" max="15873" width="21.28515625" style="18" customWidth="1"/>
    <col min="15874" max="15874" width="11.7109375" style="18" customWidth="1"/>
    <col min="15875" max="15875" width="17.42578125" style="18" customWidth="1"/>
    <col min="15876" max="15876" width="33.42578125" style="18" customWidth="1"/>
    <col min="15877" max="15877" width="19.7109375" style="18" customWidth="1"/>
    <col min="15878" max="15878" width="9.42578125" style="18" customWidth="1"/>
    <col min="15879" max="15879" width="13.28515625" style="18" customWidth="1"/>
    <col min="15880" max="15880" width="9.28515625" style="18" customWidth="1"/>
    <col min="15881" max="15881" width="11.7109375" style="18" customWidth="1"/>
    <col min="15882" max="15882" width="9.28515625" style="18" customWidth="1"/>
    <col min="15883" max="15883" width="8.5703125" style="18" customWidth="1"/>
    <col min="15884" max="15884" width="8.42578125" style="18" customWidth="1"/>
    <col min="15885" max="15885" width="8.140625" style="18" customWidth="1"/>
    <col min="15886" max="15886" width="8" style="18" customWidth="1"/>
    <col min="15887" max="15887" width="10.5703125" style="18" customWidth="1"/>
    <col min="15888" max="15888" width="15.42578125" style="18" customWidth="1"/>
    <col min="15889" max="15889" width="12.42578125" style="18" customWidth="1"/>
    <col min="15890" max="15890" width="14.140625" style="18" customWidth="1"/>
    <col min="15891" max="15891" width="13.42578125" style="18" customWidth="1"/>
    <col min="15892" max="15892" width="12.140625" style="18" customWidth="1"/>
    <col min="15893" max="15900" width="20.85546875" style="18" customWidth="1"/>
    <col min="15901" max="16128" width="11.42578125" style="18"/>
    <col min="16129" max="16129" width="21.28515625" style="18" customWidth="1"/>
    <col min="16130" max="16130" width="11.7109375" style="18" customWidth="1"/>
    <col min="16131" max="16131" width="17.42578125" style="18" customWidth="1"/>
    <col min="16132" max="16132" width="33.42578125" style="18" customWidth="1"/>
    <col min="16133" max="16133" width="19.7109375" style="18" customWidth="1"/>
    <col min="16134" max="16134" width="9.42578125" style="18" customWidth="1"/>
    <col min="16135" max="16135" width="13.28515625" style="18" customWidth="1"/>
    <col min="16136" max="16136" width="9.28515625" style="18" customWidth="1"/>
    <col min="16137" max="16137" width="11.7109375" style="18" customWidth="1"/>
    <col min="16138" max="16138" width="9.28515625" style="18" customWidth="1"/>
    <col min="16139" max="16139" width="8.5703125" style="18" customWidth="1"/>
    <col min="16140" max="16140" width="8.42578125" style="18" customWidth="1"/>
    <col min="16141" max="16141" width="8.140625" style="18" customWidth="1"/>
    <col min="16142" max="16142" width="8" style="18" customWidth="1"/>
    <col min="16143" max="16143" width="10.5703125" style="18" customWidth="1"/>
    <col min="16144" max="16144" width="15.42578125" style="18" customWidth="1"/>
    <col min="16145" max="16145" width="12.42578125" style="18" customWidth="1"/>
    <col min="16146" max="16146" width="14.140625" style="18" customWidth="1"/>
    <col min="16147" max="16147" width="13.42578125" style="18" customWidth="1"/>
    <col min="16148" max="16148" width="12.140625" style="18" customWidth="1"/>
    <col min="16149" max="16156" width="20.85546875" style="18" customWidth="1"/>
    <col min="16157" max="16384" width="11.42578125" style="18"/>
  </cols>
  <sheetData>
    <row r="1" spans="1:22" ht="26.25">
      <c r="A1" s="499" t="s">
        <v>0</v>
      </c>
      <c r="B1" s="499"/>
      <c r="C1" s="499"/>
      <c r="D1" s="499"/>
      <c r="E1" s="499"/>
      <c r="F1" s="499"/>
      <c r="G1" s="499"/>
      <c r="H1" s="499"/>
      <c r="I1" s="499"/>
      <c r="J1" s="499"/>
      <c r="K1" s="499"/>
      <c r="L1" s="499"/>
      <c r="M1" s="499"/>
      <c r="N1" s="499"/>
      <c r="O1" s="499"/>
      <c r="P1" s="499"/>
      <c r="Q1" s="499"/>
      <c r="R1" s="499"/>
      <c r="S1" s="499"/>
      <c r="T1" s="499"/>
    </row>
    <row r="2" spans="1:22" ht="26.25">
      <c r="A2" s="499" t="s">
        <v>1</v>
      </c>
      <c r="B2" s="499"/>
      <c r="C2" s="499"/>
      <c r="D2" s="499"/>
      <c r="E2" s="499"/>
      <c r="F2" s="499"/>
      <c r="G2" s="499"/>
      <c r="H2" s="499"/>
      <c r="I2" s="499"/>
      <c r="J2" s="499"/>
      <c r="K2" s="499"/>
      <c r="L2" s="499"/>
      <c r="M2" s="499"/>
      <c r="N2" s="499"/>
      <c r="O2" s="499"/>
      <c r="P2" s="499"/>
      <c r="Q2" s="499"/>
      <c r="R2" s="499"/>
      <c r="S2" s="499"/>
      <c r="T2" s="499"/>
      <c r="U2" s="19"/>
    </row>
    <row r="3" spans="1:22" ht="26.25">
      <c r="A3" s="499" t="s">
        <v>2</v>
      </c>
      <c r="B3" s="499"/>
      <c r="C3" s="499"/>
      <c r="D3" s="499"/>
      <c r="E3" s="499"/>
      <c r="F3" s="499"/>
      <c r="G3" s="499"/>
      <c r="H3" s="499"/>
      <c r="I3" s="499"/>
      <c r="J3" s="499"/>
      <c r="K3" s="499"/>
      <c r="L3" s="499"/>
      <c r="M3" s="499"/>
      <c r="N3" s="499"/>
      <c r="O3" s="499"/>
      <c r="P3" s="499"/>
      <c r="Q3" s="499"/>
      <c r="R3" s="499"/>
      <c r="S3" s="499"/>
      <c r="T3" s="499"/>
      <c r="U3" s="19"/>
    </row>
    <row r="4" spans="1:22">
      <c r="A4" s="102"/>
      <c r="B4" s="102"/>
      <c r="C4" s="102"/>
      <c r="D4" s="102"/>
      <c r="E4" s="102"/>
      <c r="F4" s="102"/>
      <c r="G4" s="102"/>
      <c r="H4" s="102"/>
      <c r="I4" s="102"/>
      <c r="J4" s="102"/>
      <c r="K4" s="102"/>
      <c r="L4" s="102"/>
      <c r="M4" s="102"/>
      <c r="N4" s="102"/>
      <c r="O4" s="102"/>
      <c r="P4" s="102"/>
      <c r="Q4" s="102"/>
      <c r="R4" s="102"/>
      <c r="S4" s="102"/>
      <c r="T4" s="102"/>
      <c r="U4" s="102"/>
    </row>
    <row r="5" spans="1:22" ht="27.75" customHeight="1" thickBot="1"/>
    <row r="6" spans="1:22" s="1" customFormat="1" ht="18">
      <c r="A6" s="485" t="s">
        <v>3</v>
      </c>
      <c r="B6" s="486"/>
      <c r="C6" s="487"/>
      <c r="D6" s="488"/>
      <c r="E6" s="20"/>
    </row>
    <row r="7" spans="1:22" s="1" customFormat="1" ht="36">
      <c r="A7" s="3" t="s">
        <v>4</v>
      </c>
      <c r="B7" s="489" t="s">
        <v>5</v>
      </c>
      <c r="C7" s="490"/>
      <c r="D7" s="4" t="s">
        <v>6</v>
      </c>
      <c r="E7" s="20"/>
    </row>
    <row r="8" spans="1:22" s="1" customFormat="1" ht="39" customHeight="1" thickBot="1">
      <c r="A8" s="21" t="s">
        <v>42</v>
      </c>
      <c r="B8" s="527" t="s">
        <v>43</v>
      </c>
      <c r="C8" s="528"/>
      <c r="D8" s="83" t="s">
        <v>108</v>
      </c>
      <c r="E8" s="7"/>
    </row>
    <row r="9" spans="1:22" s="1" customFormat="1" ht="18.75" thickBot="1">
      <c r="A9" s="7"/>
      <c r="B9" s="7"/>
      <c r="C9" s="7"/>
      <c r="D9" s="7"/>
      <c r="E9" s="7"/>
    </row>
    <row r="10" spans="1:22" s="1" customFormat="1" ht="18.75" thickBot="1">
      <c r="A10" s="491" t="s">
        <v>9</v>
      </c>
      <c r="B10" s="492"/>
      <c r="C10" s="492"/>
      <c r="D10" s="492"/>
      <c r="E10" s="492"/>
      <c r="F10" s="492"/>
      <c r="G10" s="493"/>
      <c r="H10" s="491">
        <v>2023</v>
      </c>
      <c r="I10" s="492"/>
      <c r="J10" s="492"/>
      <c r="K10" s="492"/>
      <c r="L10" s="492"/>
      <c r="M10" s="492"/>
      <c r="N10" s="492"/>
      <c r="O10" s="493"/>
      <c r="P10" s="103"/>
      <c r="Q10" s="103"/>
      <c r="R10" s="103"/>
      <c r="S10" s="103"/>
      <c r="T10" s="494" t="s">
        <v>10</v>
      </c>
    </row>
    <row r="11" spans="1:22" s="1" customFormat="1" ht="57" customHeight="1" thickBot="1">
      <c r="A11" s="113" t="s">
        <v>11</v>
      </c>
      <c r="B11" s="114" t="s">
        <v>12</v>
      </c>
      <c r="C11" s="115" t="s">
        <v>13</v>
      </c>
      <c r="D11" s="115" t="s">
        <v>14</v>
      </c>
      <c r="E11" s="87" t="s">
        <v>15</v>
      </c>
      <c r="F11" s="87" t="s">
        <v>16</v>
      </c>
      <c r="G11" s="88" t="s">
        <v>17</v>
      </c>
      <c r="H11" s="27" t="s">
        <v>18</v>
      </c>
      <c r="I11" s="27" t="s">
        <v>19</v>
      </c>
      <c r="J11" s="27" t="s">
        <v>20</v>
      </c>
      <c r="K11" s="27" t="s">
        <v>21</v>
      </c>
      <c r="L11" s="27" t="s">
        <v>22</v>
      </c>
      <c r="M11" s="27" t="s">
        <v>23</v>
      </c>
      <c r="N11" s="27" t="s">
        <v>24</v>
      </c>
      <c r="O11" s="28" t="s">
        <v>25</v>
      </c>
      <c r="P11" s="28" t="s">
        <v>26</v>
      </c>
      <c r="Q11" s="28" t="s">
        <v>27</v>
      </c>
      <c r="R11" s="28" t="s">
        <v>28</v>
      </c>
      <c r="S11" s="28" t="s">
        <v>29</v>
      </c>
      <c r="T11" s="495"/>
    </row>
    <row r="12" spans="1:22" s="1" customFormat="1" ht="165.75" customHeight="1">
      <c r="A12" s="48" t="s">
        <v>109</v>
      </c>
      <c r="B12" s="49">
        <v>15964</v>
      </c>
      <c r="C12" s="49" t="s">
        <v>110</v>
      </c>
      <c r="D12" s="49" t="s">
        <v>111</v>
      </c>
      <c r="E12" s="116" t="s">
        <v>112</v>
      </c>
      <c r="F12" s="117">
        <v>3000</v>
      </c>
      <c r="G12" s="116" t="s">
        <v>113</v>
      </c>
      <c r="H12" s="118">
        <v>94</v>
      </c>
      <c r="I12" s="117">
        <v>270</v>
      </c>
      <c r="J12" s="117">
        <v>253</v>
      </c>
      <c r="K12" s="117"/>
      <c r="L12" s="117"/>
      <c r="M12" s="119"/>
      <c r="N12" s="120"/>
      <c r="O12" s="120"/>
      <c r="P12" s="121"/>
      <c r="Q12" s="121"/>
      <c r="R12" s="121"/>
      <c r="S12" s="121"/>
      <c r="T12" s="122">
        <f>SUM(H12:S12)</f>
        <v>617</v>
      </c>
      <c r="U12" s="15"/>
      <c r="V12" s="16"/>
    </row>
    <row r="14" spans="1:22">
      <c r="B14" s="18" t="s">
        <v>255</v>
      </c>
    </row>
  </sheetData>
  <mergeCells count="9">
    <mergeCell ref="A10:G10"/>
    <mergeCell ref="H10:O10"/>
    <mergeCell ref="T10:T11"/>
    <mergeCell ref="A1:T1"/>
    <mergeCell ref="A2:T2"/>
    <mergeCell ref="A3:T3"/>
    <mergeCell ref="A6:D6"/>
    <mergeCell ref="B7:C7"/>
    <mergeCell ref="B8:C8"/>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BF34"/>
  <sheetViews>
    <sheetView zoomScale="65" zoomScaleNormal="65" workbookViewId="0">
      <selection activeCell="S24" sqref="S24"/>
    </sheetView>
  </sheetViews>
  <sheetFormatPr baseColWidth="10" defaultRowHeight="15"/>
  <cols>
    <col min="1" max="1" width="68" bestFit="1" customWidth="1"/>
    <col min="3" max="3" width="12.42578125" customWidth="1"/>
    <col min="4" max="4" width="22.7109375" customWidth="1"/>
    <col min="5" max="5" width="16" customWidth="1"/>
    <col min="7" max="7" width="16.28515625" customWidth="1"/>
    <col min="8" max="8" width="19.140625" customWidth="1"/>
    <col min="9" max="9" width="20.7109375" customWidth="1"/>
    <col min="11" max="11" width="13.7109375" customWidth="1"/>
    <col min="15" max="15" width="12.140625" customWidth="1"/>
  </cols>
  <sheetData>
    <row r="2" spans="1:58" s="18" customFormat="1" ht="26.25">
      <c r="A2" s="499" t="s">
        <v>0</v>
      </c>
      <c r="B2" s="499"/>
      <c r="C2" s="499"/>
      <c r="D2" s="499"/>
      <c r="E2" s="499"/>
      <c r="F2" s="499"/>
      <c r="G2" s="499"/>
      <c r="H2" s="499"/>
      <c r="I2" s="499"/>
      <c r="J2" s="499"/>
      <c r="K2" s="499"/>
      <c r="L2" s="499"/>
      <c r="M2" s="499"/>
      <c r="N2" s="499"/>
      <c r="O2" s="499"/>
      <c r="P2" s="499"/>
    </row>
    <row r="3" spans="1:58" s="18" customFormat="1" ht="26.25">
      <c r="A3" s="499" t="s">
        <v>1</v>
      </c>
      <c r="B3" s="499"/>
      <c r="C3" s="499"/>
      <c r="D3" s="499"/>
      <c r="E3" s="499"/>
      <c r="F3" s="499"/>
      <c r="G3" s="499"/>
      <c r="H3" s="499"/>
      <c r="I3" s="499"/>
      <c r="J3" s="499"/>
      <c r="K3" s="499"/>
      <c r="L3" s="499"/>
      <c r="M3" s="499"/>
      <c r="N3" s="499"/>
      <c r="O3" s="499"/>
      <c r="P3" s="499"/>
      <c r="Q3" s="19"/>
    </row>
    <row r="4" spans="1:58" s="18" customFormat="1" ht="26.25">
      <c r="A4" s="499" t="s">
        <v>2</v>
      </c>
      <c r="B4" s="499"/>
      <c r="C4" s="499"/>
      <c r="D4" s="499"/>
      <c r="E4" s="499"/>
      <c r="F4" s="499"/>
      <c r="G4" s="499"/>
      <c r="H4" s="499"/>
      <c r="I4" s="499"/>
      <c r="J4" s="499"/>
      <c r="K4" s="499"/>
      <c r="L4" s="499"/>
      <c r="M4" s="499"/>
      <c r="N4" s="499"/>
      <c r="O4" s="499"/>
      <c r="P4" s="499"/>
      <c r="Q4" s="19"/>
    </row>
    <row r="5" spans="1:58" s="18" customFormat="1" ht="18.75">
      <c r="A5" s="19"/>
      <c r="B5" s="19"/>
      <c r="C5" s="19"/>
      <c r="D5" s="19"/>
      <c r="E5" s="19"/>
      <c r="F5" s="19"/>
      <c r="G5" s="19"/>
      <c r="H5" s="19"/>
      <c r="I5" s="19"/>
      <c r="J5" s="19"/>
      <c r="K5" s="19"/>
      <c r="L5" s="19"/>
      <c r="M5" s="19"/>
      <c r="N5" s="19"/>
      <c r="O5" s="19"/>
      <c r="P5" s="19"/>
      <c r="Q5" s="19"/>
    </row>
    <row r="6" spans="1:58" s="18" customFormat="1" ht="15.75" thickBot="1"/>
    <row r="7" spans="1:58" s="18" customFormat="1">
      <c r="A7" s="587" t="s">
        <v>3</v>
      </c>
      <c r="B7" s="588"/>
      <c r="C7" s="589"/>
      <c r="D7" s="590"/>
      <c r="E7" s="180"/>
    </row>
    <row r="8" spans="1:58" s="18" customFormat="1" ht="45">
      <c r="A8" s="140" t="s">
        <v>4</v>
      </c>
      <c r="B8" s="591" t="s">
        <v>5</v>
      </c>
      <c r="C8" s="592"/>
      <c r="D8" s="141" t="s">
        <v>6</v>
      </c>
      <c r="E8" s="180"/>
      <c r="F8" s="181"/>
    </row>
    <row r="9" spans="1:58" s="18" customFormat="1" ht="33" customHeight="1" thickBot="1">
      <c r="A9" s="142" t="s">
        <v>123</v>
      </c>
      <c r="B9" s="585" t="s">
        <v>145</v>
      </c>
      <c r="C9" s="586"/>
      <c r="D9" s="182" t="s">
        <v>146</v>
      </c>
      <c r="E9" s="183"/>
    </row>
    <row r="10" spans="1:58" s="18" customFormat="1" ht="15.75" thickBot="1">
      <c r="A10" s="183"/>
      <c r="B10" s="183"/>
      <c r="C10" s="183"/>
      <c r="D10" s="183"/>
      <c r="E10" s="183"/>
    </row>
    <row r="11" spans="1:58" s="18" customFormat="1" ht="23.25" customHeight="1" thickBot="1">
      <c r="A11" s="570" t="s">
        <v>9</v>
      </c>
      <c r="B11" s="571"/>
      <c r="C11" s="571"/>
      <c r="D11" s="571"/>
      <c r="E11" s="571"/>
      <c r="F11" s="571"/>
      <c r="G11" s="571"/>
      <c r="H11" s="571"/>
      <c r="I11" s="571"/>
      <c r="J11" s="572">
        <v>2023</v>
      </c>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4"/>
      <c r="AH11" s="184"/>
      <c r="AI11" s="184"/>
      <c r="AJ11" s="184"/>
      <c r="AK11" s="184"/>
      <c r="AL11" s="184"/>
      <c r="AM11" s="184"/>
      <c r="AN11" s="184"/>
      <c r="AO11" s="184"/>
      <c r="AP11" s="184"/>
      <c r="AQ11" s="184"/>
      <c r="AR11" s="184"/>
      <c r="AS11" s="184"/>
      <c r="AT11" s="184"/>
      <c r="AU11" s="184"/>
      <c r="AV11" s="184"/>
      <c r="AW11" s="184"/>
      <c r="AX11" s="184"/>
      <c r="AY11" s="184"/>
      <c r="AZ11" s="184"/>
      <c r="BA11" s="184"/>
      <c r="BB11" s="184"/>
      <c r="BC11" s="184"/>
      <c r="BD11" s="184"/>
      <c r="BE11" s="184"/>
      <c r="BF11" s="575" t="s">
        <v>10</v>
      </c>
    </row>
    <row r="12" spans="1:58" s="18" customFormat="1">
      <c r="A12" s="577" t="s">
        <v>11</v>
      </c>
      <c r="B12" s="580" t="s">
        <v>12</v>
      </c>
      <c r="C12" s="580" t="s">
        <v>13</v>
      </c>
      <c r="D12" s="580" t="s">
        <v>14</v>
      </c>
      <c r="E12" s="580" t="s">
        <v>15</v>
      </c>
      <c r="F12" s="580" t="s">
        <v>16</v>
      </c>
      <c r="G12" s="583" t="s">
        <v>17</v>
      </c>
      <c r="H12" s="563" t="s">
        <v>147</v>
      </c>
      <c r="I12" s="565" t="s">
        <v>148</v>
      </c>
      <c r="J12" s="535" t="s">
        <v>18</v>
      </c>
      <c r="K12" s="535"/>
      <c r="L12" s="535"/>
      <c r="M12" s="535"/>
      <c r="N12" s="567" t="s">
        <v>149</v>
      </c>
      <c r="O12" s="568"/>
      <c r="P12" s="568"/>
      <c r="Q12" s="569"/>
      <c r="R12" s="535" t="s">
        <v>20</v>
      </c>
      <c r="S12" s="535"/>
      <c r="T12" s="535"/>
      <c r="U12" s="535"/>
      <c r="V12" s="535" t="s">
        <v>21</v>
      </c>
      <c r="W12" s="535"/>
      <c r="X12" s="535"/>
      <c r="Y12" s="535"/>
      <c r="Z12" s="535" t="s">
        <v>22</v>
      </c>
      <c r="AA12" s="535"/>
      <c r="AB12" s="535"/>
      <c r="AC12" s="535"/>
      <c r="AD12" s="535" t="s">
        <v>23</v>
      </c>
      <c r="AE12" s="535"/>
      <c r="AF12" s="535"/>
      <c r="AG12" s="535"/>
      <c r="AH12" s="535" t="s">
        <v>24</v>
      </c>
      <c r="AI12" s="535"/>
      <c r="AJ12" s="535"/>
      <c r="AK12" s="535"/>
      <c r="AL12" s="535" t="s">
        <v>25</v>
      </c>
      <c r="AM12" s="535"/>
      <c r="AN12" s="535"/>
      <c r="AO12" s="535"/>
      <c r="AP12" s="535" t="s">
        <v>26</v>
      </c>
      <c r="AQ12" s="535"/>
      <c r="AR12" s="535"/>
      <c r="AS12" s="535"/>
      <c r="AT12" s="535" t="s">
        <v>27</v>
      </c>
      <c r="AU12" s="535"/>
      <c r="AV12" s="535"/>
      <c r="AW12" s="535"/>
      <c r="AX12" s="535" t="s">
        <v>28</v>
      </c>
      <c r="AY12" s="535"/>
      <c r="AZ12" s="535"/>
      <c r="BA12" s="535"/>
      <c r="BB12" s="535" t="s">
        <v>29</v>
      </c>
      <c r="BC12" s="535"/>
      <c r="BD12" s="535"/>
      <c r="BE12" s="535"/>
      <c r="BF12" s="576"/>
    </row>
    <row r="13" spans="1:58" s="18" customFormat="1">
      <c r="A13" s="578"/>
      <c r="B13" s="581"/>
      <c r="C13" s="581"/>
      <c r="D13" s="581"/>
      <c r="E13" s="581"/>
      <c r="F13" s="581"/>
      <c r="G13" s="584"/>
      <c r="H13" s="564"/>
      <c r="I13" s="566"/>
      <c r="J13" s="548" t="s">
        <v>150</v>
      </c>
      <c r="K13" s="549"/>
      <c r="L13" s="549"/>
      <c r="M13" s="550"/>
      <c r="N13" s="186"/>
      <c r="O13" s="186"/>
      <c r="P13" s="186"/>
      <c r="Q13" s="186"/>
      <c r="R13" s="548" t="s">
        <v>150</v>
      </c>
      <c r="S13" s="549"/>
      <c r="T13" s="549"/>
      <c r="U13" s="550"/>
      <c r="V13" s="548" t="s">
        <v>150</v>
      </c>
      <c r="W13" s="549"/>
      <c r="X13" s="549"/>
      <c r="Y13" s="550"/>
      <c r="Z13" s="548" t="s">
        <v>150</v>
      </c>
      <c r="AA13" s="549"/>
      <c r="AB13" s="549"/>
      <c r="AC13" s="550"/>
      <c r="AD13" s="548" t="s">
        <v>150</v>
      </c>
      <c r="AE13" s="549"/>
      <c r="AF13" s="549"/>
      <c r="AG13" s="550"/>
      <c r="AH13" s="548" t="s">
        <v>150</v>
      </c>
      <c r="AI13" s="549"/>
      <c r="AJ13" s="549"/>
      <c r="AK13" s="550"/>
      <c r="AL13" s="548" t="s">
        <v>150</v>
      </c>
      <c r="AM13" s="549"/>
      <c r="AN13" s="549"/>
      <c r="AO13" s="550"/>
      <c r="AP13" s="548" t="s">
        <v>150</v>
      </c>
      <c r="AQ13" s="549"/>
      <c r="AR13" s="549"/>
      <c r="AS13" s="550"/>
      <c r="AT13" s="548" t="s">
        <v>150</v>
      </c>
      <c r="AU13" s="549"/>
      <c r="AV13" s="549"/>
      <c r="AW13" s="550"/>
      <c r="AX13" s="548" t="s">
        <v>150</v>
      </c>
      <c r="AY13" s="549"/>
      <c r="AZ13" s="549"/>
      <c r="BA13" s="550"/>
      <c r="BB13" s="548" t="s">
        <v>150</v>
      </c>
      <c r="BC13" s="549"/>
      <c r="BD13" s="549"/>
      <c r="BE13" s="550"/>
      <c r="BF13" s="576"/>
    </row>
    <row r="14" spans="1:58" s="18" customFormat="1" ht="15.75" thickBot="1">
      <c r="A14" s="579"/>
      <c r="B14" s="582"/>
      <c r="C14" s="582"/>
      <c r="D14" s="582"/>
      <c r="E14" s="581"/>
      <c r="F14" s="581"/>
      <c r="G14" s="584"/>
      <c r="H14" s="564"/>
      <c r="I14" s="566"/>
      <c r="J14" s="187" t="s">
        <v>151</v>
      </c>
      <c r="K14" s="187" t="s">
        <v>152</v>
      </c>
      <c r="L14" s="187" t="s">
        <v>153</v>
      </c>
      <c r="M14" s="187" t="s">
        <v>154</v>
      </c>
      <c r="N14" s="187" t="s">
        <v>151</v>
      </c>
      <c r="O14" s="187" t="s">
        <v>152</v>
      </c>
      <c r="P14" s="187" t="s">
        <v>153</v>
      </c>
      <c r="Q14" s="187" t="s">
        <v>154</v>
      </c>
      <c r="R14" s="187" t="s">
        <v>151</v>
      </c>
      <c r="S14" s="187" t="s">
        <v>152</v>
      </c>
      <c r="T14" s="187" t="s">
        <v>153</v>
      </c>
      <c r="U14" s="187" t="s">
        <v>154</v>
      </c>
      <c r="V14" s="187" t="s">
        <v>151</v>
      </c>
      <c r="W14" s="187" t="s">
        <v>152</v>
      </c>
      <c r="X14" s="187" t="s">
        <v>153</v>
      </c>
      <c r="Y14" s="187" t="s">
        <v>154</v>
      </c>
      <c r="Z14" s="187" t="s">
        <v>151</v>
      </c>
      <c r="AA14" s="187" t="s">
        <v>152</v>
      </c>
      <c r="AB14" s="187" t="s">
        <v>153</v>
      </c>
      <c r="AC14" s="187" t="s">
        <v>154</v>
      </c>
      <c r="AD14" s="187" t="s">
        <v>151</v>
      </c>
      <c r="AE14" s="187" t="s">
        <v>152</v>
      </c>
      <c r="AF14" s="187" t="s">
        <v>153</v>
      </c>
      <c r="AG14" s="187" t="s">
        <v>154</v>
      </c>
      <c r="AH14" s="187" t="s">
        <v>151</v>
      </c>
      <c r="AI14" s="187" t="s">
        <v>152</v>
      </c>
      <c r="AJ14" s="187" t="s">
        <v>153</v>
      </c>
      <c r="AK14" s="187" t="s">
        <v>154</v>
      </c>
      <c r="AL14" s="187" t="s">
        <v>151</v>
      </c>
      <c r="AM14" s="187" t="s">
        <v>152</v>
      </c>
      <c r="AN14" s="187" t="s">
        <v>153</v>
      </c>
      <c r="AO14" s="187" t="s">
        <v>154</v>
      </c>
      <c r="AP14" s="187" t="s">
        <v>151</v>
      </c>
      <c r="AQ14" s="187" t="s">
        <v>152</v>
      </c>
      <c r="AR14" s="187" t="s">
        <v>153</v>
      </c>
      <c r="AS14" s="187" t="s">
        <v>154</v>
      </c>
      <c r="AT14" s="187" t="s">
        <v>151</v>
      </c>
      <c r="AU14" s="187" t="s">
        <v>152</v>
      </c>
      <c r="AV14" s="187" t="s">
        <v>153</v>
      </c>
      <c r="AW14" s="187" t="s">
        <v>154</v>
      </c>
      <c r="AX14" s="187" t="s">
        <v>151</v>
      </c>
      <c r="AY14" s="187" t="s">
        <v>152</v>
      </c>
      <c r="AZ14" s="187" t="s">
        <v>153</v>
      </c>
      <c r="BA14" s="187" t="s">
        <v>154</v>
      </c>
      <c r="BB14" s="187" t="s">
        <v>151</v>
      </c>
      <c r="BC14" s="187" t="s">
        <v>152</v>
      </c>
      <c r="BD14" s="187" t="s">
        <v>153</v>
      </c>
      <c r="BE14" s="187" t="s">
        <v>154</v>
      </c>
      <c r="BF14" s="576"/>
    </row>
    <row r="15" spans="1:58" s="18" customFormat="1" ht="15" customHeight="1">
      <c r="A15" s="551" t="s">
        <v>155</v>
      </c>
      <c r="B15" s="554">
        <v>16181</v>
      </c>
      <c r="C15" s="557" t="s">
        <v>156</v>
      </c>
      <c r="D15" s="560" t="s">
        <v>157</v>
      </c>
      <c r="E15" s="539" t="s">
        <v>158</v>
      </c>
      <c r="F15" s="542">
        <v>300</v>
      </c>
      <c r="G15" s="545" t="s">
        <v>159</v>
      </c>
      <c r="H15" s="536" t="s">
        <v>160</v>
      </c>
      <c r="I15" s="190" t="s">
        <v>161</v>
      </c>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91"/>
      <c r="BE15" s="191"/>
      <c r="BF15" s="192"/>
    </row>
    <row r="16" spans="1:58" s="18" customFormat="1">
      <c r="A16" s="552"/>
      <c r="B16" s="555"/>
      <c r="C16" s="558"/>
      <c r="D16" s="561"/>
      <c r="E16" s="540"/>
      <c r="F16" s="543"/>
      <c r="G16" s="546"/>
      <c r="H16" s="537"/>
      <c r="I16" s="195" t="s">
        <v>162</v>
      </c>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c r="AZ16" s="191"/>
      <c r="BA16" s="191"/>
      <c r="BB16" s="191"/>
      <c r="BC16" s="191"/>
      <c r="BD16" s="191"/>
      <c r="BE16" s="191"/>
      <c r="BF16" s="196"/>
    </row>
    <row r="17" spans="1:58" s="18" customFormat="1" ht="38.25" customHeight="1">
      <c r="A17" s="552"/>
      <c r="B17" s="555"/>
      <c r="C17" s="558"/>
      <c r="D17" s="561"/>
      <c r="E17" s="540"/>
      <c r="F17" s="543"/>
      <c r="G17" s="546"/>
      <c r="H17" s="537"/>
      <c r="I17" s="195" t="s">
        <v>163</v>
      </c>
      <c r="J17" s="191">
        <v>1</v>
      </c>
      <c r="K17" s="191"/>
      <c r="L17" s="191"/>
      <c r="M17" s="191">
        <v>1</v>
      </c>
      <c r="N17" s="191">
        <v>1</v>
      </c>
      <c r="O17" s="191">
        <v>2</v>
      </c>
      <c r="P17" s="191"/>
      <c r="Q17" s="191">
        <v>3</v>
      </c>
      <c r="R17" s="191">
        <v>8</v>
      </c>
      <c r="S17" s="191">
        <v>7</v>
      </c>
      <c r="T17" s="191"/>
      <c r="U17" s="191">
        <v>15</v>
      </c>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196">
        <f t="shared" ref="BF17:BF22" si="0">M17+Q17+U17+Y17+AC17+AG17+AK17+AO17+AS17+AW17+BA17+BE17</f>
        <v>19</v>
      </c>
    </row>
    <row r="18" spans="1:58" s="18" customFormat="1">
      <c r="A18" s="552"/>
      <c r="B18" s="555"/>
      <c r="C18" s="558"/>
      <c r="D18" s="561"/>
      <c r="E18" s="540"/>
      <c r="F18" s="543"/>
      <c r="G18" s="546"/>
      <c r="H18" s="537"/>
      <c r="I18" s="195" t="s">
        <v>164</v>
      </c>
      <c r="J18" s="191"/>
      <c r="K18" s="191"/>
      <c r="L18" s="191"/>
      <c r="M18" s="191"/>
      <c r="N18" s="191">
        <v>5</v>
      </c>
      <c r="O18" s="191">
        <v>4</v>
      </c>
      <c r="P18" s="191"/>
      <c r="Q18" s="191">
        <v>9</v>
      </c>
      <c r="R18" s="191">
        <v>11</v>
      </c>
      <c r="S18" s="191">
        <v>20</v>
      </c>
      <c r="T18" s="191"/>
      <c r="U18" s="191">
        <v>31</v>
      </c>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1"/>
      <c r="BA18" s="191"/>
      <c r="BB18" s="191"/>
      <c r="BC18" s="191"/>
      <c r="BD18" s="191"/>
      <c r="BE18" s="191"/>
      <c r="BF18" s="196">
        <f t="shared" si="0"/>
        <v>40</v>
      </c>
    </row>
    <row r="19" spans="1:58" s="18" customFormat="1" ht="38.25" customHeight="1">
      <c r="A19" s="552"/>
      <c r="B19" s="555"/>
      <c r="C19" s="558"/>
      <c r="D19" s="561"/>
      <c r="E19" s="540"/>
      <c r="F19" s="543"/>
      <c r="G19" s="546"/>
      <c r="H19" s="537"/>
      <c r="I19" s="195" t="s">
        <v>165</v>
      </c>
      <c r="J19" s="191"/>
      <c r="K19" s="191"/>
      <c r="L19" s="191"/>
      <c r="M19" s="191"/>
      <c r="N19" s="191"/>
      <c r="O19" s="191">
        <v>1</v>
      </c>
      <c r="P19" s="191"/>
      <c r="Q19" s="191">
        <v>1</v>
      </c>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6">
        <f t="shared" si="0"/>
        <v>1</v>
      </c>
    </row>
    <row r="20" spans="1:58" s="18" customFormat="1" ht="28.5">
      <c r="A20" s="552"/>
      <c r="B20" s="555"/>
      <c r="C20" s="558"/>
      <c r="D20" s="561"/>
      <c r="E20" s="540"/>
      <c r="F20" s="543"/>
      <c r="G20" s="546"/>
      <c r="H20" s="537"/>
      <c r="I20" s="197" t="s">
        <v>166</v>
      </c>
      <c r="J20" s="198">
        <v>1</v>
      </c>
      <c r="K20" s="198"/>
      <c r="L20" s="198"/>
      <c r="M20" s="198">
        <v>1</v>
      </c>
      <c r="N20" s="198">
        <v>6</v>
      </c>
      <c r="O20" s="198">
        <v>7</v>
      </c>
      <c r="P20" s="198"/>
      <c r="Q20" s="198">
        <v>13</v>
      </c>
      <c r="R20" s="198">
        <v>19</v>
      </c>
      <c r="S20" s="198">
        <v>27</v>
      </c>
      <c r="T20" s="198"/>
      <c r="U20" s="198">
        <v>46</v>
      </c>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8"/>
      <c r="BA20" s="198"/>
      <c r="BB20" s="198"/>
      <c r="BC20" s="198"/>
      <c r="BD20" s="198"/>
      <c r="BE20" s="198"/>
      <c r="BF20" s="196">
        <f t="shared" si="0"/>
        <v>60</v>
      </c>
    </row>
    <row r="21" spans="1:58" s="18" customFormat="1" ht="38.25" customHeight="1">
      <c r="A21" s="552"/>
      <c r="B21" s="555"/>
      <c r="C21" s="558"/>
      <c r="D21" s="561"/>
      <c r="E21" s="540"/>
      <c r="F21" s="543"/>
      <c r="G21" s="546"/>
      <c r="H21" s="537" t="s">
        <v>167</v>
      </c>
      <c r="I21" s="195" t="s">
        <v>168</v>
      </c>
      <c r="J21" s="191">
        <v>1</v>
      </c>
      <c r="K21" s="191"/>
      <c r="L21" s="191"/>
      <c r="M21" s="191">
        <v>1</v>
      </c>
      <c r="N21" s="191">
        <v>6</v>
      </c>
      <c r="O21" s="191">
        <v>6</v>
      </c>
      <c r="P21" s="191"/>
      <c r="Q21" s="191">
        <v>12</v>
      </c>
      <c r="R21" s="191">
        <v>14</v>
      </c>
      <c r="S21" s="191">
        <v>22</v>
      </c>
      <c r="T21" s="191"/>
      <c r="U21" s="191">
        <v>36</v>
      </c>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1"/>
      <c r="BA21" s="191"/>
      <c r="BB21" s="191"/>
      <c r="BC21" s="191"/>
      <c r="BD21" s="191"/>
      <c r="BE21" s="191"/>
      <c r="BF21" s="196">
        <f t="shared" si="0"/>
        <v>49</v>
      </c>
    </row>
    <row r="22" spans="1:58" s="18" customFormat="1">
      <c r="A22" s="552"/>
      <c r="B22" s="555"/>
      <c r="C22" s="558"/>
      <c r="D22" s="561"/>
      <c r="E22" s="540"/>
      <c r="F22" s="543"/>
      <c r="G22" s="546"/>
      <c r="H22" s="537"/>
      <c r="I22" s="195" t="s">
        <v>169</v>
      </c>
      <c r="J22" s="191"/>
      <c r="K22" s="191"/>
      <c r="L22" s="191"/>
      <c r="M22" s="191"/>
      <c r="N22" s="191"/>
      <c r="O22" s="191">
        <v>1</v>
      </c>
      <c r="P22" s="191"/>
      <c r="Q22" s="191">
        <v>1</v>
      </c>
      <c r="R22" s="191">
        <v>5</v>
      </c>
      <c r="S22" s="191">
        <v>5</v>
      </c>
      <c r="T22" s="191"/>
      <c r="U22" s="191">
        <v>10</v>
      </c>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1"/>
      <c r="BA22" s="191"/>
      <c r="BB22" s="191"/>
      <c r="BC22" s="191"/>
      <c r="BD22" s="191"/>
      <c r="BE22" s="191"/>
      <c r="BF22" s="196">
        <f t="shared" si="0"/>
        <v>11</v>
      </c>
    </row>
    <row r="23" spans="1:58" s="18" customFormat="1" ht="38.25" customHeight="1">
      <c r="A23" s="552"/>
      <c r="B23" s="555"/>
      <c r="C23" s="558"/>
      <c r="D23" s="561"/>
      <c r="E23" s="540"/>
      <c r="F23" s="543"/>
      <c r="G23" s="546"/>
      <c r="H23" s="537" t="s">
        <v>170</v>
      </c>
      <c r="I23" s="195" t="s">
        <v>171</v>
      </c>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1"/>
      <c r="AS23" s="191"/>
      <c r="AT23" s="191"/>
      <c r="AU23" s="191"/>
      <c r="AV23" s="191"/>
      <c r="AW23" s="191"/>
      <c r="AX23" s="191"/>
      <c r="AY23" s="191"/>
      <c r="AZ23" s="191"/>
      <c r="BA23" s="191"/>
      <c r="BB23" s="191"/>
      <c r="BC23" s="191"/>
      <c r="BD23" s="191"/>
      <c r="BE23" s="191"/>
      <c r="BF23" s="196"/>
    </row>
    <row r="24" spans="1:58" s="18" customFormat="1" ht="30" customHeight="1" thickBot="1">
      <c r="A24" s="552"/>
      <c r="B24" s="555"/>
      <c r="C24" s="558"/>
      <c r="D24" s="561"/>
      <c r="E24" s="541"/>
      <c r="F24" s="544"/>
      <c r="G24" s="547"/>
      <c r="H24" s="538"/>
      <c r="I24" s="199" t="s">
        <v>172</v>
      </c>
      <c r="J24" s="199"/>
      <c r="K24" s="199"/>
      <c r="L24" s="199"/>
      <c r="M24" s="199"/>
      <c r="N24" s="199"/>
      <c r="O24" s="199"/>
      <c r="P24" s="199"/>
      <c r="Q24" s="199"/>
      <c r="R24" s="200"/>
      <c r="S24" s="200"/>
      <c r="T24" s="200"/>
      <c r="U24" s="201"/>
      <c r="V24" s="200"/>
      <c r="W24" s="200"/>
      <c r="X24" s="200"/>
      <c r="Y24" s="201"/>
      <c r="Z24" s="200"/>
      <c r="AA24" s="200"/>
      <c r="AB24" s="200"/>
      <c r="AC24" s="201"/>
      <c r="AD24" s="200"/>
      <c r="AE24" s="200"/>
      <c r="AF24" s="200"/>
      <c r="AG24" s="201"/>
      <c r="AH24" s="200"/>
      <c r="AI24" s="200"/>
      <c r="AJ24" s="200"/>
      <c r="AK24" s="201"/>
      <c r="AL24" s="200"/>
      <c r="AM24" s="200"/>
      <c r="AN24" s="200"/>
      <c r="AO24" s="201"/>
      <c r="AP24" s="200"/>
      <c r="AQ24" s="200"/>
      <c r="AR24" s="200"/>
      <c r="AS24" s="201"/>
      <c r="AT24" s="200"/>
      <c r="AU24" s="200"/>
      <c r="AV24" s="200"/>
      <c r="AW24" s="201"/>
      <c r="AX24" s="200"/>
      <c r="AY24" s="200"/>
      <c r="AZ24" s="200"/>
      <c r="BA24" s="201"/>
      <c r="BB24" s="200"/>
      <c r="BC24" s="200"/>
      <c r="BD24" s="200"/>
      <c r="BE24" s="201"/>
      <c r="BF24" s="202"/>
    </row>
    <row r="25" spans="1:58" s="18" customFormat="1" ht="38.25" customHeight="1">
      <c r="A25" s="552"/>
      <c r="B25" s="555"/>
      <c r="C25" s="558"/>
      <c r="D25" s="561"/>
      <c r="E25" s="539" t="s">
        <v>173</v>
      </c>
      <c r="F25" s="542">
        <v>700</v>
      </c>
      <c r="G25" s="545" t="s">
        <v>174</v>
      </c>
      <c r="H25" s="536" t="s">
        <v>160</v>
      </c>
      <c r="I25" s="190" t="s">
        <v>161</v>
      </c>
      <c r="J25" s="190"/>
      <c r="K25" s="190"/>
      <c r="L25" s="190"/>
      <c r="M25" s="190"/>
      <c r="N25" s="190"/>
      <c r="O25" s="190"/>
      <c r="P25" s="190"/>
      <c r="Q25" s="190"/>
      <c r="R25" s="203"/>
      <c r="S25" s="203"/>
      <c r="T25" s="203"/>
      <c r="U25" s="204"/>
      <c r="V25" s="203"/>
      <c r="W25" s="203"/>
      <c r="X25" s="203"/>
      <c r="Y25" s="204"/>
      <c r="Z25" s="203"/>
      <c r="AA25" s="203"/>
      <c r="AB25" s="203"/>
      <c r="AC25" s="204"/>
      <c r="AD25" s="203"/>
      <c r="AE25" s="203"/>
      <c r="AF25" s="203"/>
      <c r="AG25" s="204"/>
      <c r="AH25" s="203"/>
      <c r="AI25" s="203"/>
      <c r="AJ25" s="203"/>
      <c r="AK25" s="204"/>
      <c r="AL25" s="203"/>
      <c r="AM25" s="203"/>
      <c r="AN25" s="203"/>
      <c r="AO25" s="204"/>
      <c r="AP25" s="203"/>
      <c r="AQ25" s="203"/>
      <c r="AR25" s="203"/>
      <c r="AS25" s="204"/>
      <c r="AT25" s="203"/>
      <c r="AU25" s="203"/>
      <c r="AV25" s="203"/>
      <c r="AW25" s="204"/>
      <c r="AX25" s="203"/>
      <c r="AY25" s="203"/>
      <c r="AZ25" s="203"/>
      <c r="BA25" s="204"/>
      <c r="BB25" s="203"/>
      <c r="BC25" s="203"/>
      <c r="BD25" s="203"/>
      <c r="BE25" s="204"/>
      <c r="BF25" s="196"/>
    </row>
    <row r="26" spans="1:58" s="18" customFormat="1">
      <c r="A26" s="552"/>
      <c r="B26" s="555"/>
      <c r="C26" s="558"/>
      <c r="D26" s="561"/>
      <c r="E26" s="540"/>
      <c r="F26" s="543"/>
      <c r="G26" s="546"/>
      <c r="H26" s="537"/>
      <c r="I26" s="195" t="s">
        <v>162</v>
      </c>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196"/>
    </row>
    <row r="27" spans="1:58" s="18" customFormat="1" ht="38.25" customHeight="1">
      <c r="A27" s="552"/>
      <c r="B27" s="555"/>
      <c r="C27" s="558"/>
      <c r="D27" s="561"/>
      <c r="E27" s="540"/>
      <c r="F27" s="543"/>
      <c r="G27" s="546"/>
      <c r="H27" s="537"/>
      <c r="I27" s="195" t="s">
        <v>163</v>
      </c>
      <c r="J27" s="95">
        <v>31</v>
      </c>
      <c r="K27" s="95">
        <v>11</v>
      </c>
      <c r="L27" s="95"/>
      <c r="M27" s="95">
        <v>42</v>
      </c>
      <c r="N27" s="95">
        <v>3</v>
      </c>
      <c r="O27" s="95">
        <v>1</v>
      </c>
      <c r="P27" s="95"/>
      <c r="Q27" s="95">
        <v>4</v>
      </c>
      <c r="R27" s="95">
        <v>5</v>
      </c>
      <c r="S27" s="95">
        <v>5</v>
      </c>
      <c r="T27" s="95"/>
      <c r="U27" s="95">
        <v>10</v>
      </c>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196">
        <f t="shared" ref="BF27:BF32" si="1">M27+Q27+U27+Y27+AC27+AG27+AK27+AO27+AS27+AW27+BA27+BE27</f>
        <v>56</v>
      </c>
    </row>
    <row r="28" spans="1:58" s="18" customFormat="1">
      <c r="A28" s="552"/>
      <c r="B28" s="555"/>
      <c r="C28" s="558"/>
      <c r="D28" s="561"/>
      <c r="E28" s="540"/>
      <c r="F28" s="543"/>
      <c r="G28" s="546"/>
      <c r="H28" s="537"/>
      <c r="I28" s="195" t="s">
        <v>164</v>
      </c>
      <c r="J28" s="95">
        <v>42</v>
      </c>
      <c r="K28" s="95">
        <v>9</v>
      </c>
      <c r="L28" s="95"/>
      <c r="M28" s="95">
        <v>51</v>
      </c>
      <c r="N28" s="95">
        <v>15</v>
      </c>
      <c r="O28" s="95">
        <v>9</v>
      </c>
      <c r="P28" s="95"/>
      <c r="Q28" s="95">
        <v>24</v>
      </c>
      <c r="R28" s="95">
        <v>20</v>
      </c>
      <c r="S28" s="95">
        <v>57</v>
      </c>
      <c r="T28" s="95"/>
      <c r="U28" s="95">
        <v>77</v>
      </c>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196">
        <f t="shared" si="1"/>
        <v>152</v>
      </c>
    </row>
    <row r="29" spans="1:58" s="18" customFormat="1" ht="38.25" customHeight="1">
      <c r="A29" s="552"/>
      <c r="B29" s="555"/>
      <c r="C29" s="558"/>
      <c r="D29" s="561"/>
      <c r="E29" s="540"/>
      <c r="F29" s="543"/>
      <c r="G29" s="546"/>
      <c r="H29" s="537"/>
      <c r="I29" s="195" t="s">
        <v>165</v>
      </c>
      <c r="J29" s="95"/>
      <c r="K29" s="95"/>
      <c r="L29" s="95"/>
      <c r="M29" s="95"/>
      <c r="N29" s="95"/>
      <c r="O29" s="95"/>
      <c r="P29" s="95"/>
      <c r="Q29" s="95"/>
      <c r="R29" s="95">
        <v>1</v>
      </c>
      <c r="S29" s="95">
        <v>2</v>
      </c>
      <c r="T29" s="95"/>
      <c r="U29" s="95">
        <v>3</v>
      </c>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196">
        <f t="shared" si="1"/>
        <v>3</v>
      </c>
    </row>
    <row r="30" spans="1:58" s="18" customFormat="1" ht="28.5">
      <c r="A30" s="552"/>
      <c r="B30" s="555"/>
      <c r="C30" s="558"/>
      <c r="D30" s="561"/>
      <c r="E30" s="540"/>
      <c r="F30" s="543"/>
      <c r="G30" s="546"/>
      <c r="H30" s="537"/>
      <c r="I30" s="197" t="s">
        <v>166</v>
      </c>
      <c r="J30" s="205">
        <v>73</v>
      </c>
      <c r="K30" s="205">
        <v>20</v>
      </c>
      <c r="L30" s="205"/>
      <c r="M30" s="205">
        <v>93</v>
      </c>
      <c r="N30" s="205">
        <v>18</v>
      </c>
      <c r="O30" s="205">
        <v>10</v>
      </c>
      <c r="P30" s="205"/>
      <c r="Q30" s="205">
        <v>28</v>
      </c>
      <c r="R30" s="205">
        <v>26</v>
      </c>
      <c r="S30" s="205">
        <v>64</v>
      </c>
      <c r="T30" s="205"/>
      <c r="U30" s="205">
        <v>90</v>
      </c>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205"/>
      <c r="AZ30" s="205"/>
      <c r="BA30" s="205"/>
      <c r="BB30" s="205"/>
      <c r="BC30" s="205"/>
      <c r="BD30" s="205"/>
      <c r="BE30" s="205"/>
      <c r="BF30" s="196">
        <f t="shared" si="1"/>
        <v>211</v>
      </c>
    </row>
    <row r="31" spans="1:58" s="18" customFormat="1" ht="38.25" customHeight="1">
      <c r="A31" s="552"/>
      <c r="B31" s="555"/>
      <c r="C31" s="558"/>
      <c r="D31" s="561"/>
      <c r="E31" s="540"/>
      <c r="F31" s="543"/>
      <c r="G31" s="546"/>
      <c r="H31" s="537" t="s">
        <v>167</v>
      </c>
      <c r="I31" s="195" t="s">
        <v>168</v>
      </c>
      <c r="J31" s="95">
        <v>72</v>
      </c>
      <c r="K31" s="95">
        <v>18</v>
      </c>
      <c r="L31" s="95"/>
      <c r="M31" s="95">
        <v>90</v>
      </c>
      <c r="N31" s="95">
        <v>18</v>
      </c>
      <c r="O31" s="95">
        <v>9</v>
      </c>
      <c r="P31" s="95"/>
      <c r="Q31" s="95">
        <v>27</v>
      </c>
      <c r="R31" s="95">
        <v>22</v>
      </c>
      <c r="S31" s="95">
        <v>52</v>
      </c>
      <c r="T31" s="95"/>
      <c r="U31" s="95">
        <v>74</v>
      </c>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196">
        <f t="shared" si="1"/>
        <v>191</v>
      </c>
    </row>
    <row r="32" spans="1:58" s="18" customFormat="1">
      <c r="A32" s="552"/>
      <c r="B32" s="555"/>
      <c r="C32" s="558"/>
      <c r="D32" s="561"/>
      <c r="E32" s="540"/>
      <c r="F32" s="543"/>
      <c r="G32" s="546"/>
      <c r="H32" s="537"/>
      <c r="I32" s="195" t="s">
        <v>169</v>
      </c>
      <c r="J32" s="95">
        <v>1</v>
      </c>
      <c r="K32" s="95">
        <v>2</v>
      </c>
      <c r="L32" s="95"/>
      <c r="M32" s="95">
        <v>3</v>
      </c>
      <c r="N32" s="95"/>
      <c r="O32" s="95">
        <v>1</v>
      </c>
      <c r="P32" s="95"/>
      <c r="Q32" s="95">
        <v>1</v>
      </c>
      <c r="R32" s="95">
        <v>4</v>
      </c>
      <c r="S32" s="95">
        <v>12</v>
      </c>
      <c r="T32" s="95"/>
      <c r="U32" s="95">
        <v>16</v>
      </c>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196">
        <f t="shared" si="1"/>
        <v>20</v>
      </c>
    </row>
    <row r="33" spans="1:58" s="18" customFormat="1" ht="30" customHeight="1">
      <c r="A33" s="552"/>
      <c r="B33" s="555"/>
      <c r="C33" s="558"/>
      <c r="D33" s="561"/>
      <c r="E33" s="540"/>
      <c r="F33" s="543"/>
      <c r="G33" s="546"/>
      <c r="H33" s="537" t="s">
        <v>170</v>
      </c>
      <c r="I33" s="195" t="s">
        <v>171</v>
      </c>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196"/>
    </row>
    <row r="34" spans="1:58" s="18" customFormat="1" ht="32.25" customHeight="1" thickBot="1">
      <c r="A34" s="553"/>
      <c r="B34" s="556"/>
      <c r="C34" s="559"/>
      <c r="D34" s="562"/>
      <c r="E34" s="541"/>
      <c r="F34" s="544"/>
      <c r="G34" s="547"/>
      <c r="H34" s="538"/>
      <c r="I34" s="199" t="s">
        <v>172</v>
      </c>
      <c r="J34" s="199"/>
      <c r="K34" s="199"/>
      <c r="L34" s="199"/>
      <c r="M34" s="199"/>
      <c r="N34" s="199"/>
      <c r="O34" s="199"/>
      <c r="P34" s="199"/>
      <c r="Q34" s="199"/>
      <c r="R34" s="200"/>
      <c r="S34" s="200"/>
      <c r="T34" s="200"/>
      <c r="U34" s="201"/>
      <c r="V34" s="200"/>
      <c r="W34" s="200"/>
      <c r="X34" s="200"/>
      <c r="Y34" s="201"/>
      <c r="Z34" s="200"/>
      <c r="AA34" s="200"/>
      <c r="AB34" s="200"/>
      <c r="AC34" s="201"/>
      <c r="AD34" s="200"/>
      <c r="AE34" s="200"/>
      <c r="AF34" s="200"/>
      <c r="AG34" s="201"/>
      <c r="AH34" s="200"/>
      <c r="AI34" s="200"/>
      <c r="AJ34" s="200"/>
      <c r="AK34" s="201"/>
      <c r="AL34" s="200"/>
      <c r="AM34" s="200"/>
      <c r="AN34" s="200"/>
      <c r="AO34" s="201"/>
      <c r="AP34" s="200"/>
      <c r="AQ34" s="200"/>
      <c r="AR34" s="200"/>
      <c r="AS34" s="201"/>
      <c r="AT34" s="200"/>
      <c r="AU34" s="200"/>
      <c r="AV34" s="200"/>
      <c r="AW34" s="201"/>
      <c r="AX34" s="200"/>
      <c r="AY34" s="200"/>
      <c r="AZ34" s="200"/>
      <c r="BA34" s="201"/>
      <c r="BB34" s="200"/>
      <c r="BC34" s="200"/>
      <c r="BD34" s="200"/>
      <c r="BE34" s="201"/>
      <c r="BF34" s="196"/>
    </row>
  </sheetData>
  <mergeCells count="57">
    <mergeCell ref="B9:C9"/>
    <mergeCell ref="A2:P2"/>
    <mergeCell ref="A3:P3"/>
    <mergeCell ref="A4:P4"/>
    <mergeCell ref="A7:D7"/>
    <mergeCell ref="B8:C8"/>
    <mergeCell ref="A11:I11"/>
    <mergeCell ref="J11:AG11"/>
    <mergeCell ref="BF11:BF14"/>
    <mergeCell ref="A12:A14"/>
    <mergeCell ref="B12:B14"/>
    <mergeCell ref="C12:C14"/>
    <mergeCell ref="D12:D14"/>
    <mergeCell ref="E12:E14"/>
    <mergeCell ref="F12:F14"/>
    <mergeCell ref="G12:G14"/>
    <mergeCell ref="AX12:BA12"/>
    <mergeCell ref="BB12:BE12"/>
    <mergeCell ref="J13:M13"/>
    <mergeCell ref="R13:U13"/>
    <mergeCell ref="V13:Y13"/>
    <mergeCell ref="Z13:AC13"/>
    <mergeCell ref="AD13:AG13"/>
    <mergeCell ref="AH13:AK13"/>
    <mergeCell ref="AL13:AO13"/>
    <mergeCell ref="AP13:AS13"/>
    <mergeCell ref="Z12:AC12"/>
    <mergeCell ref="AD12:AG12"/>
    <mergeCell ref="AH12:AK12"/>
    <mergeCell ref="AL12:AO12"/>
    <mergeCell ref="AP12:AS12"/>
    <mergeCell ref="AT12:AW12"/>
    <mergeCell ref="AT13:AW13"/>
    <mergeCell ref="AX13:BA13"/>
    <mergeCell ref="BB13:BE13"/>
    <mergeCell ref="A15:A34"/>
    <mergeCell ref="B15:B34"/>
    <mergeCell ref="C15:C34"/>
    <mergeCell ref="D15:D34"/>
    <mergeCell ref="E15:E24"/>
    <mergeCell ref="F15:F24"/>
    <mergeCell ref="G15:G24"/>
    <mergeCell ref="H12:H14"/>
    <mergeCell ref="I12:I14"/>
    <mergeCell ref="J12:M12"/>
    <mergeCell ref="N12:Q12"/>
    <mergeCell ref="R12:U12"/>
    <mergeCell ref="V12:Y12"/>
    <mergeCell ref="H15:H20"/>
    <mergeCell ref="H21:H22"/>
    <mergeCell ref="H23:H24"/>
    <mergeCell ref="E25:E34"/>
    <mergeCell ref="F25:F34"/>
    <mergeCell ref="G25:G34"/>
    <mergeCell ref="H25:H30"/>
    <mergeCell ref="H31:H32"/>
    <mergeCell ref="H33:H34"/>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sheetPr>
  <dimension ref="A1:BK276"/>
  <sheetViews>
    <sheetView showGridLines="0" topLeftCell="A55" zoomScale="80" zoomScaleNormal="80" workbookViewId="0">
      <selection activeCell="H85" sqref="H85:H86"/>
    </sheetView>
  </sheetViews>
  <sheetFormatPr baseColWidth="10" defaultRowHeight="14.25"/>
  <cols>
    <col min="1" max="1" width="16.7109375" style="343" customWidth="1"/>
    <col min="2" max="2" width="7.42578125" style="343" customWidth="1"/>
    <col min="3" max="3" width="20.42578125" style="343" customWidth="1"/>
    <col min="4" max="4" width="19.28515625" style="343" customWidth="1"/>
    <col min="5" max="5" width="19.42578125" style="343" customWidth="1"/>
    <col min="6" max="6" width="6.42578125" style="343" bestFit="1" customWidth="1"/>
    <col min="7" max="7" width="15.28515625" style="343" customWidth="1"/>
    <col min="8" max="8" width="17.42578125" style="343" bestFit="1" customWidth="1"/>
    <col min="9" max="9" width="25.140625" style="343" bestFit="1" customWidth="1"/>
    <col min="10" max="11" width="17" style="343" bestFit="1" customWidth="1"/>
    <col min="12" max="13" width="16.5703125" style="343" bestFit="1" customWidth="1"/>
    <col min="14" max="14" width="16.7109375" style="343" bestFit="1" customWidth="1"/>
    <col min="15" max="15" width="17" style="343" bestFit="1" customWidth="1"/>
    <col min="16" max="16" width="16" style="343" bestFit="1" customWidth="1"/>
    <col min="17" max="17" width="15.85546875" style="343" customWidth="1"/>
    <col min="18" max="18" width="16.7109375" style="343" bestFit="1" customWidth="1"/>
    <col min="19" max="20" width="17" style="343" bestFit="1" customWidth="1"/>
    <col min="21" max="21" width="13.42578125" style="343" bestFit="1" customWidth="1"/>
    <col min="22" max="22" width="16.7109375" style="343" bestFit="1" customWidth="1"/>
    <col min="23" max="23" width="17" style="343" bestFit="1" customWidth="1"/>
    <col min="24" max="24" width="13.7109375" style="343" bestFit="1" customWidth="1"/>
    <col min="25" max="25" width="13.42578125" style="343" bestFit="1" customWidth="1"/>
    <col min="26" max="26" width="16.7109375" style="343" bestFit="1" customWidth="1"/>
    <col min="27" max="27" width="17" style="343" bestFit="1" customWidth="1"/>
    <col min="28" max="28" width="13.7109375" style="343" bestFit="1" customWidth="1"/>
    <col min="29" max="29" width="13.42578125" style="343" bestFit="1" customWidth="1"/>
    <col min="30" max="30" width="16.7109375" style="343" bestFit="1" customWidth="1"/>
    <col min="31" max="31" width="17" style="343" bestFit="1" customWidth="1"/>
    <col min="32" max="32" width="13.7109375" style="343" bestFit="1" customWidth="1"/>
    <col min="33" max="33" width="13.42578125" style="343" bestFit="1" customWidth="1"/>
    <col min="34" max="34" width="16.7109375" style="343" bestFit="1" customWidth="1"/>
    <col min="35" max="35" width="17" style="343" bestFit="1" customWidth="1"/>
    <col min="36" max="36" width="13.7109375" style="343" bestFit="1" customWidth="1"/>
    <col min="37" max="37" width="13.42578125" style="343" bestFit="1" customWidth="1"/>
    <col min="38" max="38" width="16.7109375" style="343" bestFit="1" customWidth="1"/>
    <col min="39" max="39" width="17" style="343" bestFit="1" customWidth="1"/>
    <col min="40" max="40" width="13.7109375" style="343" bestFit="1" customWidth="1"/>
    <col min="41" max="41" width="13.42578125" style="343" bestFit="1" customWidth="1"/>
    <col min="42" max="42" width="16.7109375" style="343" bestFit="1" customWidth="1"/>
    <col min="43" max="43" width="17" style="343" bestFit="1" customWidth="1"/>
    <col min="44" max="44" width="13.7109375" style="343" bestFit="1" customWidth="1"/>
    <col min="45" max="45" width="13.42578125" style="343" bestFit="1" customWidth="1"/>
    <col min="46" max="46" width="16.7109375" style="343" bestFit="1" customWidth="1"/>
    <col min="47" max="47" width="17" style="343" bestFit="1" customWidth="1"/>
    <col min="48" max="48" width="13.7109375" style="343" bestFit="1" customWidth="1"/>
    <col min="49" max="49" width="13.42578125" style="343" bestFit="1" customWidth="1"/>
    <col min="50" max="50" width="16.7109375" style="343" bestFit="1" customWidth="1"/>
    <col min="51" max="51" width="17" style="343" bestFit="1" customWidth="1"/>
    <col min="52" max="52" width="13.7109375" style="343" bestFit="1" customWidth="1"/>
    <col min="53" max="53" width="13.42578125" style="343" bestFit="1" customWidth="1"/>
    <col min="54" max="54" width="16.7109375" style="343" bestFit="1" customWidth="1"/>
    <col min="55" max="55" width="17" style="343" bestFit="1" customWidth="1"/>
    <col min="56" max="56" width="13.7109375" style="343" bestFit="1" customWidth="1"/>
    <col min="57" max="57" width="13.42578125" style="343" bestFit="1" customWidth="1"/>
    <col min="58" max="58" width="13.85546875" style="343" bestFit="1" customWidth="1"/>
    <col min="59" max="59" width="14.140625" style="343" bestFit="1" customWidth="1"/>
    <col min="60" max="60" width="10.85546875" style="343" bestFit="1" customWidth="1"/>
    <col min="61" max="61" width="12" style="343" bestFit="1" customWidth="1"/>
    <col min="62" max="62" width="14.85546875" style="343" bestFit="1" customWidth="1"/>
    <col min="63" max="241" width="11.5703125" style="343"/>
    <col min="242" max="242" width="27.7109375" style="343" customWidth="1"/>
    <col min="243" max="243" width="11.7109375" style="343" customWidth="1"/>
    <col min="244" max="244" width="21.28515625" style="343" customWidth="1"/>
    <col min="245" max="245" width="37.7109375" style="343" customWidth="1"/>
    <col min="246" max="246" width="24.7109375" style="343" customWidth="1"/>
    <col min="247" max="247" width="20.42578125" style="343" customWidth="1"/>
    <col min="248" max="248" width="21.5703125" style="343" bestFit="1" customWidth="1"/>
    <col min="249" max="251" width="18" style="343" customWidth="1"/>
    <col min="252" max="252" width="16.5703125" style="343" customWidth="1"/>
    <col min="253" max="253" width="16.140625" style="343" customWidth="1"/>
    <col min="254" max="254" width="17.42578125" style="343" bestFit="1" customWidth="1"/>
    <col min="255" max="255" width="15.42578125" style="343" bestFit="1" customWidth="1"/>
    <col min="256" max="256" width="14.5703125" style="343" bestFit="1" customWidth="1"/>
    <col min="257" max="257" width="15.42578125" style="343" bestFit="1" customWidth="1"/>
    <col min="258" max="260" width="15.85546875" style="343" customWidth="1"/>
    <col min="261" max="261" width="22.7109375" style="343" customWidth="1"/>
    <col min="262" max="269" width="20.85546875" style="343" customWidth="1"/>
    <col min="270" max="497" width="11.5703125" style="343"/>
    <col min="498" max="498" width="27.7109375" style="343" customWidth="1"/>
    <col min="499" max="499" width="11.7109375" style="343" customWidth="1"/>
    <col min="500" max="500" width="21.28515625" style="343" customWidth="1"/>
    <col min="501" max="501" width="37.7109375" style="343" customWidth="1"/>
    <col min="502" max="502" width="24.7109375" style="343" customWidth="1"/>
    <col min="503" max="503" width="20.42578125" style="343" customWidth="1"/>
    <col min="504" max="504" width="21.5703125" style="343" bestFit="1" customWidth="1"/>
    <col min="505" max="507" width="18" style="343" customWidth="1"/>
    <col min="508" max="508" width="16.5703125" style="343" customWidth="1"/>
    <col min="509" max="509" width="16.140625" style="343" customWidth="1"/>
    <col min="510" max="510" width="17.42578125" style="343" bestFit="1" customWidth="1"/>
    <col min="511" max="511" width="15.42578125" style="343" bestFit="1" customWidth="1"/>
    <col min="512" max="512" width="14.5703125" style="343" bestFit="1" customWidth="1"/>
    <col min="513" max="513" width="15.42578125" style="343" bestFit="1" customWidth="1"/>
    <col min="514" max="516" width="15.85546875" style="343" customWidth="1"/>
    <col min="517" max="517" width="22.7109375" style="343" customWidth="1"/>
    <col min="518" max="525" width="20.85546875" style="343" customWidth="1"/>
    <col min="526" max="753" width="11.5703125" style="343"/>
    <col min="754" max="754" width="27.7109375" style="343" customWidth="1"/>
    <col min="755" max="755" width="11.7109375" style="343" customWidth="1"/>
    <col min="756" max="756" width="21.28515625" style="343" customWidth="1"/>
    <col min="757" max="757" width="37.7109375" style="343" customWidth="1"/>
    <col min="758" max="758" width="24.7109375" style="343" customWidth="1"/>
    <col min="759" max="759" width="20.42578125" style="343" customWidth="1"/>
    <col min="760" max="760" width="21.5703125" style="343" bestFit="1" customWidth="1"/>
    <col min="761" max="763" width="18" style="343" customWidth="1"/>
    <col min="764" max="764" width="16.5703125" style="343" customWidth="1"/>
    <col min="765" max="765" width="16.140625" style="343" customWidth="1"/>
    <col min="766" max="766" width="17.42578125" style="343" bestFit="1" customWidth="1"/>
    <col min="767" max="767" width="15.42578125" style="343" bestFit="1" customWidth="1"/>
    <col min="768" max="768" width="14.5703125" style="343" bestFit="1" customWidth="1"/>
    <col min="769" max="769" width="15.42578125" style="343" bestFit="1" customWidth="1"/>
    <col min="770" max="772" width="15.85546875" style="343" customWidth="1"/>
    <col min="773" max="773" width="22.7109375" style="343" customWidth="1"/>
    <col min="774" max="781" width="20.85546875" style="343" customWidth="1"/>
    <col min="782" max="1009" width="11.5703125" style="343"/>
    <col min="1010" max="1010" width="27.7109375" style="343" customWidth="1"/>
    <col min="1011" max="1011" width="11.7109375" style="343" customWidth="1"/>
    <col min="1012" max="1012" width="21.28515625" style="343" customWidth="1"/>
    <col min="1013" max="1013" width="37.7109375" style="343" customWidth="1"/>
    <col min="1014" max="1014" width="24.7109375" style="343" customWidth="1"/>
    <col min="1015" max="1015" width="20.42578125" style="343" customWidth="1"/>
    <col min="1016" max="1016" width="21.5703125" style="343" bestFit="1" customWidth="1"/>
    <col min="1017" max="1019" width="18" style="343" customWidth="1"/>
    <col min="1020" max="1020" width="16.5703125" style="343" customWidth="1"/>
    <col min="1021" max="1021" width="16.140625" style="343" customWidth="1"/>
    <col min="1022" max="1022" width="17.42578125" style="343" bestFit="1" customWidth="1"/>
    <col min="1023" max="1023" width="15.42578125" style="343" bestFit="1" customWidth="1"/>
    <col min="1024" max="1024" width="14.5703125" style="343" bestFit="1" customWidth="1"/>
    <col min="1025" max="1025" width="15.42578125" style="343" bestFit="1" customWidth="1"/>
    <col min="1026" max="1028" width="15.85546875" style="343" customWidth="1"/>
    <col min="1029" max="1029" width="22.7109375" style="343" customWidth="1"/>
    <col min="1030" max="1037" width="20.85546875" style="343" customWidth="1"/>
    <col min="1038" max="1265" width="11.5703125" style="343"/>
    <col min="1266" max="1266" width="27.7109375" style="343" customWidth="1"/>
    <col min="1267" max="1267" width="11.7109375" style="343" customWidth="1"/>
    <col min="1268" max="1268" width="21.28515625" style="343" customWidth="1"/>
    <col min="1269" max="1269" width="37.7109375" style="343" customWidth="1"/>
    <col min="1270" max="1270" width="24.7109375" style="343" customWidth="1"/>
    <col min="1271" max="1271" width="20.42578125" style="343" customWidth="1"/>
    <col min="1272" max="1272" width="21.5703125" style="343" bestFit="1" customWidth="1"/>
    <col min="1273" max="1275" width="18" style="343" customWidth="1"/>
    <col min="1276" max="1276" width="16.5703125" style="343" customWidth="1"/>
    <col min="1277" max="1277" width="16.140625" style="343" customWidth="1"/>
    <col min="1278" max="1278" width="17.42578125" style="343" bestFit="1" customWidth="1"/>
    <col min="1279" max="1279" width="15.42578125" style="343" bestFit="1" customWidth="1"/>
    <col min="1280" max="1280" width="14.5703125" style="343" bestFit="1" customWidth="1"/>
    <col min="1281" max="1281" width="15.42578125" style="343" bestFit="1" customWidth="1"/>
    <col min="1282" max="1284" width="15.85546875" style="343" customWidth="1"/>
    <col min="1285" max="1285" width="22.7109375" style="343" customWidth="1"/>
    <col min="1286" max="1293" width="20.85546875" style="343" customWidth="1"/>
    <col min="1294" max="1521" width="11.5703125" style="343"/>
    <col min="1522" max="1522" width="27.7109375" style="343" customWidth="1"/>
    <col min="1523" max="1523" width="11.7109375" style="343" customWidth="1"/>
    <col min="1524" max="1524" width="21.28515625" style="343" customWidth="1"/>
    <col min="1525" max="1525" width="37.7109375" style="343" customWidth="1"/>
    <col min="1526" max="1526" width="24.7109375" style="343" customWidth="1"/>
    <col min="1527" max="1527" width="20.42578125" style="343" customWidth="1"/>
    <col min="1528" max="1528" width="21.5703125" style="343" bestFit="1" customWidth="1"/>
    <col min="1529" max="1531" width="18" style="343" customWidth="1"/>
    <col min="1532" max="1532" width="16.5703125" style="343" customWidth="1"/>
    <col min="1533" max="1533" width="16.140625" style="343" customWidth="1"/>
    <col min="1534" max="1534" width="17.42578125" style="343" bestFit="1" customWidth="1"/>
    <col min="1535" max="1535" width="15.42578125" style="343" bestFit="1" customWidth="1"/>
    <col min="1536" max="1536" width="14.5703125" style="343" bestFit="1" customWidth="1"/>
    <col min="1537" max="1537" width="15.42578125" style="343" bestFit="1" customWidth="1"/>
    <col min="1538" max="1540" width="15.85546875" style="343" customWidth="1"/>
    <col min="1541" max="1541" width="22.7109375" style="343" customWidth="1"/>
    <col min="1542" max="1549" width="20.85546875" style="343" customWidth="1"/>
    <col min="1550" max="1777" width="11.5703125" style="343"/>
    <col min="1778" max="1778" width="27.7109375" style="343" customWidth="1"/>
    <col min="1779" max="1779" width="11.7109375" style="343" customWidth="1"/>
    <col min="1780" max="1780" width="21.28515625" style="343" customWidth="1"/>
    <col min="1781" max="1781" width="37.7109375" style="343" customWidth="1"/>
    <col min="1782" max="1782" width="24.7109375" style="343" customWidth="1"/>
    <col min="1783" max="1783" width="20.42578125" style="343" customWidth="1"/>
    <col min="1784" max="1784" width="21.5703125" style="343" bestFit="1" customWidth="1"/>
    <col min="1785" max="1787" width="18" style="343" customWidth="1"/>
    <col min="1788" max="1788" width="16.5703125" style="343" customWidth="1"/>
    <col min="1789" max="1789" width="16.140625" style="343" customWidth="1"/>
    <col min="1790" max="1790" width="17.42578125" style="343" bestFit="1" customWidth="1"/>
    <col min="1791" max="1791" width="15.42578125" style="343" bestFit="1" customWidth="1"/>
    <col min="1792" max="1792" width="14.5703125" style="343" bestFit="1" customWidth="1"/>
    <col min="1793" max="1793" width="15.42578125" style="343" bestFit="1" customWidth="1"/>
    <col min="1794" max="1796" width="15.85546875" style="343" customWidth="1"/>
    <col min="1797" max="1797" width="22.7109375" style="343" customWidth="1"/>
    <col min="1798" max="1805" width="20.85546875" style="343" customWidth="1"/>
    <col min="1806" max="2033" width="11.5703125" style="343"/>
    <col min="2034" max="2034" width="27.7109375" style="343" customWidth="1"/>
    <col min="2035" max="2035" width="11.7109375" style="343" customWidth="1"/>
    <col min="2036" max="2036" width="21.28515625" style="343" customWidth="1"/>
    <col min="2037" max="2037" width="37.7109375" style="343" customWidth="1"/>
    <col min="2038" max="2038" width="24.7109375" style="343" customWidth="1"/>
    <col min="2039" max="2039" width="20.42578125" style="343" customWidth="1"/>
    <col min="2040" max="2040" width="21.5703125" style="343" bestFit="1" customWidth="1"/>
    <col min="2041" max="2043" width="18" style="343" customWidth="1"/>
    <col min="2044" max="2044" width="16.5703125" style="343" customWidth="1"/>
    <col min="2045" max="2045" width="16.140625" style="343" customWidth="1"/>
    <col min="2046" max="2046" width="17.42578125" style="343" bestFit="1" customWidth="1"/>
    <col min="2047" max="2047" width="15.42578125" style="343" bestFit="1" customWidth="1"/>
    <col min="2048" max="2048" width="14.5703125" style="343" bestFit="1" customWidth="1"/>
    <col min="2049" max="2049" width="15.42578125" style="343" bestFit="1" customWidth="1"/>
    <col min="2050" max="2052" width="15.85546875" style="343" customWidth="1"/>
    <col min="2053" max="2053" width="22.7109375" style="343" customWidth="1"/>
    <col min="2054" max="2061" width="20.85546875" style="343" customWidth="1"/>
    <col min="2062" max="2289" width="11.5703125" style="343"/>
    <col min="2290" max="2290" width="27.7109375" style="343" customWidth="1"/>
    <col min="2291" max="2291" width="11.7109375" style="343" customWidth="1"/>
    <col min="2292" max="2292" width="21.28515625" style="343" customWidth="1"/>
    <col min="2293" max="2293" width="37.7109375" style="343" customWidth="1"/>
    <col min="2294" max="2294" width="24.7109375" style="343" customWidth="1"/>
    <col min="2295" max="2295" width="20.42578125" style="343" customWidth="1"/>
    <col min="2296" max="2296" width="21.5703125" style="343" bestFit="1" customWidth="1"/>
    <col min="2297" max="2299" width="18" style="343" customWidth="1"/>
    <col min="2300" max="2300" width="16.5703125" style="343" customWidth="1"/>
    <col min="2301" max="2301" width="16.140625" style="343" customWidth="1"/>
    <col min="2302" max="2302" width="17.42578125" style="343" bestFit="1" customWidth="1"/>
    <col min="2303" max="2303" width="15.42578125" style="343" bestFit="1" customWidth="1"/>
    <col min="2304" max="2304" width="14.5703125" style="343" bestFit="1" customWidth="1"/>
    <col min="2305" max="2305" width="15.42578125" style="343" bestFit="1" customWidth="1"/>
    <col min="2306" max="2308" width="15.85546875" style="343" customWidth="1"/>
    <col min="2309" max="2309" width="22.7109375" style="343" customWidth="1"/>
    <col min="2310" max="2317" width="20.85546875" style="343" customWidth="1"/>
    <col min="2318" max="2545" width="11.5703125" style="343"/>
    <col min="2546" max="2546" width="27.7109375" style="343" customWidth="1"/>
    <col min="2547" max="2547" width="11.7109375" style="343" customWidth="1"/>
    <col min="2548" max="2548" width="21.28515625" style="343" customWidth="1"/>
    <col min="2549" max="2549" width="37.7109375" style="343" customWidth="1"/>
    <col min="2550" max="2550" width="24.7109375" style="343" customWidth="1"/>
    <col min="2551" max="2551" width="20.42578125" style="343" customWidth="1"/>
    <col min="2552" max="2552" width="21.5703125" style="343" bestFit="1" customWidth="1"/>
    <col min="2553" max="2555" width="18" style="343" customWidth="1"/>
    <col min="2556" max="2556" width="16.5703125" style="343" customWidth="1"/>
    <col min="2557" max="2557" width="16.140625" style="343" customWidth="1"/>
    <col min="2558" max="2558" width="17.42578125" style="343" bestFit="1" customWidth="1"/>
    <col min="2559" max="2559" width="15.42578125" style="343" bestFit="1" customWidth="1"/>
    <col min="2560" max="2560" width="14.5703125" style="343" bestFit="1" customWidth="1"/>
    <col min="2561" max="2561" width="15.42578125" style="343" bestFit="1" customWidth="1"/>
    <col min="2562" max="2564" width="15.85546875" style="343" customWidth="1"/>
    <col min="2565" max="2565" width="22.7109375" style="343" customWidth="1"/>
    <col min="2566" max="2573" width="20.85546875" style="343" customWidth="1"/>
    <col min="2574" max="2801" width="11.5703125" style="343"/>
    <col min="2802" max="2802" width="27.7109375" style="343" customWidth="1"/>
    <col min="2803" max="2803" width="11.7109375" style="343" customWidth="1"/>
    <col min="2804" max="2804" width="21.28515625" style="343" customWidth="1"/>
    <col min="2805" max="2805" width="37.7109375" style="343" customWidth="1"/>
    <col min="2806" max="2806" width="24.7109375" style="343" customWidth="1"/>
    <col min="2807" max="2807" width="20.42578125" style="343" customWidth="1"/>
    <col min="2808" max="2808" width="21.5703125" style="343" bestFit="1" customWidth="1"/>
    <col min="2809" max="2811" width="18" style="343" customWidth="1"/>
    <col min="2812" max="2812" width="16.5703125" style="343" customWidth="1"/>
    <col min="2813" max="2813" width="16.140625" style="343" customWidth="1"/>
    <col min="2814" max="2814" width="17.42578125" style="343" bestFit="1" customWidth="1"/>
    <col min="2815" max="2815" width="15.42578125" style="343" bestFit="1" customWidth="1"/>
    <col min="2816" max="2816" width="14.5703125" style="343" bestFit="1" customWidth="1"/>
    <col min="2817" max="2817" width="15.42578125" style="343" bestFit="1" customWidth="1"/>
    <col min="2818" max="2820" width="15.85546875" style="343" customWidth="1"/>
    <col min="2821" max="2821" width="22.7109375" style="343" customWidth="1"/>
    <col min="2822" max="2829" width="20.85546875" style="343" customWidth="1"/>
    <col min="2830" max="3057" width="11.5703125" style="343"/>
    <col min="3058" max="3058" width="27.7109375" style="343" customWidth="1"/>
    <col min="3059" max="3059" width="11.7109375" style="343" customWidth="1"/>
    <col min="3060" max="3060" width="21.28515625" style="343" customWidth="1"/>
    <col min="3061" max="3061" width="37.7109375" style="343" customWidth="1"/>
    <col min="3062" max="3062" width="24.7109375" style="343" customWidth="1"/>
    <col min="3063" max="3063" width="20.42578125" style="343" customWidth="1"/>
    <col min="3064" max="3064" width="21.5703125" style="343" bestFit="1" customWidth="1"/>
    <col min="3065" max="3067" width="18" style="343" customWidth="1"/>
    <col min="3068" max="3068" width="16.5703125" style="343" customWidth="1"/>
    <col min="3069" max="3069" width="16.140625" style="343" customWidth="1"/>
    <col min="3070" max="3070" width="17.42578125" style="343" bestFit="1" customWidth="1"/>
    <col min="3071" max="3071" width="15.42578125" style="343" bestFit="1" customWidth="1"/>
    <col min="3072" max="3072" width="14.5703125" style="343" bestFit="1" customWidth="1"/>
    <col min="3073" max="3073" width="15.42578125" style="343" bestFit="1" customWidth="1"/>
    <col min="3074" max="3076" width="15.85546875" style="343" customWidth="1"/>
    <col min="3077" max="3077" width="22.7109375" style="343" customWidth="1"/>
    <col min="3078" max="3085" width="20.85546875" style="343" customWidth="1"/>
    <col min="3086" max="3313" width="11.5703125" style="343"/>
    <col min="3314" max="3314" width="27.7109375" style="343" customWidth="1"/>
    <col min="3315" max="3315" width="11.7109375" style="343" customWidth="1"/>
    <col min="3316" max="3316" width="21.28515625" style="343" customWidth="1"/>
    <col min="3317" max="3317" width="37.7109375" style="343" customWidth="1"/>
    <col min="3318" max="3318" width="24.7109375" style="343" customWidth="1"/>
    <col min="3319" max="3319" width="20.42578125" style="343" customWidth="1"/>
    <col min="3320" max="3320" width="21.5703125" style="343" bestFit="1" customWidth="1"/>
    <col min="3321" max="3323" width="18" style="343" customWidth="1"/>
    <col min="3324" max="3324" width="16.5703125" style="343" customWidth="1"/>
    <col min="3325" max="3325" width="16.140625" style="343" customWidth="1"/>
    <col min="3326" max="3326" width="17.42578125" style="343" bestFit="1" customWidth="1"/>
    <col min="3327" max="3327" width="15.42578125" style="343" bestFit="1" customWidth="1"/>
    <col min="3328" max="3328" width="14.5703125" style="343" bestFit="1" customWidth="1"/>
    <col min="3329" max="3329" width="15.42578125" style="343" bestFit="1" customWidth="1"/>
    <col min="3330" max="3332" width="15.85546875" style="343" customWidth="1"/>
    <col min="3333" max="3333" width="22.7109375" style="343" customWidth="1"/>
    <col min="3334" max="3341" width="20.85546875" style="343" customWidth="1"/>
    <col min="3342" max="3569" width="11.5703125" style="343"/>
    <col min="3570" max="3570" width="27.7109375" style="343" customWidth="1"/>
    <col min="3571" max="3571" width="11.7109375" style="343" customWidth="1"/>
    <col min="3572" max="3572" width="21.28515625" style="343" customWidth="1"/>
    <col min="3573" max="3573" width="37.7109375" style="343" customWidth="1"/>
    <col min="3574" max="3574" width="24.7109375" style="343" customWidth="1"/>
    <col min="3575" max="3575" width="20.42578125" style="343" customWidth="1"/>
    <col min="3576" max="3576" width="21.5703125" style="343" bestFit="1" customWidth="1"/>
    <col min="3577" max="3579" width="18" style="343" customWidth="1"/>
    <col min="3580" max="3580" width="16.5703125" style="343" customWidth="1"/>
    <col min="3581" max="3581" width="16.140625" style="343" customWidth="1"/>
    <col min="3582" max="3582" width="17.42578125" style="343" bestFit="1" customWidth="1"/>
    <col min="3583" max="3583" width="15.42578125" style="343" bestFit="1" customWidth="1"/>
    <col min="3584" max="3584" width="14.5703125" style="343" bestFit="1" customWidth="1"/>
    <col min="3585" max="3585" width="15.42578125" style="343" bestFit="1" customWidth="1"/>
    <col min="3586" max="3588" width="15.85546875" style="343" customWidth="1"/>
    <col min="3589" max="3589" width="22.7109375" style="343" customWidth="1"/>
    <col min="3590" max="3597" width="20.85546875" style="343" customWidth="1"/>
    <col min="3598" max="3825" width="11.5703125" style="343"/>
    <col min="3826" max="3826" width="27.7109375" style="343" customWidth="1"/>
    <col min="3827" max="3827" width="11.7109375" style="343" customWidth="1"/>
    <col min="3828" max="3828" width="21.28515625" style="343" customWidth="1"/>
    <col min="3829" max="3829" width="37.7109375" style="343" customWidth="1"/>
    <col min="3830" max="3830" width="24.7109375" style="343" customWidth="1"/>
    <col min="3831" max="3831" width="20.42578125" style="343" customWidth="1"/>
    <col min="3832" max="3832" width="21.5703125" style="343" bestFit="1" customWidth="1"/>
    <col min="3833" max="3835" width="18" style="343" customWidth="1"/>
    <col min="3836" max="3836" width="16.5703125" style="343" customWidth="1"/>
    <col min="3837" max="3837" width="16.140625" style="343" customWidth="1"/>
    <col min="3838" max="3838" width="17.42578125" style="343" bestFit="1" customWidth="1"/>
    <col min="3839" max="3839" width="15.42578125" style="343" bestFit="1" customWidth="1"/>
    <col min="3840" max="3840" width="14.5703125" style="343" bestFit="1" customWidth="1"/>
    <col min="3841" max="3841" width="15.42578125" style="343" bestFit="1" customWidth="1"/>
    <col min="3842" max="3844" width="15.85546875" style="343" customWidth="1"/>
    <col min="3845" max="3845" width="22.7109375" style="343" customWidth="1"/>
    <col min="3846" max="3853" width="20.85546875" style="343" customWidth="1"/>
    <col min="3854" max="4081" width="11.5703125" style="343"/>
    <col min="4082" max="4082" width="27.7109375" style="343" customWidth="1"/>
    <col min="4083" max="4083" width="11.7109375" style="343" customWidth="1"/>
    <col min="4084" max="4084" width="21.28515625" style="343" customWidth="1"/>
    <col min="4085" max="4085" width="37.7109375" style="343" customWidth="1"/>
    <col min="4086" max="4086" width="24.7109375" style="343" customWidth="1"/>
    <col min="4087" max="4087" width="20.42578125" style="343" customWidth="1"/>
    <col min="4088" max="4088" width="21.5703125" style="343" bestFit="1" customWidth="1"/>
    <col min="4089" max="4091" width="18" style="343" customWidth="1"/>
    <col min="4092" max="4092" width="16.5703125" style="343" customWidth="1"/>
    <col min="4093" max="4093" width="16.140625" style="343" customWidth="1"/>
    <col min="4094" max="4094" width="17.42578125" style="343" bestFit="1" customWidth="1"/>
    <col min="4095" max="4095" width="15.42578125" style="343" bestFit="1" customWidth="1"/>
    <col min="4096" max="4096" width="14.5703125" style="343" bestFit="1" customWidth="1"/>
    <col min="4097" max="4097" width="15.42578125" style="343" bestFit="1" customWidth="1"/>
    <col min="4098" max="4100" width="15.85546875" style="343" customWidth="1"/>
    <col min="4101" max="4101" width="22.7109375" style="343" customWidth="1"/>
    <col min="4102" max="4109" width="20.85546875" style="343" customWidth="1"/>
    <col min="4110" max="4337" width="11.5703125" style="343"/>
    <col min="4338" max="4338" width="27.7109375" style="343" customWidth="1"/>
    <col min="4339" max="4339" width="11.7109375" style="343" customWidth="1"/>
    <col min="4340" max="4340" width="21.28515625" style="343" customWidth="1"/>
    <col min="4341" max="4341" width="37.7109375" style="343" customWidth="1"/>
    <col min="4342" max="4342" width="24.7109375" style="343" customWidth="1"/>
    <col min="4343" max="4343" width="20.42578125" style="343" customWidth="1"/>
    <col min="4344" max="4344" width="21.5703125" style="343" bestFit="1" customWidth="1"/>
    <col min="4345" max="4347" width="18" style="343" customWidth="1"/>
    <col min="4348" max="4348" width="16.5703125" style="343" customWidth="1"/>
    <col min="4349" max="4349" width="16.140625" style="343" customWidth="1"/>
    <col min="4350" max="4350" width="17.42578125" style="343" bestFit="1" customWidth="1"/>
    <col min="4351" max="4351" width="15.42578125" style="343" bestFit="1" customWidth="1"/>
    <col min="4352" max="4352" width="14.5703125" style="343" bestFit="1" customWidth="1"/>
    <col min="4353" max="4353" width="15.42578125" style="343" bestFit="1" customWidth="1"/>
    <col min="4354" max="4356" width="15.85546875" style="343" customWidth="1"/>
    <col min="4357" max="4357" width="22.7109375" style="343" customWidth="1"/>
    <col min="4358" max="4365" width="20.85546875" style="343" customWidth="1"/>
    <col min="4366" max="4593" width="11.5703125" style="343"/>
    <col min="4594" max="4594" width="27.7109375" style="343" customWidth="1"/>
    <col min="4595" max="4595" width="11.7109375" style="343" customWidth="1"/>
    <col min="4596" max="4596" width="21.28515625" style="343" customWidth="1"/>
    <col min="4597" max="4597" width="37.7109375" style="343" customWidth="1"/>
    <col min="4598" max="4598" width="24.7109375" style="343" customWidth="1"/>
    <col min="4599" max="4599" width="20.42578125" style="343" customWidth="1"/>
    <col min="4600" max="4600" width="21.5703125" style="343" bestFit="1" customWidth="1"/>
    <col min="4601" max="4603" width="18" style="343" customWidth="1"/>
    <col min="4604" max="4604" width="16.5703125" style="343" customWidth="1"/>
    <col min="4605" max="4605" width="16.140625" style="343" customWidth="1"/>
    <col min="4606" max="4606" width="17.42578125" style="343" bestFit="1" customWidth="1"/>
    <col min="4607" max="4607" width="15.42578125" style="343" bestFit="1" customWidth="1"/>
    <col min="4608" max="4608" width="14.5703125" style="343" bestFit="1" customWidth="1"/>
    <col min="4609" max="4609" width="15.42578125" style="343" bestFit="1" customWidth="1"/>
    <col min="4610" max="4612" width="15.85546875" style="343" customWidth="1"/>
    <col min="4613" max="4613" width="22.7109375" style="343" customWidth="1"/>
    <col min="4614" max="4621" width="20.85546875" style="343" customWidth="1"/>
    <col min="4622" max="4849" width="11.5703125" style="343"/>
    <col min="4850" max="4850" width="27.7109375" style="343" customWidth="1"/>
    <col min="4851" max="4851" width="11.7109375" style="343" customWidth="1"/>
    <col min="4852" max="4852" width="21.28515625" style="343" customWidth="1"/>
    <col min="4853" max="4853" width="37.7109375" style="343" customWidth="1"/>
    <col min="4854" max="4854" width="24.7109375" style="343" customWidth="1"/>
    <col min="4855" max="4855" width="20.42578125" style="343" customWidth="1"/>
    <col min="4856" max="4856" width="21.5703125" style="343" bestFit="1" customWidth="1"/>
    <col min="4857" max="4859" width="18" style="343" customWidth="1"/>
    <col min="4860" max="4860" width="16.5703125" style="343" customWidth="1"/>
    <col min="4861" max="4861" width="16.140625" style="343" customWidth="1"/>
    <col min="4862" max="4862" width="17.42578125" style="343" bestFit="1" customWidth="1"/>
    <col min="4863" max="4863" width="15.42578125" style="343" bestFit="1" customWidth="1"/>
    <col min="4864" max="4864" width="14.5703125" style="343" bestFit="1" customWidth="1"/>
    <col min="4865" max="4865" width="15.42578125" style="343" bestFit="1" customWidth="1"/>
    <col min="4866" max="4868" width="15.85546875" style="343" customWidth="1"/>
    <col min="4869" max="4869" width="22.7109375" style="343" customWidth="1"/>
    <col min="4870" max="4877" width="20.85546875" style="343" customWidth="1"/>
    <col min="4878" max="5105" width="11.5703125" style="343"/>
    <col min="5106" max="5106" width="27.7109375" style="343" customWidth="1"/>
    <col min="5107" max="5107" width="11.7109375" style="343" customWidth="1"/>
    <col min="5108" max="5108" width="21.28515625" style="343" customWidth="1"/>
    <col min="5109" max="5109" width="37.7109375" style="343" customWidth="1"/>
    <col min="5110" max="5110" width="24.7109375" style="343" customWidth="1"/>
    <col min="5111" max="5111" width="20.42578125" style="343" customWidth="1"/>
    <col min="5112" max="5112" width="21.5703125" style="343" bestFit="1" customWidth="1"/>
    <col min="5113" max="5115" width="18" style="343" customWidth="1"/>
    <col min="5116" max="5116" width="16.5703125" style="343" customWidth="1"/>
    <col min="5117" max="5117" width="16.140625" style="343" customWidth="1"/>
    <col min="5118" max="5118" width="17.42578125" style="343" bestFit="1" customWidth="1"/>
    <col min="5119" max="5119" width="15.42578125" style="343" bestFit="1" customWidth="1"/>
    <col min="5120" max="5120" width="14.5703125" style="343" bestFit="1" customWidth="1"/>
    <col min="5121" max="5121" width="15.42578125" style="343" bestFit="1" customWidth="1"/>
    <col min="5122" max="5124" width="15.85546875" style="343" customWidth="1"/>
    <col min="5125" max="5125" width="22.7109375" style="343" customWidth="1"/>
    <col min="5126" max="5133" width="20.85546875" style="343" customWidth="1"/>
    <col min="5134" max="5361" width="11.5703125" style="343"/>
    <col min="5362" max="5362" width="27.7109375" style="343" customWidth="1"/>
    <col min="5363" max="5363" width="11.7109375" style="343" customWidth="1"/>
    <col min="5364" max="5364" width="21.28515625" style="343" customWidth="1"/>
    <col min="5365" max="5365" width="37.7109375" style="343" customWidth="1"/>
    <col min="5366" max="5366" width="24.7109375" style="343" customWidth="1"/>
    <col min="5367" max="5367" width="20.42578125" style="343" customWidth="1"/>
    <col min="5368" max="5368" width="21.5703125" style="343" bestFit="1" customWidth="1"/>
    <col min="5369" max="5371" width="18" style="343" customWidth="1"/>
    <col min="5372" max="5372" width="16.5703125" style="343" customWidth="1"/>
    <col min="5373" max="5373" width="16.140625" style="343" customWidth="1"/>
    <col min="5374" max="5374" width="17.42578125" style="343" bestFit="1" customWidth="1"/>
    <col min="5375" max="5375" width="15.42578125" style="343" bestFit="1" customWidth="1"/>
    <col min="5376" max="5376" width="14.5703125" style="343" bestFit="1" customWidth="1"/>
    <col min="5377" max="5377" width="15.42578125" style="343" bestFit="1" customWidth="1"/>
    <col min="5378" max="5380" width="15.85546875" style="343" customWidth="1"/>
    <col min="5381" max="5381" width="22.7109375" style="343" customWidth="1"/>
    <col min="5382" max="5389" width="20.85546875" style="343" customWidth="1"/>
    <col min="5390" max="5617" width="11.5703125" style="343"/>
    <col min="5618" max="5618" width="27.7109375" style="343" customWidth="1"/>
    <col min="5619" max="5619" width="11.7109375" style="343" customWidth="1"/>
    <col min="5620" max="5620" width="21.28515625" style="343" customWidth="1"/>
    <col min="5621" max="5621" width="37.7109375" style="343" customWidth="1"/>
    <col min="5622" max="5622" width="24.7109375" style="343" customWidth="1"/>
    <col min="5623" max="5623" width="20.42578125" style="343" customWidth="1"/>
    <col min="5624" max="5624" width="21.5703125" style="343" bestFit="1" customWidth="1"/>
    <col min="5625" max="5627" width="18" style="343" customWidth="1"/>
    <col min="5628" max="5628" width="16.5703125" style="343" customWidth="1"/>
    <col min="5629" max="5629" width="16.140625" style="343" customWidth="1"/>
    <col min="5630" max="5630" width="17.42578125" style="343" bestFit="1" customWidth="1"/>
    <col min="5631" max="5631" width="15.42578125" style="343" bestFit="1" customWidth="1"/>
    <col min="5632" max="5632" width="14.5703125" style="343" bestFit="1" customWidth="1"/>
    <col min="5633" max="5633" width="15.42578125" style="343" bestFit="1" customWidth="1"/>
    <col min="5634" max="5636" width="15.85546875" style="343" customWidth="1"/>
    <col min="5637" max="5637" width="22.7109375" style="343" customWidth="1"/>
    <col min="5638" max="5645" width="20.85546875" style="343" customWidth="1"/>
    <col min="5646" max="5873" width="11.5703125" style="343"/>
    <col min="5874" max="5874" width="27.7109375" style="343" customWidth="1"/>
    <col min="5875" max="5875" width="11.7109375" style="343" customWidth="1"/>
    <col min="5876" max="5876" width="21.28515625" style="343" customWidth="1"/>
    <col min="5877" max="5877" width="37.7109375" style="343" customWidth="1"/>
    <col min="5878" max="5878" width="24.7109375" style="343" customWidth="1"/>
    <col min="5879" max="5879" width="20.42578125" style="343" customWidth="1"/>
    <col min="5880" max="5880" width="21.5703125" style="343" bestFit="1" customWidth="1"/>
    <col min="5881" max="5883" width="18" style="343" customWidth="1"/>
    <col min="5884" max="5884" width="16.5703125" style="343" customWidth="1"/>
    <col min="5885" max="5885" width="16.140625" style="343" customWidth="1"/>
    <col min="5886" max="5886" width="17.42578125" style="343" bestFit="1" customWidth="1"/>
    <col min="5887" max="5887" width="15.42578125" style="343" bestFit="1" customWidth="1"/>
    <col min="5888" max="5888" width="14.5703125" style="343" bestFit="1" customWidth="1"/>
    <col min="5889" max="5889" width="15.42578125" style="343" bestFit="1" customWidth="1"/>
    <col min="5890" max="5892" width="15.85546875" style="343" customWidth="1"/>
    <col min="5893" max="5893" width="22.7109375" style="343" customWidth="1"/>
    <col min="5894" max="5901" width="20.85546875" style="343" customWidth="1"/>
    <col min="5902" max="6129" width="11.5703125" style="343"/>
    <col min="6130" max="6130" width="27.7109375" style="343" customWidth="1"/>
    <col min="6131" max="6131" width="11.7109375" style="343" customWidth="1"/>
    <col min="6132" max="6132" width="21.28515625" style="343" customWidth="1"/>
    <col min="6133" max="6133" width="37.7109375" style="343" customWidth="1"/>
    <col min="6134" max="6134" width="24.7109375" style="343" customWidth="1"/>
    <col min="6135" max="6135" width="20.42578125" style="343" customWidth="1"/>
    <col min="6136" max="6136" width="21.5703125" style="343" bestFit="1" customWidth="1"/>
    <col min="6137" max="6139" width="18" style="343" customWidth="1"/>
    <col min="6140" max="6140" width="16.5703125" style="343" customWidth="1"/>
    <col min="6141" max="6141" width="16.140625" style="343" customWidth="1"/>
    <col min="6142" max="6142" width="17.42578125" style="343" bestFit="1" customWidth="1"/>
    <col min="6143" max="6143" width="15.42578125" style="343" bestFit="1" customWidth="1"/>
    <col min="6144" max="6144" width="14.5703125" style="343" bestFit="1" customWidth="1"/>
    <col min="6145" max="6145" width="15.42578125" style="343" bestFit="1" customWidth="1"/>
    <col min="6146" max="6148" width="15.85546875" style="343" customWidth="1"/>
    <col min="6149" max="6149" width="22.7109375" style="343" customWidth="1"/>
    <col min="6150" max="6157" width="20.85546875" style="343" customWidth="1"/>
    <col min="6158" max="6385" width="11.5703125" style="343"/>
    <col min="6386" max="6386" width="27.7109375" style="343" customWidth="1"/>
    <col min="6387" max="6387" width="11.7109375" style="343" customWidth="1"/>
    <col min="6388" max="6388" width="21.28515625" style="343" customWidth="1"/>
    <col min="6389" max="6389" width="37.7109375" style="343" customWidth="1"/>
    <col min="6390" max="6390" width="24.7109375" style="343" customWidth="1"/>
    <col min="6391" max="6391" width="20.42578125" style="343" customWidth="1"/>
    <col min="6392" max="6392" width="21.5703125" style="343" bestFit="1" customWidth="1"/>
    <col min="6393" max="6395" width="18" style="343" customWidth="1"/>
    <col min="6396" max="6396" width="16.5703125" style="343" customWidth="1"/>
    <col min="6397" max="6397" width="16.140625" style="343" customWidth="1"/>
    <col min="6398" max="6398" width="17.42578125" style="343" bestFit="1" customWidth="1"/>
    <col min="6399" max="6399" width="15.42578125" style="343" bestFit="1" customWidth="1"/>
    <col min="6400" max="6400" width="14.5703125" style="343" bestFit="1" customWidth="1"/>
    <col min="6401" max="6401" width="15.42578125" style="343" bestFit="1" customWidth="1"/>
    <col min="6402" max="6404" width="15.85546875" style="343" customWidth="1"/>
    <col min="6405" max="6405" width="22.7109375" style="343" customWidth="1"/>
    <col min="6406" max="6413" width="20.85546875" style="343" customWidth="1"/>
    <col min="6414" max="6641" width="11.5703125" style="343"/>
    <col min="6642" max="6642" width="27.7109375" style="343" customWidth="1"/>
    <col min="6643" max="6643" width="11.7109375" style="343" customWidth="1"/>
    <col min="6644" max="6644" width="21.28515625" style="343" customWidth="1"/>
    <col min="6645" max="6645" width="37.7109375" style="343" customWidth="1"/>
    <col min="6646" max="6646" width="24.7109375" style="343" customWidth="1"/>
    <col min="6647" max="6647" width="20.42578125" style="343" customWidth="1"/>
    <col min="6648" max="6648" width="21.5703125" style="343" bestFit="1" customWidth="1"/>
    <col min="6649" max="6651" width="18" style="343" customWidth="1"/>
    <col min="6652" max="6652" width="16.5703125" style="343" customWidth="1"/>
    <col min="6653" max="6653" width="16.140625" style="343" customWidth="1"/>
    <col min="6654" max="6654" width="17.42578125" style="343" bestFit="1" customWidth="1"/>
    <col min="6655" max="6655" width="15.42578125" style="343" bestFit="1" customWidth="1"/>
    <col min="6656" max="6656" width="14.5703125" style="343" bestFit="1" customWidth="1"/>
    <col min="6657" max="6657" width="15.42578125" style="343" bestFit="1" customWidth="1"/>
    <col min="6658" max="6660" width="15.85546875" style="343" customWidth="1"/>
    <col min="6661" max="6661" width="22.7109375" style="343" customWidth="1"/>
    <col min="6662" max="6669" width="20.85546875" style="343" customWidth="1"/>
    <col min="6670" max="6897" width="11.5703125" style="343"/>
    <col min="6898" max="6898" width="27.7109375" style="343" customWidth="1"/>
    <col min="6899" max="6899" width="11.7109375" style="343" customWidth="1"/>
    <col min="6900" max="6900" width="21.28515625" style="343" customWidth="1"/>
    <col min="6901" max="6901" width="37.7109375" style="343" customWidth="1"/>
    <col min="6902" max="6902" width="24.7109375" style="343" customWidth="1"/>
    <col min="6903" max="6903" width="20.42578125" style="343" customWidth="1"/>
    <col min="6904" max="6904" width="21.5703125" style="343" bestFit="1" customWidth="1"/>
    <col min="6905" max="6907" width="18" style="343" customWidth="1"/>
    <col min="6908" max="6908" width="16.5703125" style="343" customWidth="1"/>
    <col min="6909" max="6909" width="16.140625" style="343" customWidth="1"/>
    <col min="6910" max="6910" width="17.42578125" style="343" bestFit="1" customWidth="1"/>
    <col min="6911" max="6911" width="15.42578125" style="343" bestFit="1" customWidth="1"/>
    <col min="6912" max="6912" width="14.5703125" style="343" bestFit="1" customWidth="1"/>
    <col min="6913" max="6913" width="15.42578125" style="343" bestFit="1" customWidth="1"/>
    <col min="6914" max="6916" width="15.85546875" style="343" customWidth="1"/>
    <col min="6917" max="6917" width="22.7109375" style="343" customWidth="1"/>
    <col min="6918" max="6925" width="20.85546875" style="343" customWidth="1"/>
    <col min="6926" max="7153" width="11.5703125" style="343"/>
    <col min="7154" max="7154" width="27.7109375" style="343" customWidth="1"/>
    <col min="7155" max="7155" width="11.7109375" style="343" customWidth="1"/>
    <col min="7156" max="7156" width="21.28515625" style="343" customWidth="1"/>
    <col min="7157" max="7157" width="37.7109375" style="343" customWidth="1"/>
    <col min="7158" max="7158" width="24.7109375" style="343" customWidth="1"/>
    <col min="7159" max="7159" width="20.42578125" style="343" customWidth="1"/>
    <col min="7160" max="7160" width="21.5703125" style="343" bestFit="1" customWidth="1"/>
    <col min="7161" max="7163" width="18" style="343" customWidth="1"/>
    <col min="7164" max="7164" width="16.5703125" style="343" customWidth="1"/>
    <col min="7165" max="7165" width="16.140625" style="343" customWidth="1"/>
    <col min="7166" max="7166" width="17.42578125" style="343" bestFit="1" customWidth="1"/>
    <col min="7167" max="7167" width="15.42578125" style="343" bestFit="1" customWidth="1"/>
    <col min="7168" max="7168" width="14.5703125" style="343" bestFit="1" customWidth="1"/>
    <col min="7169" max="7169" width="15.42578125" style="343" bestFit="1" customWidth="1"/>
    <col min="7170" max="7172" width="15.85546875" style="343" customWidth="1"/>
    <col min="7173" max="7173" width="22.7109375" style="343" customWidth="1"/>
    <col min="7174" max="7181" width="20.85546875" style="343" customWidth="1"/>
    <col min="7182" max="7409" width="11.5703125" style="343"/>
    <col min="7410" max="7410" width="27.7109375" style="343" customWidth="1"/>
    <col min="7411" max="7411" width="11.7109375" style="343" customWidth="1"/>
    <col min="7412" max="7412" width="21.28515625" style="343" customWidth="1"/>
    <col min="7413" max="7413" width="37.7109375" style="343" customWidth="1"/>
    <col min="7414" max="7414" width="24.7109375" style="343" customWidth="1"/>
    <col min="7415" max="7415" width="20.42578125" style="343" customWidth="1"/>
    <col min="7416" max="7416" width="21.5703125" style="343" bestFit="1" customWidth="1"/>
    <col min="7417" max="7419" width="18" style="343" customWidth="1"/>
    <col min="7420" max="7420" width="16.5703125" style="343" customWidth="1"/>
    <col min="7421" max="7421" width="16.140625" style="343" customWidth="1"/>
    <col min="7422" max="7422" width="17.42578125" style="343" bestFit="1" customWidth="1"/>
    <col min="7423" max="7423" width="15.42578125" style="343" bestFit="1" customWidth="1"/>
    <col min="7424" max="7424" width="14.5703125" style="343" bestFit="1" customWidth="1"/>
    <col min="7425" max="7425" width="15.42578125" style="343" bestFit="1" customWidth="1"/>
    <col min="7426" max="7428" width="15.85546875" style="343" customWidth="1"/>
    <col min="7429" max="7429" width="22.7109375" style="343" customWidth="1"/>
    <col min="7430" max="7437" width="20.85546875" style="343" customWidth="1"/>
    <col min="7438" max="7665" width="11.5703125" style="343"/>
    <col min="7666" max="7666" width="27.7109375" style="343" customWidth="1"/>
    <col min="7667" max="7667" width="11.7109375" style="343" customWidth="1"/>
    <col min="7668" max="7668" width="21.28515625" style="343" customWidth="1"/>
    <col min="7669" max="7669" width="37.7109375" style="343" customWidth="1"/>
    <col min="7670" max="7670" width="24.7109375" style="343" customWidth="1"/>
    <col min="7671" max="7671" width="20.42578125" style="343" customWidth="1"/>
    <col min="7672" max="7672" width="21.5703125" style="343" bestFit="1" customWidth="1"/>
    <col min="7673" max="7675" width="18" style="343" customWidth="1"/>
    <col min="7676" max="7676" width="16.5703125" style="343" customWidth="1"/>
    <col min="7677" max="7677" width="16.140625" style="343" customWidth="1"/>
    <col min="7678" max="7678" width="17.42578125" style="343" bestFit="1" customWidth="1"/>
    <col min="7679" max="7679" width="15.42578125" style="343" bestFit="1" customWidth="1"/>
    <col min="7680" max="7680" width="14.5703125" style="343" bestFit="1" customWidth="1"/>
    <col min="7681" max="7681" width="15.42578125" style="343" bestFit="1" customWidth="1"/>
    <col min="7682" max="7684" width="15.85546875" style="343" customWidth="1"/>
    <col min="7685" max="7685" width="22.7109375" style="343" customWidth="1"/>
    <col min="7686" max="7693" width="20.85546875" style="343" customWidth="1"/>
    <col min="7694" max="7921" width="11.5703125" style="343"/>
    <col min="7922" max="7922" width="27.7109375" style="343" customWidth="1"/>
    <col min="7923" max="7923" width="11.7109375" style="343" customWidth="1"/>
    <col min="7924" max="7924" width="21.28515625" style="343" customWidth="1"/>
    <col min="7925" max="7925" width="37.7109375" style="343" customWidth="1"/>
    <col min="7926" max="7926" width="24.7109375" style="343" customWidth="1"/>
    <col min="7927" max="7927" width="20.42578125" style="343" customWidth="1"/>
    <col min="7928" max="7928" width="21.5703125" style="343" bestFit="1" customWidth="1"/>
    <col min="7929" max="7931" width="18" style="343" customWidth="1"/>
    <col min="7932" max="7932" width="16.5703125" style="343" customWidth="1"/>
    <col min="7933" max="7933" width="16.140625" style="343" customWidth="1"/>
    <col min="7934" max="7934" width="17.42578125" style="343" bestFit="1" customWidth="1"/>
    <col min="7935" max="7935" width="15.42578125" style="343" bestFit="1" customWidth="1"/>
    <col min="7936" max="7936" width="14.5703125" style="343" bestFit="1" customWidth="1"/>
    <col min="7937" max="7937" width="15.42578125" style="343" bestFit="1" customWidth="1"/>
    <col min="7938" max="7940" width="15.85546875" style="343" customWidth="1"/>
    <col min="7941" max="7941" width="22.7109375" style="343" customWidth="1"/>
    <col min="7942" max="7949" width="20.85546875" style="343" customWidth="1"/>
    <col min="7950" max="8177" width="11.5703125" style="343"/>
    <col min="8178" max="8178" width="27.7109375" style="343" customWidth="1"/>
    <col min="8179" max="8179" width="11.7109375" style="343" customWidth="1"/>
    <col min="8180" max="8180" width="21.28515625" style="343" customWidth="1"/>
    <col min="8181" max="8181" width="37.7109375" style="343" customWidth="1"/>
    <col min="8182" max="8182" width="24.7109375" style="343" customWidth="1"/>
    <col min="8183" max="8183" width="20.42578125" style="343" customWidth="1"/>
    <col min="8184" max="8184" width="21.5703125" style="343" bestFit="1" customWidth="1"/>
    <col min="8185" max="8187" width="18" style="343" customWidth="1"/>
    <col min="8188" max="8188" width="16.5703125" style="343" customWidth="1"/>
    <col min="8189" max="8189" width="16.140625" style="343" customWidth="1"/>
    <col min="8190" max="8190" width="17.42578125" style="343" bestFit="1" customWidth="1"/>
    <col min="8191" max="8191" width="15.42578125" style="343" bestFit="1" customWidth="1"/>
    <col min="8192" max="8192" width="14.5703125" style="343" bestFit="1" customWidth="1"/>
    <col min="8193" max="8193" width="15.42578125" style="343" bestFit="1" customWidth="1"/>
    <col min="8194" max="8196" width="15.85546875" style="343" customWidth="1"/>
    <col min="8197" max="8197" width="22.7109375" style="343" customWidth="1"/>
    <col min="8198" max="8205" width="20.85546875" style="343" customWidth="1"/>
    <col min="8206" max="8433" width="11.5703125" style="343"/>
    <col min="8434" max="8434" width="27.7109375" style="343" customWidth="1"/>
    <col min="8435" max="8435" width="11.7109375" style="343" customWidth="1"/>
    <col min="8436" max="8436" width="21.28515625" style="343" customWidth="1"/>
    <col min="8437" max="8437" width="37.7109375" style="343" customWidth="1"/>
    <col min="8438" max="8438" width="24.7109375" style="343" customWidth="1"/>
    <col min="8439" max="8439" width="20.42578125" style="343" customWidth="1"/>
    <col min="8440" max="8440" width="21.5703125" style="343" bestFit="1" customWidth="1"/>
    <col min="8441" max="8443" width="18" style="343" customWidth="1"/>
    <col min="8444" max="8444" width="16.5703125" style="343" customWidth="1"/>
    <col min="8445" max="8445" width="16.140625" style="343" customWidth="1"/>
    <col min="8446" max="8446" width="17.42578125" style="343" bestFit="1" customWidth="1"/>
    <col min="8447" max="8447" width="15.42578125" style="343" bestFit="1" customWidth="1"/>
    <col min="8448" max="8448" width="14.5703125" style="343" bestFit="1" customWidth="1"/>
    <col min="8449" max="8449" width="15.42578125" style="343" bestFit="1" customWidth="1"/>
    <col min="8450" max="8452" width="15.85546875" style="343" customWidth="1"/>
    <col min="8453" max="8453" width="22.7109375" style="343" customWidth="1"/>
    <col min="8454" max="8461" width="20.85546875" style="343" customWidth="1"/>
    <col min="8462" max="8689" width="11.5703125" style="343"/>
    <col min="8690" max="8690" width="27.7109375" style="343" customWidth="1"/>
    <col min="8691" max="8691" width="11.7109375" style="343" customWidth="1"/>
    <col min="8692" max="8692" width="21.28515625" style="343" customWidth="1"/>
    <col min="8693" max="8693" width="37.7109375" style="343" customWidth="1"/>
    <col min="8694" max="8694" width="24.7109375" style="343" customWidth="1"/>
    <col min="8695" max="8695" width="20.42578125" style="343" customWidth="1"/>
    <col min="8696" max="8696" width="21.5703125" style="343" bestFit="1" customWidth="1"/>
    <col min="8697" max="8699" width="18" style="343" customWidth="1"/>
    <col min="8700" max="8700" width="16.5703125" style="343" customWidth="1"/>
    <col min="8701" max="8701" width="16.140625" style="343" customWidth="1"/>
    <col min="8702" max="8702" width="17.42578125" style="343" bestFit="1" customWidth="1"/>
    <col min="8703" max="8703" width="15.42578125" style="343" bestFit="1" customWidth="1"/>
    <col min="8704" max="8704" width="14.5703125" style="343" bestFit="1" customWidth="1"/>
    <col min="8705" max="8705" width="15.42578125" style="343" bestFit="1" customWidth="1"/>
    <col min="8706" max="8708" width="15.85546875" style="343" customWidth="1"/>
    <col min="8709" max="8709" width="22.7109375" style="343" customWidth="1"/>
    <col min="8710" max="8717" width="20.85546875" style="343" customWidth="1"/>
    <col min="8718" max="8945" width="11.5703125" style="343"/>
    <col min="8946" max="8946" width="27.7109375" style="343" customWidth="1"/>
    <col min="8947" max="8947" width="11.7109375" style="343" customWidth="1"/>
    <col min="8948" max="8948" width="21.28515625" style="343" customWidth="1"/>
    <col min="8949" max="8949" width="37.7109375" style="343" customWidth="1"/>
    <col min="8950" max="8950" width="24.7109375" style="343" customWidth="1"/>
    <col min="8951" max="8951" width="20.42578125" style="343" customWidth="1"/>
    <col min="8952" max="8952" width="21.5703125" style="343" bestFit="1" customWidth="1"/>
    <col min="8953" max="8955" width="18" style="343" customWidth="1"/>
    <col min="8956" max="8956" width="16.5703125" style="343" customWidth="1"/>
    <col min="8957" max="8957" width="16.140625" style="343" customWidth="1"/>
    <col min="8958" max="8958" width="17.42578125" style="343" bestFit="1" customWidth="1"/>
    <col min="8959" max="8959" width="15.42578125" style="343" bestFit="1" customWidth="1"/>
    <col min="8960" max="8960" width="14.5703125" style="343" bestFit="1" customWidth="1"/>
    <col min="8961" max="8961" width="15.42578125" style="343" bestFit="1" customWidth="1"/>
    <col min="8962" max="8964" width="15.85546875" style="343" customWidth="1"/>
    <col min="8965" max="8965" width="22.7109375" style="343" customWidth="1"/>
    <col min="8966" max="8973" width="20.85546875" style="343" customWidth="1"/>
    <col min="8974" max="9201" width="11.5703125" style="343"/>
    <col min="9202" max="9202" width="27.7109375" style="343" customWidth="1"/>
    <col min="9203" max="9203" width="11.7109375" style="343" customWidth="1"/>
    <col min="9204" max="9204" width="21.28515625" style="343" customWidth="1"/>
    <col min="9205" max="9205" width="37.7109375" style="343" customWidth="1"/>
    <col min="9206" max="9206" width="24.7109375" style="343" customWidth="1"/>
    <col min="9207" max="9207" width="20.42578125" style="343" customWidth="1"/>
    <col min="9208" max="9208" width="21.5703125" style="343" bestFit="1" customWidth="1"/>
    <col min="9209" max="9211" width="18" style="343" customWidth="1"/>
    <col min="9212" max="9212" width="16.5703125" style="343" customWidth="1"/>
    <col min="9213" max="9213" width="16.140625" style="343" customWidth="1"/>
    <col min="9214" max="9214" width="17.42578125" style="343" bestFit="1" customWidth="1"/>
    <col min="9215" max="9215" width="15.42578125" style="343" bestFit="1" customWidth="1"/>
    <col min="9216" max="9216" width="14.5703125" style="343" bestFit="1" customWidth="1"/>
    <col min="9217" max="9217" width="15.42578125" style="343" bestFit="1" customWidth="1"/>
    <col min="9218" max="9220" width="15.85546875" style="343" customWidth="1"/>
    <col min="9221" max="9221" width="22.7109375" style="343" customWidth="1"/>
    <col min="9222" max="9229" width="20.85546875" style="343" customWidth="1"/>
    <col min="9230" max="9457" width="11.5703125" style="343"/>
    <col min="9458" max="9458" width="27.7109375" style="343" customWidth="1"/>
    <col min="9459" max="9459" width="11.7109375" style="343" customWidth="1"/>
    <col min="9460" max="9460" width="21.28515625" style="343" customWidth="1"/>
    <col min="9461" max="9461" width="37.7109375" style="343" customWidth="1"/>
    <col min="9462" max="9462" width="24.7109375" style="343" customWidth="1"/>
    <col min="9463" max="9463" width="20.42578125" style="343" customWidth="1"/>
    <col min="9464" max="9464" width="21.5703125" style="343" bestFit="1" customWidth="1"/>
    <col min="9465" max="9467" width="18" style="343" customWidth="1"/>
    <col min="9468" max="9468" width="16.5703125" style="343" customWidth="1"/>
    <col min="9469" max="9469" width="16.140625" style="343" customWidth="1"/>
    <col min="9470" max="9470" width="17.42578125" style="343" bestFit="1" customWidth="1"/>
    <col min="9471" max="9471" width="15.42578125" style="343" bestFit="1" customWidth="1"/>
    <col min="9472" max="9472" width="14.5703125" style="343" bestFit="1" customWidth="1"/>
    <col min="9473" max="9473" width="15.42578125" style="343" bestFit="1" customWidth="1"/>
    <col min="9474" max="9476" width="15.85546875" style="343" customWidth="1"/>
    <col min="9477" max="9477" width="22.7109375" style="343" customWidth="1"/>
    <col min="9478" max="9485" width="20.85546875" style="343" customWidth="1"/>
    <col min="9486" max="9713" width="11.5703125" style="343"/>
    <col min="9714" max="9714" width="27.7109375" style="343" customWidth="1"/>
    <col min="9715" max="9715" width="11.7109375" style="343" customWidth="1"/>
    <col min="9716" max="9716" width="21.28515625" style="343" customWidth="1"/>
    <col min="9717" max="9717" width="37.7109375" style="343" customWidth="1"/>
    <col min="9718" max="9718" width="24.7109375" style="343" customWidth="1"/>
    <col min="9719" max="9719" width="20.42578125" style="343" customWidth="1"/>
    <col min="9720" max="9720" width="21.5703125" style="343" bestFit="1" customWidth="1"/>
    <col min="9721" max="9723" width="18" style="343" customWidth="1"/>
    <col min="9724" max="9724" width="16.5703125" style="343" customWidth="1"/>
    <col min="9725" max="9725" width="16.140625" style="343" customWidth="1"/>
    <col min="9726" max="9726" width="17.42578125" style="343" bestFit="1" customWidth="1"/>
    <col min="9727" max="9727" width="15.42578125" style="343" bestFit="1" customWidth="1"/>
    <col min="9728" max="9728" width="14.5703125" style="343" bestFit="1" customWidth="1"/>
    <col min="9729" max="9729" width="15.42578125" style="343" bestFit="1" customWidth="1"/>
    <col min="9730" max="9732" width="15.85546875" style="343" customWidth="1"/>
    <col min="9733" max="9733" width="22.7109375" style="343" customWidth="1"/>
    <col min="9734" max="9741" width="20.85546875" style="343" customWidth="1"/>
    <col min="9742" max="9969" width="11.5703125" style="343"/>
    <col min="9970" max="9970" width="27.7109375" style="343" customWidth="1"/>
    <col min="9971" max="9971" width="11.7109375" style="343" customWidth="1"/>
    <col min="9972" max="9972" width="21.28515625" style="343" customWidth="1"/>
    <col min="9973" max="9973" width="37.7109375" style="343" customWidth="1"/>
    <col min="9974" max="9974" width="24.7109375" style="343" customWidth="1"/>
    <col min="9975" max="9975" width="20.42578125" style="343" customWidth="1"/>
    <col min="9976" max="9976" width="21.5703125" style="343" bestFit="1" customWidth="1"/>
    <col min="9977" max="9979" width="18" style="343" customWidth="1"/>
    <col min="9980" max="9980" width="16.5703125" style="343" customWidth="1"/>
    <col min="9981" max="9981" width="16.140625" style="343" customWidth="1"/>
    <col min="9982" max="9982" width="17.42578125" style="343" bestFit="1" customWidth="1"/>
    <col min="9983" max="9983" width="15.42578125" style="343" bestFit="1" customWidth="1"/>
    <col min="9984" max="9984" width="14.5703125" style="343" bestFit="1" customWidth="1"/>
    <col min="9985" max="9985" width="15.42578125" style="343" bestFit="1" customWidth="1"/>
    <col min="9986" max="9988" width="15.85546875" style="343" customWidth="1"/>
    <col min="9989" max="9989" width="22.7109375" style="343" customWidth="1"/>
    <col min="9990" max="9997" width="20.85546875" style="343" customWidth="1"/>
    <col min="9998" max="10225" width="11.5703125" style="343"/>
    <col min="10226" max="10226" width="27.7109375" style="343" customWidth="1"/>
    <col min="10227" max="10227" width="11.7109375" style="343" customWidth="1"/>
    <col min="10228" max="10228" width="21.28515625" style="343" customWidth="1"/>
    <col min="10229" max="10229" width="37.7109375" style="343" customWidth="1"/>
    <col min="10230" max="10230" width="24.7109375" style="343" customWidth="1"/>
    <col min="10231" max="10231" width="20.42578125" style="343" customWidth="1"/>
    <col min="10232" max="10232" width="21.5703125" style="343" bestFit="1" customWidth="1"/>
    <col min="10233" max="10235" width="18" style="343" customWidth="1"/>
    <col min="10236" max="10236" width="16.5703125" style="343" customWidth="1"/>
    <col min="10237" max="10237" width="16.140625" style="343" customWidth="1"/>
    <col min="10238" max="10238" width="17.42578125" style="343" bestFit="1" customWidth="1"/>
    <col min="10239" max="10239" width="15.42578125" style="343" bestFit="1" customWidth="1"/>
    <col min="10240" max="10240" width="14.5703125" style="343" bestFit="1" customWidth="1"/>
    <col min="10241" max="10241" width="15.42578125" style="343" bestFit="1" customWidth="1"/>
    <col min="10242" max="10244" width="15.85546875" style="343" customWidth="1"/>
    <col min="10245" max="10245" width="22.7109375" style="343" customWidth="1"/>
    <col min="10246" max="10253" width="20.85546875" style="343" customWidth="1"/>
    <col min="10254" max="10481" width="11.5703125" style="343"/>
    <col min="10482" max="10482" width="27.7109375" style="343" customWidth="1"/>
    <col min="10483" max="10483" width="11.7109375" style="343" customWidth="1"/>
    <col min="10484" max="10484" width="21.28515625" style="343" customWidth="1"/>
    <col min="10485" max="10485" width="37.7109375" style="343" customWidth="1"/>
    <col min="10486" max="10486" width="24.7109375" style="343" customWidth="1"/>
    <col min="10487" max="10487" width="20.42578125" style="343" customWidth="1"/>
    <col min="10488" max="10488" width="21.5703125" style="343" bestFit="1" customWidth="1"/>
    <col min="10489" max="10491" width="18" style="343" customWidth="1"/>
    <col min="10492" max="10492" width="16.5703125" style="343" customWidth="1"/>
    <col min="10493" max="10493" width="16.140625" style="343" customWidth="1"/>
    <col min="10494" max="10494" width="17.42578125" style="343" bestFit="1" customWidth="1"/>
    <col min="10495" max="10495" width="15.42578125" style="343" bestFit="1" customWidth="1"/>
    <col min="10496" max="10496" width="14.5703125" style="343" bestFit="1" customWidth="1"/>
    <col min="10497" max="10497" width="15.42578125" style="343" bestFit="1" customWidth="1"/>
    <col min="10498" max="10500" width="15.85546875" style="343" customWidth="1"/>
    <col min="10501" max="10501" width="22.7109375" style="343" customWidth="1"/>
    <col min="10502" max="10509" width="20.85546875" style="343" customWidth="1"/>
    <col min="10510" max="10737" width="11.5703125" style="343"/>
    <col min="10738" max="10738" width="27.7109375" style="343" customWidth="1"/>
    <col min="10739" max="10739" width="11.7109375" style="343" customWidth="1"/>
    <col min="10740" max="10740" width="21.28515625" style="343" customWidth="1"/>
    <col min="10741" max="10741" width="37.7109375" style="343" customWidth="1"/>
    <col min="10742" max="10742" width="24.7109375" style="343" customWidth="1"/>
    <col min="10743" max="10743" width="20.42578125" style="343" customWidth="1"/>
    <col min="10744" max="10744" width="21.5703125" style="343" bestFit="1" customWidth="1"/>
    <col min="10745" max="10747" width="18" style="343" customWidth="1"/>
    <col min="10748" max="10748" width="16.5703125" style="343" customWidth="1"/>
    <col min="10749" max="10749" width="16.140625" style="343" customWidth="1"/>
    <col min="10750" max="10750" width="17.42578125" style="343" bestFit="1" customWidth="1"/>
    <col min="10751" max="10751" width="15.42578125" style="343" bestFit="1" customWidth="1"/>
    <col min="10752" max="10752" width="14.5703125" style="343" bestFit="1" customWidth="1"/>
    <col min="10753" max="10753" width="15.42578125" style="343" bestFit="1" customWidth="1"/>
    <col min="10754" max="10756" width="15.85546875" style="343" customWidth="1"/>
    <col min="10757" max="10757" width="22.7109375" style="343" customWidth="1"/>
    <col min="10758" max="10765" width="20.85546875" style="343" customWidth="1"/>
    <col min="10766" max="10993" width="11.5703125" style="343"/>
    <col min="10994" max="10994" width="27.7109375" style="343" customWidth="1"/>
    <col min="10995" max="10995" width="11.7109375" style="343" customWidth="1"/>
    <col min="10996" max="10996" width="21.28515625" style="343" customWidth="1"/>
    <col min="10997" max="10997" width="37.7109375" style="343" customWidth="1"/>
    <col min="10998" max="10998" width="24.7109375" style="343" customWidth="1"/>
    <col min="10999" max="10999" width="20.42578125" style="343" customWidth="1"/>
    <col min="11000" max="11000" width="21.5703125" style="343" bestFit="1" customWidth="1"/>
    <col min="11001" max="11003" width="18" style="343" customWidth="1"/>
    <col min="11004" max="11004" width="16.5703125" style="343" customWidth="1"/>
    <col min="11005" max="11005" width="16.140625" style="343" customWidth="1"/>
    <col min="11006" max="11006" width="17.42578125" style="343" bestFit="1" customWidth="1"/>
    <col min="11007" max="11007" width="15.42578125" style="343" bestFit="1" customWidth="1"/>
    <col min="11008" max="11008" width="14.5703125" style="343" bestFit="1" customWidth="1"/>
    <col min="11009" max="11009" width="15.42578125" style="343" bestFit="1" customWidth="1"/>
    <col min="11010" max="11012" width="15.85546875" style="343" customWidth="1"/>
    <col min="11013" max="11013" width="22.7109375" style="343" customWidth="1"/>
    <col min="11014" max="11021" width="20.85546875" style="343" customWidth="1"/>
    <col min="11022" max="11249" width="11.5703125" style="343"/>
    <col min="11250" max="11250" width="27.7109375" style="343" customWidth="1"/>
    <col min="11251" max="11251" width="11.7109375" style="343" customWidth="1"/>
    <col min="11252" max="11252" width="21.28515625" style="343" customWidth="1"/>
    <col min="11253" max="11253" width="37.7109375" style="343" customWidth="1"/>
    <col min="11254" max="11254" width="24.7109375" style="343" customWidth="1"/>
    <col min="11255" max="11255" width="20.42578125" style="343" customWidth="1"/>
    <col min="11256" max="11256" width="21.5703125" style="343" bestFit="1" customWidth="1"/>
    <col min="11257" max="11259" width="18" style="343" customWidth="1"/>
    <col min="11260" max="11260" width="16.5703125" style="343" customWidth="1"/>
    <col min="11261" max="11261" width="16.140625" style="343" customWidth="1"/>
    <col min="11262" max="11262" width="17.42578125" style="343" bestFit="1" customWidth="1"/>
    <col min="11263" max="11263" width="15.42578125" style="343" bestFit="1" customWidth="1"/>
    <col min="11264" max="11264" width="14.5703125" style="343" bestFit="1" customWidth="1"/>
    <col min="11265" max="11265" width="15.42578125" style="343" bestFit="1" customWidth="1"/>
    <col min="11266" max="11268" width="15.85546875" style="343" customWidth="1"/>
    <col min="11269" max="11269" width="22.7109375" style="343" customWidth="1"/>
    <col min="11270" max="11277" width="20.85546875" style="343" customWidth="1"/>
    <col min="11278" max="11505" width="11.5703125" style="343"/>
    <col min="11506" max="11506" width="27.7109375" style="343" customWidth="1"/>
    <col min="11507" max="11507" width="11.7109375" style="343" customWidth="1"/>
    <col min="11508" max="11508" width="21.28515625" style="343" customWidth="1"/>
    <col min="11509" max="11509" width="37.7109375" style="343" customWidth="1"/>
    <col min="11510" max="11510" width="24.7109375" style="343" customWidth="1"/>
    <col min="11511" max="11511" width="20.42578125" style="343" customWidth="1"/>
    <col min="11512" max="11512" width="21.5703125" style="343" bestFit="1" customWidth="1"/>
    <col min="11513" max="11515" width="18" style="343" customWidth="1"/>
    <col min="11516" max="11516" width="16.5703125" style="343" customWidth="1"/>
    <col min="11517" max="11517" width="16.140625" style="343" customWidth="1"/>
    <col min="11518" max="11518" width="17.42578125" style="343" bestFit="1" customWidth="1"/>
    <col min="11519" max="11519" width="15.42578125" style="343" bestFit="1" customWidth="1"/>
    <col min="11520" max="11520" width="14.5703125" style="343" bestFit="1" customWidth="1"/>
    <col min="11521" max="11521" width="15.42578125" style="343" bestFit="1" customWidth="1"/>
    <col min="11522" max="11524" width="15.85546875" style="343" customWidth="1"/>
    <col min="11525" max="11525" width="22.7109375" style="343" customWidth="1"/>
    <col min="11526" max="11533" width="20.85546875" style="343" customWidth="1"/>
    <col min="11534" max="11761" width="11.5703125" style="343"/>
    <col min="11762" max="11762" width="27.7109375" style="343" customWidth="1"/>
    <col min="11763" max="11763" width="11.7109375" style="343" customWidth="1"/>
    <col min="11764" max="11764" width="21.28515625" style="343" customWidth="1"/>
    <col min="11765" max="11765" width="37.7109375" style="343" customWidth="1"/>
    <col min="11766" max="11766" width="24.7109375" style="343" customWidth="1"/>
    <col min="11767" max="11767" width="20.42578125" style="343" customWidth="1"/>
    <col min="11768" max="11768" width="21.5703125" style="343" bestFit="1" customWidth="1"/>
    <col min="11769" max="11771" width="18" style="343" customWidth="1"/>
    <col min="11772" max="11772" width="16.5703125" style="343" customWidth="1"/>
    <col min="11773" max="11773" width="16.140625" style="343" customWidth="1"/>
    <col min="11774" max="11774" width="17.42578125" style="343" bestFit="1" customWidth="1"/>
    <col min="11775" max="11775" width="15.42578125" style="343" bestFit="1" customWidth="1"/>
    <col min="11776" max="11776" width="14.5703125" style="343" bestFit="1" customWidth="1"/>
    <col min="11777" max="11777" width="15.42578125" style="343" bestFit="1" customWidth="1"/>
    <col min="11778" max="11780" width="15.85546875" style="343" customWidth="1"/>
    <col min="11781" max="11781" width="22.7109375" style="343" customWidth="1"/>
    <col min="11782" max="11789" width="20.85546875" style="343" customWidth="1"/>
    <col min="11790" max="12017" width="11.5703125" style="343"/>
    <col min="12018" max="12018" width="27.7109375" style="343" customWidth="1"/>
    <col min="12019" max="12019" width="11.7109375" style="343" customWidth="1"/>
    <col min="12020" max="12020" width="21.28515625" style="343" customWidth="1"/>
    <col min="12021" max="12021" width="37.7109375" style="343" customWidth="1"/>
    <col min="12022" max="12022" width="24.7109375" style="343" customWidth="1"/>
    <col min="12023" max="12023" width="20.42578125" style="343" customWidth="1"/>
    <col min="12024" max="12024" width="21.5703125" style="343" bestFit="1" customWidth="1"/>
    <col min="12025" max="12027" width="18" style="343" customWidth="1"/>
    <col min="12028" max="12028" width="16.5703125" style="343" customWidth="1"/>
    <col min="12029" max="12029" width="16.140625" style="343" customWidth="1"/>
    <col min="12030" max="12030" width="17.42578125" style="343" bestFit="1" customWidth="1"/>
    <col min="12031" max="12031" width="15.42578125" style="343" bestFit="1" customWidth="1"/>
    <col min="12032" max="12032" width="14.5703125" style="343" bestFit="1" customWidth="1"/>
    <col min="12033" max="12033" width="15.42578125" style="343" bestFit="1" customWidth="1"/>
    <col min="12034" max="12036" width="15.85546875" style="343" customWidth="1"/>
    <col min="12037" max="12037" width="22.7109375" style="343" customWidth="1"/>
    <col min="12038" max="12045" width="20.85546875" style="343" customWidth="1"/>
    <col min="12046" max="12273" width="11.5703125" style="343"/>
    <col min="12274" max="12274" width="27.7109375" style="343" customWidth="1"/>
    <col min="12275" max="12275" width="11.7109375" style="343" customWidth="1"/>
    <col min="12276" max="12276" width="21.28515625" style="343" customWidth="1"/>
    <col min="12277" max="12277" width="37.7109375" style="343" customWidth="1"/>
    <col min="12278" max="12278" width="24.7109375" style="343" customWidth="1"/>
    <col min="12279" max="12279" width="20.42578125" style="343" customWidth="1"/>
    <col min="12280" max="12280" width="21.5703125" style="343" bestFit="1" customWidth="1"/>
    <col min="12281" max="12283" width="18" style="343" customWidth="1"/>
    <col min="12284" max="12284" width="16.5703125" style="343" customWidth="1"/>
    <col min="12285" max="12285" width="16.140625" style="343" customWidth="1"/>
    <col min="12286" max="12286" width="17.42578125" style="343" bestFit="1" customWidth="1"/>
    <col min="12287" max="12287" width="15.42578125" style="343" bestFit="1" customWidth="1"/>
    <col min="12288" max="12288" width="14.5703125" style="343" bestFit="1" customWidth="1"/>
    <col min="12289" max="12289" width="15.42578125" style="343" bestFit="1" customWidth="1"/>
    <col min="12290" max="12292" width="15.85546875" style="343" customWidth="1"/>
    <col min="12293" max="12293" width="22.7109375" style="343" customWidth="1"/>
    <col min="12294" max="12301" width="20.85546875" style="343" customWidth="1"/>
    <col min="12302" max="12529" width="11.5703125" style="343"/>
    <col min="12530" max="12530" width="27.7109375" style="343" customWidth="1"/>
    <col min="12531" max="12531" width="11.7109375" style="343" customWidth="1"/>
    <col min="12532" max="12532" width="21.28515625" style="343" customWidth="1"/>
    <col min="12533" max="12533" width="37.7109375" style="343" customWidth="1"/>
    <col min="12534" max="12534" width="24.7109375" style="343" customWidth="1"/>
    <col min="12535" max="12535" width="20.42578125" style="343" customWidth="1"/>
    <col min="12536" max="12536" width="21.5703125" style="343" bestFit="1" customWidth="1"/>
    <col min="12537" max="12539" width="18" style="343" customWidth="1"/>
    <col min="12540" max="12540" width="16.5703125" style="343" customWidth="1"/>
    <col min="12541" max="12541" width="16.140625" style="343" customWidth="1"/>
    <col min="12542" max="12542" width="17.42578125" style="343" bestFit="1" customWidth="1"/>
    <col min="12543" max="12543" width="15.42578125" style="343" bestFit="1" customWidth="1"/>
    <col min="12544" max="12544" width="14.5703125" style="343" bestFit="1" customWidth="1"/>
    <col min="12545" max="12545" width="15.42578125" style="343" bestFit="1" customWidth="1"/>
    <col min="12546" max="12548" width="15.85546875" style="343" customWidth="1"/>
    <col min="12549" max="12549" width="22.7109375" style="343" customWidth="1"/>
    <col min="12550" max="12557" width="20.85546875" style="343" customWidth="1"/>
    <col min="12558" max="12785" width="11.5703125" style="343"/>
    <col min="12786" max="12786" width="27.7109375" style="343" customWidth="1"/>
    <col min="12787" max="12787" width="11.7109375" style="343" customWidth="1"/>
    <col min="12788" max="12788" width="21.28515625" style="343" customWidth="1"/>
    <col min="12789" max="12789" width="37.7109375" style="343" customWidth="1"/>
    <col min="12790" max="12790" width="24.7109375" style="343" customWidth="1"/>
    <col min="12791" max="12791" width="20.42578125" style="343" customWidth="1"/>
    <col min="12792" max="12792" width="21.5703125" style="343" bestFit="1" customWidth="1"/>
    <col min="12793" max="12795" width="18" style="343" customWidth="1"/>
    <col min="12796" max="12796" width="16.5703125" style="343" customWidth="1"/>
    <col min="12797" max="12797" width="16.140625" style="343" customWidth="1"/>
    <col min="12798" max="12798" width="17.42578125" style="343" bestFit="1" customWidth="1"/>
    <col min="12799" max="12799" width="15.42578125" style="343" bestFit="1" customWidth="1"/>
    <col min="12800" max="12800" width="14.5703125" style="343" bestFit="1" customWidth="1"/>
    <col min="12801" max="12801" width="15.42578125" style="343" bestFit="1" customWidth="1"/>
    <col min="12802" max="12804" width="15.85546875" style="343" customWidth="1"/>
    <col min="12805" max="12805" width="22.7109375" style="343" customWidth="1"/>
    <col min="12806" max="12813" width="20.85546875" style="343" customWidth="1"/>
    <col min="12814" max="13041" width="11.5703125" style="343"/>
    <col min="13042" max="13042" width="27.7109375" style="343" customWidth="1"/>
    <col min="13043" max="13043" width="11.7109375" style="343" customWidth="1"/>
    <col min="13044" max="13044" width="21.28515625" style="343" customWidth="1"/>
    <col min="13045" max="13045" width="37.7109375" style="343" customWidth="1"/>
    <col min="13046" max="13046" width="24.7109375" style="343" customWidth="1"/>
    <col min="13047" max="13047" width="20.42578125" style="343" customWidth="1"/>
    <col min="13048" max="13048" width="21.5703125" style="343" bestFit="1" customWidth="1"/>
    <col min="13049" max="13051" width="18" style="343" customWidth="1"/>
    <col min="13052" max="13052" width="16.5703125" style="343" customWidth="1"/>
    <col min="13053" max="13053" width="16.140625" style="343" customWidth="1"/>
    <col min="13054" max="13054" width="17.42578125" style="343" bestFit="1" customWidth="1"/>
    <col min="13055" max="13055" width="15.42578125" style="343" bestFit="1" customWidth="1"/>
    <col min="13056" max="13056" width="14.5703125" style="343" bestFit="1" customWidth="1"/>
    <col min="13057" max="13057" width="15.42578125" style="343" bestFit="1" customWidth="1"/>
    <col min="13058" max="13060" width="15.85546875" style="343" customWidth="1"/>
    <col min="13061" max="13061" width="22.7109375" style="343" customWidth="1"/>
    <col min="13062" max="13069" width="20.85546875" style="343" customWidth="1"/>
    <col min="13070" max="13297" width="11.5703125" style="343"/>
    <col min="13298" max="13298" width="27.7109375" style="343" customWidth="1"/>
    <col min="13299" max="13299" width="11.7109375" style="343" customWidth="1"/>
    <col min="13300" max="13300" width="21.28515625" style="343" customWidth="1"/>
    <col min="13301" max="13301" width="37.7109375" style="343" customWidth="1"/>
    <col min="13302" max="13302" width="24.7109375" style="343" customWidth="1"/>
    <col min="13303" max="13303" width="20.42578125" style="343" customWidth="1"/>
    <col min="13304" max="13304" width="21.5703125" style="343" bestFit="1" customWidth="1"/>
    <col min="13305" max="13307" width="18" style="343" customWidth="1"/>
    <col min="13308" max="13308" width="16.5703125" style="343" customWidth="1"/>
    <col min="13309" max="13309" width="16.140625" style="343" customWidth="1"/>
    <col min="13310" max="13310" width="17.42578125" style="343" bestFit="1" customWidth="1"/>
    <col min="13311" max="13311" width="15.42578125" style="343" bestFit="1" customWidth="1"/>
    <col min="13312" max="13312" width="14.5703125" style="343" bestFit="1" customWidth="1"/>
    <col min="13313" max="13313" width="15.42578125" style="343" bestFit="1" customWidth="1"/>
    <col min="13314" max="13316" width="15.85546875" style="343" customWidth="1"/>
    <col min="13317" max="13317" width="22.7109375" style="343" customWidth="1"/>
    <col min="13318" max="13325" width="20.85546875" style="343" customWidth="1"/>
    <col min="13326" max="13553" width="11.5703125" style="343"/>
    <col min="13554" max="13554" width="27.7109375" style="343" customWidth="1"/>
    <col min="13555" max="13555" width="11.7109375" style="343" customWidth="1"/>
    <col min="13556" max="13556" width="21.28515625" style="343" customWidth="1"/>
    <col min="13557" max="13557" width="37.7109375" style="343" customWidth="1"/>
    <col min="13558" max="13558" width="24.7109375" style="343" customWidth="1"/>
    <col min="13559" max="13559" width="20.42578125" style="343" customWidth="1"/>
    <col min="13560" max="13560" width="21.5703125" style="343" bestFit="1" customWidth="1"/>
    <col min="13561" max="13563" width="18" style="343" customWidth="1"/>
    <col min="13564" max="13564" width="16.5703125" style="343" customWidth="1"/>
    <col min="13565" max="13565" width="16.140625" style="343" customWidth="1"/>
    <col min="13566" max="13566" width="17.42578125" style="343" bestFit="1" customWidth="1"/>
    <col min="13567" max="13567" width="15.42578125" style="343" bestFit="1" customWidth="1"/>
    <col min="13568" max="13568" width="14.5703125" style="343" bestFit="1" customWidth="1"/>
    <col min="13569" max="13569" width="15.42578125" style="343" bestFit="1" customWidth="1"/>
    <col min="13570" max="13572" width="15.85546875" style="343" customWidth="1"/>
    <col min="13573" max="13573" width="22.7109375" style="343" customWidth="1"/>
    <col min="13574" max="13581" width="20.85546875" style="343" customWidth="1"/>
    <col min="13582" max="13809" width="11.5703125" style="343"/>
    <col min="13810" max="13810" width="27.7109375" style="343" customWidth="1"/>
    <col min="13811" max="13811" width="11.7109375" style="343" customWidth="1"/>
    <col min="13812" max="13812" width="21.28515625" style="343" customWidth="1"/>
    <col min="13813" max="13813" width="37.7109375" style="343" customWidth="1"/>
    <col min="13814" max="13814" width="24.7109375" style="343" customWidth="1"/>
    <col min="13815" max="13815" width="20.42578125" style="343" customWidth="1"/>
    <col min="13816" max="13816" width="21.5703125" style="343" bestFit="1" customWidth="1"/>
    <col min="13817" max="13819" width="18" style="343" customWidth="1"/>
    <col min="13820" max="13820" width="16.5703125" style="343" customWidth="1"/>
    <col min="13821" max="13821" width="16.140625" style="343" customWidth="1"/>
    <col min="13822" max="13822" width="17.42578125" style="343" bestFit="1" customWidth="1"/>
    <col min="13823" max="13823" width="15.42578125" style="343" bestFit="1" customWidth="1"/>
    <col min="13824" max="13824" width="14.5703125" style="343" bestFit="1" customWidth="1"/>
    <col min="13825" max="13825" width="15.42578125" style="343" bestFit="1" customWidth="1"/>
    <col min="13826" max="13828" width="15.85546875" style="343" customWidth="1"/>
    <col min="13829" max="13829" width="22.7109375" style="343" customWidth="1"/>
    <col min="13830" max="13837" width="20.85546875" style="343" customWidth="1"/>
    <col min="13838" max="14065" width="11.5703125" style="343"/>
    <col min="14066" max="14066" width="27.7109375" style="343" customWidth="1"/>
    <col min="14067" max="14067" width="11.7109375" style="343" customWidth="1"/>
    <col min="14068" max="14068" width="21.28515625" style="343" customWidth="1"/>
    <col min="14069" max="14069" width="37.7109375" style="343" customWidth="1"/>
    <col min="14070" max="14070" width="24.7109375" style="343" customWidth="1"/>
    <col min="14071" max="14071" width="20.42578125" style="343" customWidth="1"/>
    <col min="14072" max="14072" width="21.5703125" style="343" bestFit="1" customWidth="1"/>
    <col min="14073" max="14075" width="18" style="343" customWidth="1"/>
    <col min="14076" max="14076" width="16.5703125" style="343" customWidth="1"/>
    <col min="14077" max="14077" width="16.140625" style="343" customWidth="1"/>
    <col min="14078" max="14078" width="17.42578125" style="343" bestFit="1" customWidth="1"/>
    <col min="14079" max="14079" width="15.42578125" style="343" bestFit="1" customWidth="1"/>
    <col min="14080" max="14080" width="14.5703125" style="343" bestFit="1" customWidth="1"/>
    <col min="14081" max="14081" width="15.42578125" style="343" bestFit="1" customWidth="1"/>
    <col min="14082" max="14084" width="15.85546875" style="343" customWidth="1"/>
    <col min="14085" max="14085" width="22.7109375" style="343" customWidth="1"/>
    <col min="14086" max="14093" width="20.85546875" style="343" customWidth="1"/>
    <col min="14094" max="14321" width="11.5703125" style="343"/>
    <col min="14322" max="14322" width="27.7109375" style="343" customWidth="1"/>
    <col min="14323" max="14323" width="11.7109375" style="343" customWidth="1"/>
    <col min="14324" max="14324" width="21.28515625" style="343" customWidth="1"/>
    <col min="14325" max="14325" width="37.7109375" style="343" customWidth="1"/>
    <col min="14326" max="14326" width="24.7109375" style="343" customWidth="1"/>
    <col min="14327" max="14327" width="20.42578125" style="343" customWidth="1"/>
    <col min="14328" max="14328" width="21.5703125" style="343" bestFit="1" customWidth="1"/>
    <col min="14329" max="14331" width="18" style="343" customWidth="1"/>
    <col min="14332" max="14332" width="16.5703125" style="343" customWidth="1"/>
    <col min="14333" max="14333" width="16.140625" style="343" customWidth="1"/>
    <col min="14334" max="14334" width="17.42578125" style="343" bestFit="1" customWidth="1"/>
    <col min="14335" max="14335" width="15.42578125" style="343" bestFit="1" customWidth="1"/>
    <col min="14336" max="14336" width="14.5703125" style="343" bestFit="1" customWidth="1"/>
    <col min="14337" max="14337" width="15.42578125" style="343" bestFit="1" customWidth="1"/>
    <col min="14338" max="14340" width="15.85546875" style="343" customWidth="1"/>
    <col min="14341" max="14341" width="22.7109375" style="343" customWidth="1"/>
    <col min="14342" max="14349" width="20.85546875" style="343" customWidth="1"/>
    <col min="14350" max="14577" width="11.5703125" style="343"/>
    <col min="14578" max="14578" width="27.7109375" style="343" customWidth="1"/>
    <col min="14579" max="14579" width="11.7109375" style="343" customWidth="1"/>
    <col min="14580" max="14580" width="21.28515625" style="343" customWidth="1"/>
    <col min="14581" max="14581" width="37.7109375" style="343" customWidth="1"/>
    <col min="14582" max="14582" width="24.7109375" style="343" customWidth="1"/>
    <col min="14583" max="14583" width="20.42578125" style="343" customWidth="1"/>
    <col min="14584" max="14584" width="21.5703125" style="343" bestFit="1" customWidth="1"/>
    <col min="14585" max="14587" width="18" style="343" customWidth="1"/>
    <col min="14588" max="14588" width="16.5703125" style="343" customWidth="1"/>
    <col min="14589" max="14589" width="16.140625" style="343" customWidth="1"/>
    <col min="14590" max="14590" width="17.42578125" style="343" bestFit="1" customWidth="1"/>
    <col min="14591" max="14591" width="15.42578125" style="343" bestFit="1" customWidth="1"/>
    <col min="14592" max="14592" width="14.5703125" style="343" bestFit="1" customWidth="1"/>
    <col min="14593" max="14593" width="15.42578125" style="343" bestFit="1" customWidth="1"/>
    <col min="14594" max="14596" width="15.85546875" style="343" customWidth="1"/>
    <col min="14597" max="14597" width="22.7109375" style="343" customWidth="1"/>
    <col min="14598" max="14605" width="20.85546875" style="343" customWidth="1"/>
    <col min="14606" max="14833" width="11.5703125" style="343"/>
    <col min="14834" max="14834" width="27.7109375" style="343" customWidth="1"/>
    <col min="14835" max="14835" width="11.7109375" style="343" customWidth="1"/>
    <col min="14836" max="14836" width="21.28515625" style="343" customWidth="1"/>
    <col min="14837" max="14837" width="37.7109375" style="343" customWidth="1"/>
    <col min="14838" max="14838" width="24.7109375" style="343" customWidth="1"/>
    <col min="14839" max="14839" width="20.42578125" style="343" customWidth="1"/>
    <col min="14840" max="14840" width="21.5703125" style="343" bestFit="1" customWidth="1"/>
    <col min="14841" max="14843" width="18" style="343" customWidth="1"/>
    <col min="14844" max="14844" width="16.5703125" style="343" customWidth="1"/>
    <col min="14845" max="14845" width="16.140625" style="343" customWidth="1"/>
    <col min="14846" max="14846" width="17.42578125" style="343" bestFit="1" customWidth="1"/>
    <col min="14847" max="14847" width="15.42578125" style="343" bestFit="1" customWidth="1"/>
    <col min="14848" max="14848" width="14.5703125" style="343" bestFit="1" customWidth="1"/>
    <col min="14849" max="14849" width="15.42578125" style="343" bestFit="1" customWidth="1"/>
    <col min="14850" max="14852" width="15.85546875" style="343" customWidth="1"/>
    <col min="14853" max="14853" width="22.7109375" style="343" customWidth="1"/>
    <col min="14854" max="14861" width="20.85546875" style="343" customWidth="1"/>
    <col min="14862" max="15089" width="11.5703125" style="343"/>
    <col min="15090" max="15090" width="27.7109375" style="343" customWidth="1"/>
    <col min="15091" max="15091" width="11.7109375" style="343" customWidth="1"/>
    <col min="15092" max="15092" width="21.28515625" style="343" customWidth="1"/>
    <col min="15093" max="15093" width="37.7109375" style="343" customWidth="1"/>
    <col min="15094" max="15094" width="24.7109375" style="343" customWidth="1"/>
    <col min="15095" max="15095" width="20.42578125" style="343" customWidth="1"/>
    <col min="15096" max="15096" width="21.5703125" style="343" bestFit="1" customWidth="1"/>
    <col min="15097" max="15099" width="18" style="343" customWidth="1"/>
    <col min="15100" max="15100" width="16.5703125" style="343" customWidth="1"/>
    <col min="15101" max="15101" width="16.140625" style="343" customWidth="1"/>
    <col min="15102" max="15102" width="17.42578125" style="343" bestFit="1" customWidth="1"/>
    <col min="15103" max="15103" width="15.42578125" style="343" bestFit="1" customWidth="1"/>
    <col min="15104" max="15104" width="14.5703125" style="343" bestFit="1" customWidth="1"/>
    <col min="15105" max="15105" width="15.42578125" style="343" bestFit="1" customWidth="1"/>
    <col min="15106" max="15108" width="15.85546875" style="343" customWidth="1"/>
    <col min="15109" max="15109" width="22.7109375" style="343" customWidth="1"/>
    <col min="15110" max="15117" width="20.85546875" style="343" customWidth="1"/>
    <col min="15118" max="15345" width="11.5703125" style="343"/>
    <col min="15346" max="15346" width="27.7109375" style="343" customWidth="1"/>
    <col min="15347" max="15347" width="11.7109375" style="343" customWidth="1"/>
    <col min="15348" max="15348" width="21.28515625" style="343" customWidth="1"/>
    <col min="15349" max="15349" width="37.7109375" style="343" customWidth="1"/>
    <col min="15350" max="15350" width="24.7109375" style="343" customWidth="1"/>
    <col min="15351" max="15351" width="20.42578125" style="343" customWidth="1"/>
    <col min="15352" max="15352" width="21.5703125" style="343" bestFit="1" customWidth="1"/>
    <col min="15353" max="15355" width="18" style="343" customWidth="1"/>
    <col min="15356" max="15356" width="16.5703125" style="343" customWidth="1"/>
    <col min="15357" max="15357" width="16.140625" style="343" customWidth="1"/>
    <col min="15358" max="15358" width="17.42578125" style="343" bestFit="1" customWidth="1"/>
    <col min="15359" max="15359" width="15.42578125" style="343" bestFit="1" customWidth="1"/>
    <col min="15360" max="15360" width="14.5703125" style="343" bestFit="1" customWidth="1"/>
    <col min="15361" max="15361" width="15.42578125" style="343" bestFit="1" customWidth="1"/>
    <col min="15362" max="15364" width="15.85546875" style="343" customWidth="1"/>
    <col min="15365" max="15365" width="22.7109375" style="343" customWidth="1"/>
    <col min="15366" max="15373" width="20.85546875" style="343" customWidth="1"/>
    <col min="15374" max="15601" width="11.5703125" style="343"/>
    <col min="15602" max="15602" width="27.7109375" style="343" customWidth="1"/>
    <col min="15603" max="15603" width="11.7109375" style="343" customWidth="1"/>
    <col min="15604" max="15604" width="21.28515625" style="343" customWidth="1"/>
    <col min="15605" max="15605" width="37.7109375" style="343" customWidth="1"/>
    <col min="15606" max="15606" width="24.7109375" style="343" customWidth="1"/>
    <col min="15607" max="15607" width="20.42578125" style="343" customWidth="1"/>
    <col min="15608" max="15608" width="21.5703125" style="343" bestFit="1" customWidth="1"/>
    <col min="15609" max="15611" width="18" style="343" customWidth="1"/>
    <col min="15612" max="15612" width="16.5703125" style="343" customWidth="1"/>
    <col min="15613" max="15613" width="16.140625" style="343" customWidth="1"/>
    <col min="15614" max="15614" width="17.42578125" style="343" bestFit="1" customWidth="1"/>
    <col min="15615" max="15615" width="15.42578125" style="343" bestFit="1" customWidth="1"/>
    <col min="15616" max="15616" width="14.5703125" style="343" bestFit="1" customWidth="1"/>
    <col min="15617" max="15617" width="15.42578125" style="343" bestFit="1" customWidth="1"/>
    <col min="15618" max="15620" width="15.85546875" style="343" customWidth="1"/>
    <col min="15621" max="15621" width="22.7109375" style="343" customWidth="1"/>
    <col min="15622" max="15629" width="20.85546875" style="343" customWidth="1"/>
    <col min="15630" max="15857" width="11.5703125" style="343"/>
    <col min="15858" max="15858" width="27.7109375" style="343" customWidth="1"/>
    <col min="15859" max="15859" width="11.7109375" style="343" customWidth="1"/>
    <col min="15860" max="15860" width="21.28515625" style="343" customWidth="1"/>
    <col min="15861" max="15861" width="37.7109375" style="343" customWidth="1"/>
    <col min="15862" max="15862" width="24.7109375" style="343" customWidth="1"/>
    <col min="15863" max="15863" width="20.42578125" style="343" customWidth="1"/>
    <col min="15864" max="15864" width="21.5703125" style="343" bestFit="1" customWidth="1"/>
    <col min="15865" max="15867" width="18" style="343" customWidth="1"/>
    <col min="15868" max="15868" width="16.5703125" style="343" customWidth="1"/>
    <col min="15869" max="15869" width="16.140625" style="343" customWidth="1"/>
    <col min="15870" max="15870" width="17.42578125" style="343" bestFit="1" customWidth="1"/>
    <col min="15871" max="15871" width="15.42578125" style="343" bestFit="1" customWidth="1"/>
    <col min="15872" max="15872" width="14.5703125" style="343" bestFit="1" customWidth="1"/>
    <col min="15873" max="15873" width="15.42578125" style="343" bestFit="1" customWidth="1"/>
    <col min="15874" max="15876" width="15.85546875" style="343" customWidth="1"/>
    <col min="15877" max="15877" width="22.7109375" style="343" customWidth="1"/>
    <col min="15878" max="15885" width="20.85546875" style="343" customWidth="1"/>
    <col min="15886" max="16113" width="11.5703125" style="343"/>
    <col min="16114" max="16114" width="27.7109375" style="343" customWidth="1"/>
    <col min="16115" max="16115" width="11.7109375" style="343" customWidth="1"/>
    <col min="16116" max="16116" width="21.28515625" style="343" customWidth="1"/>
    <col min="16117" max="16117" width="37.7109375" style="343" customWidth="1"/>
    <col min="16118" max="16118" width="24.7109375" style="343" customWidth="1"/>
    <col min="16119" max="16119" width="20.42578125" style="343" customWidth="1"/>
    <col min="16120" max="16120" width="21.5703125" style="343" bestFit="1" customWidth="1"/>
    <col min="16121" max="16123" width="18" style="343" customWidth="1"/>
    <col min="16124" max="16124" width="16.5703125" style="343" customWidth="1"/>
    <col min="16125" max="16125" width="16.140625" style="343" customWidth="1"/>
    <col min="16126" max="16126" width="17.42578125" style="343" bestFit="1" customWidth="1"/>
    <col min="16127" max="16127" width="15.42578125" style="343" bestFit="1" customWidth="1"/>
    <col min="16128" max="16128" width="14.5703125" style="343" bestFit="1" customWidth="1"/>
    <col min="16129" max="16129" width="15.42578125" style="343" bestFit="1" customWidth="1"/>
    <col min="16130" max="16132" width="15.85546875" style="343" customWidth="1"/>
    <col min="16133" max="16133" width="22.7109375" style="343" customWidth="1"/>
    <col min="16134" max="16141" width="20.85546875" style="343" customWidth="1"/>
    <col min="16142" max="16384" width="11.5703125" style="343"/>
  </cols>
  <sheetData>
    <row r="1" spans="1:23">
      <c r="A1" s="668" t="s">
        <v>183</v>
      </c>
      <c r="B1" s="668"/>
      <c r="C1" s="668"/>
      <c r="D1" s="668"/>
      <c r="E1" s="668"/>
      <c r="F1" s="668"/>
      <c r="G1" s="668"/>
      <c r="H1" s="668"/>
      <c r="I1" s="668"/>
      <c r="J1" s="668"/>
      <c r="K1" s="668"/>
      <c r="L1" s="668"/>
      <c r="M1" s="668"/>
      <c r="N1" s="668"/>
      <c r="O1" s="668"/>
      <c r="P1" s="668"/>
      <c r="Q1" s="668"/>
      <c r="R1" s="668"/>
      <c r="S1" s="668"/>
      <c r="T1" s="668"/>
    </row>
    <row r="2" spans="1:23">
      <c r="A2" s="668" t="s">
        <v>1</v>
      </c>
      <c r="B2" s="668"/>
      <c r="C2" s="668"/>
      <c r="D2" s="668"/>
      <c r="E2" s="668"/>
      <c r="F2" s="668"/>
      <c r="G2" s="668"/>
      <c r="H2" s="668"/>
      <c r="I2" s="668"/>
      <c r="J2" s="668"/>
      <c r="K2" s="668"/>
      <c r="L2" s="668"/>
      <c r="M2" s="668"/>
      <c r="N2" s="668"/>
      <c r="O2" s="668"/>
      <c r="P2" s="668"/>
      <c r="Q2" s="668"/>
      <c r="R2" s="668"/>
      <c r="S2" s="668"/>
      <c r="T2" s="668"/>
      <c r="U2" s="415"/>
    </row>
    <row r="3" spans="1:23">
      <c r="A3" s="668" t="s">
        <v>2</v>
      </c>
      <c r="B3" s="668"/>
      <c r="C3" s="668"/>
      <c r="D3" s="668"/>
      <c r="E3" s="668"/>
      <c r="F3" s="668"/>
      <c r="G3" s="668"/>
      <c r="H3" s="668"/>
      <c r="I3" s="668"/>
      <c r="J3" s="668"/>
      <c r="K3" s="668"/>
      <c r="L3" s="668"/>
      <c r="M3" s="668"/>
      <c r="N3" s="668"/>
      <c r="O3" s="668"/>
      <c r="P3" s="668"/>
      <c r="Q3" s="668"/>
      <c r="R3" s="668"/>
      <c r="S3" s="668"/>
      <c r="T3" s="668"/>
      <c r="U3" s="415"/>
    </row>
    <row r="4" spans="1:23">
      <c r="A4" s="415"/>
      <c r="B4" s="415"/>
      <c r="C4" s="415"/>
      <c r="D4" s="415"/>
      <c r="E4" s="415"/>
      <c r="F4" s="415"/>
      <c r="G4" s="415"/>
      <c r="H4" s="415"/>
      <c r="I4" s="415"/>
      <c r="J4" s="415"/>
      <c r="K4" s="415"/>
      <c r="L4" s="415"/>
      <c r="M4" s="415"/>
      <c r="N4" s="415"/>
      <c r="O4" s="415"/>
      <c r="P4" s="415"/>
      <c r="Q4" s="415"/>
      <c r="R4" s="415"/>
      <c r="S4" s="415"/>
      <c r="T4" s="415"/>
      <c r="U4" s="415"/>
    </row>
    <row r="5" spans="1:23" ht="15" thickBot="1"/>
    <row r="6" spans="1:23">
      <c r="A6" s="669" t="s">
        <v>3</v>
      </c>
      <c r="B6" s="670"/>
      <c r="C6" s="671"/>
      <c r="D6" s="672"/>
      <c r="E6" s="415"/>
    </row>
    <row r="7" spans="1:23" ht="42.75">
      <c r="A7" s="417" t="s">
        <v>4</v>
      </c>
      <c r="B7" s="673" t="s">
        <v>5</v>
      </c>
      <c r="C7" s="674"/>
      <c r="D7" s="416" t="s">
        <v>6</v>
      </c>
      <c r="E7" s="415"/>
    </row>
    <row r="8" spans="1:23" ht="15" thickBot="1">
      <c r="A8" s="414" t="s">
        <v>42</v>
      </c>
      <c r="B8" s="675" t="s">
        <v>254</v>
      </c>
      <c r="C8" s="676"/>
      <c r="D8" s="413" t="s">
        <v>253</v>
      </c>
    </row>
    <row r="10" spans="1:23" ht="15" thickBot="1">
      <c r="A10" s="677" t="s">
        <v>9</v>
      </c>
      <c r="B10" s="678"/>
      <c r="C10" s="678"/>
      <c r="D10" s="678"/>
      <c r="E10" s="678"/>
      <c r="F10" s="678"/>
      <c r="G10" s="679"/>
      <c r="H10" s="677">
        <v>2023</v>
      </c>
      <c r="I10" s="680"/>
      <c r="J10" s="680"/>
      <c r="K10" s="680"/>
      <c r="L10" s="680"/>
      <c r="M10" s="680"/>
      <c r="N10" s="680"/>
      <c r="O10" s="680"/>
      <c r="P10" s="680"/>
      <c r="Q10" s="680"/>
      <c r="R10" s="680"/>
      <c r="S10" s="680"/>
      <c r="T10" s="681" t="s">
        <v>10</v>
      </c>
      <c r="V10" s="407"/>
      <c r="W10" s="406"/>
    </row>
    <row r="11" spans="1:23" ht="43.5" thickBot="1">
      <c r="A11" s="405" t="s">
        <v>11</v>
      </c>
      <c r="B11" s="412" t="s">
        <v>12</v>
      </c>
      <c r="C11" s="412" t="s">
        <v>13</v>
      </c>
      <c r="D11" s="412" t="s">
        <v>14</v>
      </c>
      <c r="E11" s="412" t="s">
        <v>15</v>
      </c>
      <c r="F11" s="412" t="s">
        <v>16</v>
      </c>
      <c r="G11" s="405" t="s">
        <v>17</v>
      </c>
      <c r="H11" s="411" t="s">
        <v>18</v>
      </c>
      <c r="I11" s="411" t="s">
        <v>19</v>
      </c>
      <c r="J11" s="411" t="s">
        <v>20</v>
      </c>
      <c r="K11" s="411" t="s">
        <v>21</v>
      </c>
      <c r="L11" s="411" t="s">
        <v>22</v>
      </c>
      <c r="M11" s="411" t="s">
        <v>23</v>
      </c>
      <c r="N11" s="411" t="s">
        <v>24</v>
      </c>
      <c r="O11" s="411" t="s">
        <v>25</v>
      </c>
      <c r="P11" s="411" t="s">
        <v>26</v>
      </c>
      <c r="Q11" s="411" t="s">
        <v>27</v>
      </c>
      <c r="R11" s="411" t="s">
        <v>28</v>
      </c>
      <c r="S11" s="411" t="s">
        <v>29</v>
      </c>
      <c r="T11" s="682"/>
      <c r="V11" s="407"/>
      <c r="W11" s="406"/>
    </row>
    <row r="12" spans="1:23">
      <c r="A12" s="662" t="str">
        <f>A29</f>
        <v>Optimización de los procesos administrativos y los servicios internos, mediante el manejo racional de los recursos financieros, materiales y humanos para el logro de una Mérida con futuro innovador</v>
      </c>
      <c r="B12" s="664">
        <v>16333</v>
      </c>
      <c r="C12" s="664" t="str">
        <f>C29</f>
        <v>PRESTACIONES A LAS Y LOS SERVIDORES PUBLICOS MUNICIPALES</v>
      </c>
      <c r="D12" s="664" t="str">
        <f>D29</f>
        <v>OTORGAR PRESTACIONES LABORALES MEDIANTE LA ATENCIÓN PERSONALIZADA A LOS TRABAJADORES, ASI COMO HERRAMIENTAS QUE NOS AYUDEN A LA DIFUSIÓN DE LA INFORMACIÓN.</v>
      </c>
      <c r="E12" s="418" t="str">
        <f>E29</f>
        <v>APOYO DE LENTES</v>
      </c>
      <c r="F12" s="418"/>
      <c r="G12" s="419"/>
      <c r="H12" s="420">
        <f>'[1]REPORTE FINAL 2021-2024'!$C$47</f>
        <v>0</v>
      </c>
      <c r="I12" s="420">
        <f>'[1]REPORTE FINAL 2021-2024'!$C$48</f>
        <v>39200</v>
      </c>
      <c r="J12" s="420">
        <f>'[1]REPORTE FINAL 2021-2024'!$C$49</f>
        <v>41600</v>
      </c>
      <c r="K12" s="420">
        <f>'[1]REPORTE FINAL 2021-2024'!$C$50</f>
        <v>0</v>
      </c>
      <c r="L12" s="420">
        <f>'[1]REPORTE FINAL 2021-2024'!$C$51</f>
        <v>0</v>
      </c>
      <c r="M12" s="420">
        <f>'[1]REPORTE FINAL 2021-2024'!$C$52</f>
        <v>0</v>
      </c>
      <c r="N12" s="420">
        <f>'[1]REPORTE FINAL 2021-2024'!$C$53</f>
        <v>0</v>
      </c>
      <c r="O12" s="420">
        <f>'[1]REPORTE FINAL 2021-2024'!$C$54</f>
        <v>0</v>
      </c>
      <c r="P12" s="420">
        <f>'[1]REPORTE FINAL 2021-2024'!$C$55</f>
        <v>0</v>
      </c>
      <c r="Q12" s="420">
        <f>'[1]REPORTE FINAL 2021-2024'!$C$56</f>
        <v>0</v>
      </c>
      <c r="R12" s="420">
        <f>'[1]REPORTE FINAL 2021-2024'!$C$57</f>
        <v>0</v>
      </c>
      <c r="S12" s="421">
        <f>'[1]REPORTE FINAL 2021-2024'!$C$58</f>
        <v>0</v>
      </c>
      <c r="T12" s="410">
        <f t="shared" ref="T12:T23" si="0">SUM(H12:S12)</f>
        <v>80800</v>
      </c>
      <c r="V12" s="407"/>
      <c r="W12" s="406"/>
    </row>
    <row r="13" spans="1:23" ht="28.5">
      <c r="A13" s="662"/>
      <c r="B13" s="664"/>
      <c r="C13" s="664"/>
      <c r="D13" s="664"/>
      <c r="E13" s="422" t="str">
        <f>E39</f>
        <v>BECAS ESCOLARES</v>
      </c>
      <c r="F13" s="422"/>
      <c r="G13" s="423"/>
      <c r="H13" s="420"/>
      <c r="I13" s="420">
        <f>'[1]REPORTE FINAL 2021-2024'!$E$48</f>
        <v>0</v>
      </c>
      <c r="J13" s="420"/>
      <c r="K13" s="420"/>
      <c r="L13" s="420"/>
      <c r="M13" s="420"/>
      <c r="N13" s="420"/>
      <c r="O13" s="420">
        <f>'[1]REPORTE FINAL 2021-2024'!$E$54</f>
        <v>0</v>
      </c>
      <c r="P13" s="420"/>
      <c r="Q13" s="420"/>
      <c r="R13" s="420"/>
      <c r="S13" s="421"/>
      <c r="T13" s="409">
        <f t="shared" si="0"/>
        <v>0</v>
      </c>
      <c r="V13" s="407"/>
      <c r="W13" s="406"/>
    </row>
    <row r="14" spans="1:23" ht="28.5">
      <c r="A14" s="662"/>
      <c r="B14" s="664"/>
      <c r="C14" s="664"/>
      <c r="D14" s="664"/>
      <c r="E14" s="422" t="str">
        <f>E49</f>
        <v>APOYOS DE DEFUNCIÓN</v>
      </c>
      <c r="F14" s="422"/>
      <c r="G14" s="423"/>
      <c r="H14" s="420">
        <f>'[1]REPORTE FINAL 2021-2024'!$G$47</f>
        <v>0</v>
      </c>
      <c r="I14" s="420">
        <f>'[1]REPORTE FINAL 2021-2024'!$G$48</f>
        <v>0</v>
      </c>
      <c r="J14" s="420">
        <f>'[1]REPORTE FINAL 2021-2024'!$G$49</f>
        <v>50710.54</v>
      </c>
      <c r="K14" s="420">
        <f>'[1]REPORTE FINAL 2021-2024'!$G$50</f>
        <v>0</v>
      </c>
      <c r="L14" s="420">
        <f>'[1]REPORTE FINAL 2021-2024'!$G$51</f>
        <v>0</v>
      </c>
      <c r="M14" s="420">
        <f>'[1]REPORTE FINAL 2021-2024'!$G$52</f>
        <v>0</v>
      </c>
      <c r="N14" s="420">
        <f>'[1]REPORTE FINAL 2021-2024'!$G$53</f>
        <v>0</v>
      </c>
      <c r="O14" s="420">
        <f>'[1]REPORTE FINAL 2021-2024'!$G$54</f>
        <v>0</v>
      </c>
      <c r="P14" s="420">
        <f>'[1]REPORTE FINAL 2021-2024'!$G$55</f>
        <v>0</v>
      </c>
      <c r="Q14" s="420">
        <f>'[1]REPORTE FINAL 2021-2024'!$G$56</f>
        <v>0</v>
      </c>
      <c r="R14" s="420">
        <f>'[1]REPORTE FINAL 2021-2024'!$G$57</f>
        <v>0</v>
      </c>
      <c r="S14" s="421">
        <f>'[1]REPORTE FINAL 2021-2024'!$G$58</f>
        <v>0</v>
      </c>
      <c r="T14" s="409">
        <f t="shared" si="0"/>
        <v>50710.54</v>
      </c>
      <c r="V14" s="407"/>
      <c r="W14" s="406"/>
    </row>
    <row r="15" spans="1:23">
      <c r="A15" s="662"/>
      <c r="B15" s="664"/>
      <c r="C15" s="664"/>
      <c r="D15" s="664"/>
      <c r="E15" s="422" t="str">
        <f>E59</f>
        <v>VALE NAVIDEÑO</v>
      </c>
      <c r="F15" s="422"/>
      <c r="G15" s="423"/>
      <c r="H15" s="420"/>
      <c r="I15" s="420"/>
      <c r="J15" s="420"/>
      <c r="K15" s="420"/>
      <c r="L15" s="420"/>
      <c r="M15" s="420"/>
      <c r="N15" s="420"/>
      <c r="O15" s="420"/>
      <c r="P15" s="420"/>
      <c r="Q15" s="420"/>
      <c r="R15" s="420"/>
      <c r="S15" s="421">
        <f>'[1]REPORTE FINAL 2021-2024'!$I$58</f>
        <v>0</v>
      </c>
      <c r="T15" s="409">
        <f t="shared" si="0"/>
        <v>0</v>
      </c>
      <c r="V15" s="407"/>
      <c r="W15" s="406"/>
    </row>
    <row r="16" spans="1:23" ht="28.5">
      <c r="A16" s="662"/>
      <c r="B16" s="664"/>
      <c r="C16" s="664"/>
      <c r="D16" s="664"/>
      <c r="E16" s="422" t="str">
        <f>E69</f>
        <v>APOYO DEL DIA DEL EMPLEADO</v>
      </c>
      <c r="F16" s="422"/>
      <c r="G16" s="423"/>
      <c r="H16" s="420"/>
      <c r="I16" s="420"/>
      <c r="J16" s="420"/>
      <c r="K16" s="420">
        <f>'[1]REPORTE FINAL 2021-2024'!$M$50</f>
        <v>0</v>
      </c>
      <c r="L16" s="420"/>
      <c r="M16" s="420"/>
      <c r="N16" s="420"/>
      <c r="O16" s="420"/>
      <c r="P16" s="420"/>
      <c r="Q16" s="420"/>
      <c r="R16" s="420"/>
      <c r="S16" s="421"/>
      <c r="T16" s="409">
        <f t="shared" si="0"/>
        <v>0</v>
      </c>
      <c r="V16" s="407"/>
      <c r="W16" s="406"/>
    </row>
    <row r="17" spans="1:63" ht="57">
      <c r="A17" s="662"/>
      <c r="B17" s="664"/>
      <c r="C17" s="664"/>
      <c r="D17" s="664"/>
      <c r="E17" s="422" t="str">
        <f>E79</f>
        <v>APOYO EN VALES DE DESPENSA PARA UTILES ESCOLARES</v>
      </c>
      <c r="F17" s="422"/>
      <c r="G17" s="423"/>
      <c r="H17" s="420"/>
      <c r="I17" s="420"/>
      <c r="J17" s="420"/>
      <c r="K17" s="420"/>
      <c r="L17" s="420"/>
      <c r="M17" s="420"/>
      <c r="N17" s="420">
        <f>'[1]REPORTE FINAL 2021-2024'!$K$53</f>
        <v>0</v>
      </c>
      <c r="O17" s="420"/>
      <c r="P17" s="420"/>
      <c r="Q17" s="420"/>
      <c r="R17" s="420"/>
      <c r="S17" s="421"/>
      <c r="T17" s="409">
        <f t="shared" si="0"/>
        <v>0</v>
      </c>
      <c r="V17" s="407"/>
      <c r="W17" s="406"/>
    </row>
    <row r="18" spans="1:63" ht="42.75">
      <c r="A18" s="662"/>
      <c r="B18" s="664"/>
      <c r="C18" s="664"/>
      <c r="D18" s="664"/>
      <c r="E18" s="422" t="str">
        <f>E89</f>
        <v>APORTACIONES APLICADAS SIRJUM 7.5 %</v>
      </c>
      <c r="F18" s="422"/>
      <c r="G18" s="423"/>
      <c r="H18" s="420">
        <f>'[1]REPORTE FINAL 2021-2024'!$N$47</f>
        <v>3577723.53</v>
      </c>
      <c r="I18" s="420">
        <f>'[1]REPORTE FINAL 2021-2024'!$N$48</f>
        <v>3281417.85</v>
      </c>
      <c r="J18" s="420">
        <f>'[1]REPORTE FINAL 2021-2024'!$N$49</f>
        <v>3515219.67</v>
      </c>
      <c r="K18" s="420">
        <f>'[1]REPORTE FINAL 2021-2024'!$N$50</f>
        <v>0</v>
      </c>
      <c r="L18" s="420">
        <f>'[1]REPORTE FINAL 2021-2024'!$N$51</f>
        <v>0</v>
      </c>
      <c r="M18" s="420">
        <f>'[1]REPORTE FINAL 2021-2024'!$N$52</f>
        <v>0</v>
      </c>
      <c r="N18" s="420">
        <f>'[1]REPORTE FINAL 2021-2024'!$N$53</f>
        <v>0</v>
      </c>
      <c r="O18" s="420">
        <f>'[1]REPORTE FINAL 2021-2024'!$N$54</f>
        <v>0</v>
      </c>
      <c r="P18" s="420">
        <f>'[1]REPORTE FINAL 2021-2024'!$N$55</f>
        <v>0</v>
      </c>
      <c r="Q18" s="420">
        <f>'[1]REPORTE FINAL 2021-2024'!$N$56</f>
        <v>0</v>
      </c>
      <c r="R18" s="420">
        <f>'[1]REPORTE FINAL 2021-2024'!$N$57</f>
        <v>0</v>
      </c>
      <c r="S18" s="421">
        <f>'[1]REPORTE FINAL 2021-2024'!$N$58</f>
        <v>0</v>
      </c>
      <c r="T18" s="409">
        <f t="shared" si="0"/>
        <v>10374361.050000001</v>
      </c>
      <c r="V18" s="407"/>
      <c r="W18" s="406"/>
    </row>
    <row r="19" spans="1:63" ht="42.75">
      <c r="A19" s="662"/>
      <c r="B19" s="664"/>
      <c r="C19" s="664"/>
      <c r="D19" s="664"/>
      <c r="E19" s="422" t="str">
        <f>E99</f>
        <v>APORTACIONES INFONAVIT 5% PAGADAS</v>
      </c>
      <c r="F19" s="422"/>
      <c r="G19" s="423"/>
      <c r="H19" s="420">
        <f>'[1]REPORTE FINAL 2021-2024'!$R$47</f>
        <v>7112453.5700000003</v>
      </c>
      <c r="I19" s="420"/>
      <c r="J19" s="420">
        <f>'[1]REPORTE FINAL 2021-2024'!$R$49</f>
        <v>7132758.5800000001</v>
      </c>
      <c r="K19" s="420"/>
      <c r="L19" s="420">
        <f>'[1]REPORTE FINAL 2021-2024'!$R$51</f>
        <v>0</v>
      </c>
      <c r="M19" s="420"/>
      <c r="N19" s="420">
        <f>'[1]REPORTE FINAL 2021-2024'!$R$53</f>
        <v>0</v>
      </c>
      <c r="O19" s="420"/>
      <c r="P19" s="420">
        <f>'[1]REPORTE FINAL 2021-2024'!$R$55</f>
        <v>0</v>
      </c>
      <c r="Q19" s="420"/>
      <c r="R19" s="420">
        <f>'[1]REPORTE FINAL 2021-2024'!$R$57</f>
        <v>0</v>
      </c>
      <c r="S19" s="421"/>
      <c r="T19" s="409">
        <f t="shared" si="0"/>
        <v>14245212.15</v>
      </c>
      <c r="V19" s="407"/>
      <c r="W19" s="406"/>
    </row>
    <row r="20" spans="1:63" ht="28.5">
      <c r="A20" s="662"/>
      <c r="B20" s="664"/>
      <c r="C20" s="664"/>
      <c r="D20" s="664"/>
      <c r="E20" s="422" t="str">
        <f>E109</f>
        <v>VALES DE DESPENSA</v>
      </c>
      <c r="F20" s="422"/>
      <c r="G20" s="423"/>
      <c r="H20" s="420">
        <f>'[1]REPORTE FINAL 2021-2024'!$U$47</f>
        <v>0</v>
      </c>
      <c r="I20" s="420">
        <f>'[1]REPORTE FINAL 2021-2024'!$U$48</f>
        <v>0</v>
      </c>
      <c r="J20" s="420">
        <f>'[1]REPORTE FINAL 2021-2024'!$U$49</f>
        <v>0</v>
      </c>
      <c r="K20" s="420">
        <f>'[1]REPORTE FINAL 2021-2024'!$U$50</f>
        <v>0</v>
      </c>
      <c r="L20" s="420">
        <f>'[1]REPORTE FINAL 2021-2024'!$U$51</f>
        <v>0</v>
      </c>
      <c r="M20" s="420">
        <f>'[1]REPORTE FINAL 2021-2024'!$U$52</f>
        <v>0</v>
      </c>
      <c r="N20" s="420">
        <f>'[1]REPORTE FINAL 2021-2024'!$U$53</f>
        <v>0</v>
      </c>
      <c r="O20" s="420">
        <f>'[1]REPORTE FINAL 2021-2024'!$U$54</f>
        <v>0</v>
      </c>
      <c r="P20" s="420">
        <f>'[1]REPORTE FINAL 2021-2024'!$U$55</f>
        <v>0</v>
      </c>
      <c r="Q20" s="420">
        <f>'[1]REPORTE FINAL 2021-2024'!$U$56</f>
        <v>0</v>
      </c>
      <c r="R20" s="420">
        <f>'[1]REPORTE FINAL 2021-2024'!$U$57</f>
        <v>0</v>
      </c>
      <c r="S20" s="420">
        <f>'[1]REPORTE FINAL 2021-2024'!$U$58</f>
        <v>0</v>
      </c>
      <c r="T20" s="409">
        <f t="shared" si="0"/>
        <v>0</v>
      </c>
      <c r="V20" s="407"/>
      <c r="W20" s="406"/>
    </row>
    <row r="21" spans="1:63" ht="42.75">
      <c r="A21" s="662"/>
      <c r="B21" s="664"/>
      <c r="C21" s="664"/>
      <c r="D21" s="664"/>
      <c r="E21" s="422" t="str">
        <f>E119</f>
        <v>VALES DE DESPENSA APOYO FEM</v>
      </c>
      <c r="F21" s="422"/>
      <c r="G21" s="423"/>
      <c r="H21" s="420">
        <f>'[1]REPORTE FINAL 2021-2024'!$X$47</f>
        <v>0</v>
      </c>
      <c r="I21" s="420">
        <f>'[1]REPORTE FINAL 2021-2024'!$X$48</f>
        <v>0</v>
      </c>
      <c r="J21" s="420">
        <f>'[1]REPORTE FINAL 2021-2024'!$X$49</f>
        <v>0</v>
      </c>
      <c r="K21" s="420">
        <f>'[1]REPORTE FINAL 2021-2024'!$X$50</f>
        <v>0</v>
      </c>
      <c r="L21" s="420">
        <f>'[1]REPORTE FINAL 2021-2024'!$X$51</f>
        <v>0</v>
      </c>
      <c r="M21" s="420">
        <f>'[1]REPORTE FINAL 2021-2024'!$X$52</f>
        <v>0</v>
      </c>
      <c r="N21" s="420">
        <f>'[1]REPORTE FINAL 2021-2024'!$X$53</f>
        <v>0</v>
      </c>
      <c r="O21" s="420">
        <f>'[1]REPORTE FINAL 2021-2024'!$X$54</f>
        <v>0</v>
      </c>
      <c r="P21" s="420">
        <f>'[1]REPORTE FINAL 2021-2024'!$X$55</f>
        <v>0</v>
      </c>
      <c r="Q21" s="420">
        <f>'[1]REPORTE FINAL 2021-2024'!$X$56</f>
        <v>0</v>
      </c>
      <c r="R21" s="420">
        <f>'[1]REPORTE FINAL 2021-2024'!$X$57</f>
        <v>0</v>
      </c>
      <c r="S21" s="420">
        <f>'[1]REPORTE FINAL 2021-2024'!$X$58</f>
        <v>0</v>
      </c>
      <c r="T21" s="409">
        <f t="shared" si="0"/>
        <v>0</v>
      </c>
      <c r="V21" s="407"/>
      <c r="W21" s="406"/>
    </row>
    <row r="22" spans="1:63" ht="42.75">
      <c r="A22" s="662"/>
      <c r="B22" s="664"/>
      <c r="C22" s="664"/>
      <c r="D22" s="664"/>
      <c r="E22" s="424" t="str">
        <f>E129</f>
        <v>SOLICITUDES DE FONACOT CERTIFICADAS</v>
      </c>
      <c r="F22" s="424"/>
      <c r="G22" s="425"/>
      <c r="H22" s="420">
        <f>'[1]REPORTE FINAL 2021-2024'!$AD$47</f>
        <v>11842</v>
      </c>
      <c r="I22" s="420">
        <f>'[1]REPORTE FINAL 2021-2024'!$AD$48</f>
        <v>23538.86</v>
      </c>
      <c r="J22" s="420">
        <f>'[1]REPORTE FINAL 2021-2024'!$AD$49</f>
        <v>93785.78</v>
      </c>
      <c r="K22" s="420">
        <f>'[1]REPORTE FINAL 2021-2024'!$AD$50</f>
        <v>0</v>
      </c>
      <c r="L22" s="420">
        <f>'[1]REPORTE FINAL 2021-2024'!$AD$51</f>
        <v>0</v>
      </c>
      <c r="M22" s="420">
        <f>'[1]REPORTE FINAL 2021-2024'!$AD$52</f>
        <v>0</v>
      </c>
      <c r="N22" s="420">
        <f>'[1]REPORTE FINAL 2021-2024'!$AD$53</f>
        <v>0</v>
      </c>
      <c r="O22" s="420">
        <f>'[1]REPORTE FINAL 2021-2024'!$AD$54</f>
        <v>0</v>
      </c>
      <c r="P22" s="420">
        <f>'[1]REPORTE FINAL 2021-2024'!$AD$55</f>
        <v>0</v>
      </c>
      <c r="Q22" s="420">
        <f>'[1]REPORTE FINAL 2021-2024'!$AD$56</f>
        <v>0</v>
      </c>
      <c r="R22" s="420">
        <f>'[1]REPORTE FINAL 2021-2024'!$AD$57</f>
        <v>0</v>
      </c>
      <c r="S22" s="421">
        <f>'[1]REPORTE FINAL 2021-2024'!$AD$58</f>
        <v>0</v>
      </c>
      <c r="T22" s="409">
        <f t="shared" si="0"/>
        <v>129166.64</v>
      </c>
      <c r="V22" s="407"/>
      <c r="W22" s="406"/>
    </row>
    <row r="23" spans="1:63" ht="43.5" thickBot="1">
      <c r="A23" s="663"/>
      <c r="B23" s="665"/>
      <c r="C23" s="665"/>
      <c r="D23" s="665"/>
      <c r="E23" s="426" t="s">
        <v>239</v>
      </c>
      <c r="F23" s="426"/>
      <c r="G23" s="427"/>
      <c r="H23" s="428">
        <f>'[1]REPORTE FINAL 2021-2024'!$AH$47</f>
        <v>0</v>
      </c>
      <c r="I23" s="428">
        <f>'[1]REPORTE FINAL 2021-2024'!$AH$48</f>
        <v>0</v>
      </c>
      <c r="J23" s="428">
        <f>'[1]REPORTE FINAL 2021-2024'!$AH$49</f>
        <v>33575.279999999999</v>
      </c>
      <c r="K23" s="428">
        <f>'[1]REPORTE FINAL 2021-2024'!$AH$50</f>
        <v>0</v>
      </c>
      <c r="L23" s="428">
        <f>'[1]REPORTE FINAL 2021-2024'!$AH$51</f>
        <v>0</v>
      </c>
      <c r="M23" s="428">
        <f>'[1]REPORTE FINAL 2021-2024'!$AH$52</f>
        <v>0</v>
      </c>
      <c r="N23" s="428">
        <f>'[1]REPORTE FINAL 2021-2024'!$AH$53</f>
        <v>0</v>
      </c>
      <c r="O23" s="428">
        <f>'[1]REPORTE FINAL 2021-2024'!$AH$54</f>
        <v>0</v>
      </c>
      <c r="P23" s="428">
        <f>'[1]REPORTE FINAL 2021-2024'!$AH$55</f>
        <v>0</v>
      </c>
      <c r="Q23" s="428">
        <f>'[1]REPORTE FINAL 2021-2024'!$AH$56</f>
        <v>0</v>
      </c>
      <c r="R23" s="428">
        <f>'[1]REPORTE FINAL 2021-2024'!$AH$57</f>
        <v>0</v>
      </c>
      <c r="S23" s="429">
        <f>'[1]REPORTE FINAL 2021-2024'!$AH$58</f>
        <v>0</v>
      </c>
      <c r="T23" s="408">
        <f t="shared" si="0"/>
        <v>33575.279999999999</v>
      </c>
      <c r="V23" s="407"/>
      <c r="W23" s="406"/>
    </row>
    <row r="24" spans="1:63" ht="15" thickBot="1">
      <c r="A24" s="405"/>
      <c r="B24" s="404"/>
      <c r="C24" s="404"/>
      <c r="D24" s="404"/>
      <c r="E24" s="404"/>
      <c r="F24" s="404"/>
      <c r="G24" s="403"/>
      <c r="H24" s="402">
        <f t="shared" ref="H24:T24" si="1">SUM(H12:H23)</f>
        <v>10702019.1</v>
      </c>
      <c r="I24" s="402">
        <f t="shared" si="1"/>
        <v>3344156.71</v>
      </c>
      <c r="J24" s="402">
        <f t="shared" si="1"/>
        <v>10867649.849999998</v>
      </c>
      <c r="K24" s="402">
        <f t="shared" si="1"/>
        <v>0</v>
      </c>
      <c r="L24" s="402">
        <f t="shared" si="1"/>
        <v>0</v>
      </c>
      <c r="M24" s="402">
        <f t="shared" si="1"/>
        <v>0</v>
      </c>
      <c r="N24" s="402">
        <f t="shared" si="1"/>
        <v>0</v>
      </c>
      <c r="O24" s="402">
        <f t="shared" si="1"/>
        <v>0</v>
      </c>
      <c r="P24" s="402">
        <f t="shared" si="1"/>
        <v>0</v>
      </c>
      <c r="Q24" s="402">
        <f t="shared" si="1"/>
        <v>0</v>
      </c>
      <c r="R24" s="402">
        <f t="shared" si="1"/>
        <v>0</v>
      </c>
      <c r="S24" s="402">
        <f t="shared" si="1"/>
        <v>0</v>
      </c>
      <c r="T24" s="402">
        <f t="shared" si="1"/>
        <v>24913825.660000004</v>
      </c>
    </row>
    <row r="25" spans="1:63" ht="15" thickBot="1"/>
    <row r="26" spans="1:63" ht="15" thickBot="1">
      <c r="A26" s="593" t="s">
        <v>9</v>
      </c>
      <c r="B26" s="594"/>
      <c r="C26" s="594"/>
      <c r="D26" s="594"/>
      <c r="E26" s="594"/>
      <c r="F26" s="594"/>
      <c r="G26" s="594"/>
      <c r="H26" s="594"/>
      <c r="I26" s="594"/>
      <c r="J26" s="593">
        <v>2021</v>
      </c>
      <c r="K26" s="594"/>
      <c r="L26" s="594"/>
      <c r="M26" s="594"/>
      <c r="N26" s="594"/>
      <c r="O26" s="594"/>
      <c r="P26" s="594"/>
      <c r="Q26" s="594"/>
      <c r="R26" s="594"/>
      <c r="S26" s="594"/>
      <c r="T26" s="594"/>
      <c r="U26" s="594"/>
      <c r="V26" s="594"/>
      <c r="W26" s="594"/>
      <c r="X26" s="594"/>
      <c r="Y26" s="594"/>
      <c r="Z26" s="594"/>
      <c r="AA26" s="594"/>
      <c r="AB26" s="594"/>
      <c r="AC26" s="594"/>
      <c r="AD26" s="594"/>
      <c r="AE26" s="594"/>
      <c r="AF26" s="594"/>
      <c r="AG26" s="594"/>
      <c r="AH26" s="594"/>
      <c r="AI26" s="594"/>
      <c r="AJ26" s="594"/>
      <c r="AK26" s="594"/>
      <c r="AL26" s="594"/>
      <c r="AM26" s="594"/>
      <c r="AN26" s="594"/>
      <c r="AO26" s="594"/>
      <c r="AP26" s="594"/>
      <c r="AQ26" s="594"/>
      <c r="AR26" s="594"/>
      <c r="AS26" s="594"/>
      <c r="AT26" s="594"/>
      <c r="AU26" s="594"/>
      <c r="AV26" s="594"/>
      <c r="AW26" s="594"/>
      <c r="AX26" s="594"/>
      <c r="AY26" s="594"/>
      <c r="AZ26" s="594"/>
      <c r="BA26" s="594"/>
      <c r="BB26" s="594"/>
      <c r="BC26" s="594"/>
      <c r="BD26" s="594"/>
      <c r="BE26" s="594"/>
      <c r="BF26" s="594"/>
      <c r="BG26" s="594"/>
      <c r="BH26" s="594"/>
      <c r="BI26" s="595"/>
      <c r="BJ26" s="644" t="s">
        <v>10</v>
      </c>
    </row>
    <row r="27" spans="1:63" ht="20.100000000000001" customHeight="1" thickBot="1">
      <c r="A27" s="647" t="s">
        <v>11</v>
      </c>
      <c r="B27" s="649" t="s">
        <v>12</v>
      </c>
      <c r="C27" s="649" t="s">
        <v>13</v>
      </c>
      <c r="D27" s="651" t="s">
        <v>14</v>
      </c>
      <c r="E27" s="644" t="s">
        <v>15</v>
      </c>
      <c r="F27" s="644" t="s">
        <v>16</v>
      </c>
      <c r="G27" s="644" t="s">
        <v>17</v>
      </c>
      <c r="H27" s="644" t="s">
        <v>147</v>
      </c>
      <c r="I27" s="644" t="s">
        <v>148</v>
      </c>
      <c r="J27" s="666" t="s">
        <v>18</v>
      </c>
      <c r="K27" s="660"/>
      <c r="L27" s="660"/>
      <c r="M27" s="667"/>
      <c r="N27" s="653" t="s">
        <v>19</v>
      </c>
      <c r="O27" s="654"/>
      <c r="P27" s="654"/>
      <c r="Q27" s="655"/>
      <c r="R27" s="653" t="s">
        <v>20</v>
      </c>
      <c r="S27" s="654"/>
      <c r="T27" s="654"/>
      <c r="U27" s="655"/>
      <c r="V27" s="653" t="s">
        <v>21</v>
      </c>
      <c r="W27" s="654"/>
      <c r="X27" s="654"/>
      <c r="Y27" s="655"/>
      <c r="Z27" s="653" t="s">
        <v>22</v>
      </c>
      <c r="AA27" s="654"/>
      <c r="AB27" s="654"/>
      <c r="AC27" s="655"/>
      <c r="AD27" s="653" t="s">
        <v>23</v>
      </c>
      <c r="AE27" s="654"/>
      <c r="AF27" s="654"/>
      <c r="AG27" s="655"/>
      <c r="AH27" s="653" t="s">
        <v>24</v>
      </c>
      <c r="AI27" s="654"/>
      <c r="AJ27" s="654"/>
      <c r="AK27" s="655"/>
      <c r="AL27" s="653" t="s">
        <v>25</v>
      </c>
      <c r="AM27" s="654"/>
      <c r="AN27" s="654"/>
      <c r="AO27" s="655"/>
      <c r="AP27" s="653" t="s">
        <v>26</v>
      </c>
      <c r="AQ27" s="654"/>
      <c r="AR27" s="654"/>
      <c r="AS27" s="655"/>
      <c r="AT27" s="653" t="s">
        <v>27</v>
      </c>
      <c r="AU27" s="654"/>
      <c r="AV27" s="654"/>
      <c r="AW27" s="655"/>
      <c r="AX27" s="653" t="s">
        <v>28</v>
      </c>
      <c r="AY27" s="654"/>
      <c r="AZ27" s="654"/>
      <c r="BA27" s="655"/>
      <c r="BB27" s="653" t="s">
        <v>29</v>
      </c>
      <c r="BC27" s="654"/>
      <c r="BD27" s="654"/>
      <c r="BE27" s="655"/>
      <c r="BF27" s="659" t="s">
        <v>10</v>
      </c>
      <c r="BG27" s="660"/>
      <c r="BH27" s="660"/>
      <c r="BI27" s="661"/>
      <c r="BJ27" s="645"/>
    </row>
    <row r="28" spans="1:63" ht="20.100000000000001" customHeight="1" thickBot="1">
      <c r="A28" s="648"/>
      <c r="B28" s="650"/>
      <c r="C28" s="650"/>
      <c r="D28" s="652"/>
      <c r="E28" s="645"/>
      <c r="F28" s="645"/>
      <c r="G28" s="645"/>
      <c r="H28" s="645"/>
      <c r="I28" s="645"/>
      <c r="J28" s="401" t="s">
        <v>151</v>
      </c>
      <c r="K28" s="400" t="s">
        <v>152</v>
      </c>
      <c r="L28" s="400" t="s">
        <v>153</v>
      </c>
      <c r="M28" s="400" t="s">
        <v>154</v>
      </c>
      <c r="N28" s="436" t="s">
        <v>151</v>
      </c>
      <c r="O28" s="437" t="s">
        <v>152</v>
      </c>
      <c r="P28" s="437" t="s">
        <v>153</v>
      </c>
      <c r="Q28" s="437" t="s">
        <v>154</v>
      </c>
      <c r="R28" s="436" t="s">
        <v>151</v>
      </c>
      <c r="S28" s="437" t="s">
        <v>152</v>
      </c>
      <c r="T28" s="437" t="s">
        <v>153</v>
      </c>
      <c r="U28" s="437" t="s">
        <v>154</v>
      </c>
      <c r="V28" s="436" t="s">
        <v>151</v>
      </c>
      <c r="W28" s="437" t="s">
        <v>152</v>
      </c>
      <c r="X28" s="437" t="s">
        <v>153</v>
      </c>
      <c r="Y28" s="437" t="s">
        <v>154</v>
      </c>
      <c r="Z28" s="436" t="s">
        <v>151</v>
      </c>
      <c r="AA28" s="437" t="s">
        <v>152</v>
      </c>
      <c r="AB28" s="437" t="s">
        <v>153</v>
      </c>
      <c r="AC28" s="437" t="s">
        <v>154</v>
      </c>
      <c r="AD28" s="436" t="s">
        <v>151</v>
      </c>
      <c r="AE28" s="437" t="s">
        <v>152</v>
      </c>
      <c r="AF28" s="437" t="s">
        <v>153</v>
      </c>
      <c r="AG28" s="437" t="s">
        <v>154</v>
      </c>
      <c r="AH28" s="436" t="s">
        <v>151</v>
      </c>
      <c r="AI28" s="437" t="s">
        <v>152</v>
      </c>
      <c r="AJ28" s="437" t="s">
        <v>153</v>
      </c>
      <c r="AK28" s="437" t="s">
        <v>154</v>
      </c>
      <c r="AL28" s="436" t="s">
        <v>151</v>
      </c>
      <c r="AM28" s="437" t="s">
        <v>152</v>
      </c>
      <c r="AN28" s="437" t="s">
        <v>153</v>
      </c>
      <c r="AO28" s="437" t="s">
        <v>154</v>
      </c>
      <c r="AP28" s="436" t="s">
        <v>151</v>
      </c>
      <c r="AQ28" s="437" t="s">
        <v>152</v>
      </c>
      <c r="AR28" s="437" t="s">
        <v>153</v>
      </c>
      <c r="AS28" s="437" t="s">
        <v>154</v>
      </c>
      <c r="AT28" s="436" t="s">
        <v>151</v>
      </c>
      <c r="AU28" s="437" t="s">
        <v>152</v>
      </c>
      <c r="AV28" s="437" t="s">
        <v>153</v>
      </c>
      <c r="AW28" s="437" t="s">
        <v>154</v>
      </c>
      <c r="AX28" s="436" t="s">
        <v>151</v>
      </c>
      <c r="AY28" s="437" t="s">
        <v>152</v>
      </c>
      <c r="AZ28" s="437" t="s">
        <v>153</v>
      </c>
      <c r="BA28" s="437" t="s">
        <v>154</v>
      </c>
      <c r="BB28" s="436" t="s">
        <v>151</v>
      </c>
      <c r="BC28" s="437" t="s">
        <v>152</v>
      </c>
      <c r="BD28" s="437" t="s">
        <v>153</v>
      </c>
      <c r="BE28" s="437" t="s">
        <v>154</v>
      </c>
      <c r="BF28" s="399" t="s">
        <v>151</v>
      </c>
      <c r="BG28" s="399" t="s">
        <v>152</v>
      </c>
      <c r="BH28" s="399" t="s">
        <v>153</v>
      </c>
      <c r="BI28" s="399" t="s">
        <v>154</v>
      </c>
      <c r="BJ28" s="646"/>
    </row>
    <row r="29" spans="1:63">
      <c r="A29" s="608" t="s">
        <v>45</v>
      </c>
      <c r="B29" s="608">
        <v>16333</v>
      </c>
      <c r="C29" s="608" t="s">
        <v>252</v>
      </c>
      <c r="D29" s="656" t="s">
        <v>251</v>
      </c>
      <c r="E29" s="635" t="s">
        <v>250</v>
      </c>
      <c r="F29" s="638"/>
      <c r="G29" s="608" t="s">
        <v>238</v>
      </c>
      <c r="H29" s="641" t="s">
        <v>160</v>
      </c>
      <c r="I29" s="398" t="s">
        <v>161</v>
      </c>
      <c r="J29" s="430">
        <v>0</v>
      </c>
      <c r="K29" s="431">
        <v>0</v>
      </c>
      <c r="L29" s="431">
        <v>0</v>
      </c>
      <c r="M29" s="397">
        <f>SUM(J29:L29)</f>
        <v>0</v>
      </c>
      <c r="N29" s="430">
        <v>0</v>
      </c>
      <c r="O29" s="431">
        <v>0</v>
      </c>
      <c r="P29" s="431">
        <v>0</v>
      </c>
      <c r="Q29" s="438">
        <f>SUM(N29:P29)</f>
        <v>0</v>
      </c>
      <c r="R29" s="430">
        <v>0</v>
      </c>
      <c r="S29" s="431">
        <v>0</v>
      </c>
      <c r="T29" s="431">
        <v>0</v>
      </c>
      <c r="U29" s="438">
        <f>SUM(R29:T29)</f>
        <v>0</v>
      </c>
      <c r="V29" s="430"/>
      <c r="W29" s="431"/>
      <c r="X29" s="431"/>
      <c r="Y29" s="438">
        <f>SUM(V29:X29)</f>
        <v>0</v>
      </c>
      <c r="Z29" s="430"/>
      <c r="AA29" s="431"/>
      <c r="AB29" s="431"/>
      <c r="AC29" s="438">
        <f>SUM(Z29:AB29)</f>
        <v>0</v>
      </c>
      <c r="AD29" s="430"/>
      <c r="AE29" s="431"/>
      <c r="AF29" s="431"/>
      <c r="AG29" s="438">
        <f>SUM(AD29:AF29)</f>
        <v>0</v>
      </c>
      <c r="AH29" s="430"/>
      <c r="AI29" s="431"/>
      <c r="AJ29" s="431"/>
      <c r="AK29" s="438">
        <f>SUM(AH29:AJ29)</f>
        <v>0</v>
      </c>
      <c r="AL29" s="430"/>
      <c r="AM29" s="431"/>
      <c r="AN29" s="431"/>
      <c r="AO29" s="438">
        <f>SUM(AL29:AN29)</f>
        <v>0</v>
      </c>
      <c r="AP29" s="430"/>
      <c r="AQ29" s="431"/>
      <c r="AR29" s="431"/>
      <c r="AS29" s="438">
        <f>SUM(AP29:AR29)</f>
        <v>0</v>
      </c>
      <c r="AT29" s="430"/>
      <c r="AU29" s="431"/>
      <c r="AV29" s="431"/>
      <c r="AW29" s="438">
        <f>SUM(AT29:AV29)</f>
        <v>0</v>
      </c>
      <c r="AX29" s="430"/>
      <c r="AY29" s="431"/>
      <c r="AZ29" s="431"/>
      <c r="BA29" s="438">
        <f>SUM(AX29:AZ29)</f>
        <v>0</v>
      </c>
      <c r="BB29" s="430"/>
      <c r="BC29" s="431"/>
      <c r="BD29" s="431"/>
      <c r="BE29" s="438">
        <f>SUM(BB29:BD29)</f>
        <v>0</v>
      </c>
      <c r="BF29" s="396">
        <f t="shared" ref="BF29:BH33" si="2">SUMIF($J$28:$BE$28,BF$28,$J29:$BE29)</f>
        <v>0</v>
      </c>
      <c r="BG29" s="396">
        <f t="shared" si="2"/>
        <v>0</v>
      </c>
      <c r="BH29" s="396">
        <f t="shared" si="2"/>
        <v>0</v>
      </c>
      <c r="BI29" s="396">
        <f t="shared" ref="BI29:BI60" si="3">SUM(BF29:BH29)</f>
        <v>0</v>
      </c>
      <c r="BJ29" s="396">
        <f t="shared" ref="BJ29:BJ60" si="4">SUMIF($J$28:$BE$28,$BI$28,$J29:$BE29)</f>
        <v>0</v>
      </c>
      <c r="BK29" s="350"/>
    </row>
    <row r="30" spans="1:63">
      <c r="A30" s="609"/>
      <c r="B30" s="609"/>
      <c r="C30" s="609"/>
      <c r="D30" s="657"/>
      <c r="E30" s="636"/>
      <c r="F30" s="639"/>
      <c r="G30" s="609"/>
      <c r="H30" s="642"/>
      <c r="I30" s="392" t="s">
        <v>162</v>
      </c>
      <c r="J30" s="432">
        <v>0</v>
      </c>
      <c r="K30" s="433">
        <v>0</v>
      </c>
      <c r="L30" s="433">
        <v>0</v>
      </c>
      <c r="M30" s="391">
        <f>SUM(J30:L30)</f>
        <v>0</v>
      </c>
      <c r="N30" s="432">
        <v>0</v>
      </c>
      <c r="O30" s="433">
        <v>0</v>
      </c>
      <c r="P30" s="433">
        <v>0</v>
      </c>
      <c r="Q30" s="439">
        <f>SUM(N30:P30)</f>
        <v>0</v>
      </c>
      <c r="R30" s="432">
        <v>0</v>
      </c>
      <c r="S30" s="433">
        <v>0</v>
      </c>
      <c r="T30" s="433">
        <v>0</v>
      </c>
      <c r="U30" s="439">
        <f>SUM(R30:T30)</f>
        <v>0</v>
      </c>
      <c r="V30" s="432"/>
      <c r="W30" s="433"/>
      <c r="X30" s="433"/>
      <c r="Y30" s="439">
        <f>SUM(V30:X30)</f>
        <v>0</v>
      </c>
      <c r="Z30" s="432"/>
      <c r="AA30" s="433"/>
      <c r="AB30" s="433"/>
      <c r="AC30" s="439">
        <f>SUM(Z30:AB30)</f>
        <v>0</v>
      </c>
      <c r="AD30" s="432"/>
      <c r="AE30" s="433"/>
      <c r="AF30" s="433"/>
      <c r="AG30" s="439">
        <f>SUM(AD30:AF30)</f>
        <v>0</v>
      </c>
      <c r="AH30" s="432"/>
      <c r="AI30" s="433"/>
      <c r="AJ30" s="433"/>
      <c r="AK30" s="439">
        <f>SUM(AH30:AJ30)</f>
        <v>0</v>
      </c>
      <c r="AL30" s="432"/>
      <c r="AM30" s="433"/>
      <c r="AN30" s="433"/>
      <c r="AO30" s="439">
        <f>SUM(AL30:AN30)</f>
        <v>0</v>
      </c>
      <c r="AP30" s="432"/>
      <c r="AQ30" s="433"/>
      <c r="AR30" s="433"/>
      <c r="AS30" s="439">
        <f>SUM(AP30:AR30)</f>
        <v>0</v>
      </c>
      <c r="AT30" s="432"/>
      <c r="AU30" s="433"/>
      <c r="AV30" s="433"/>
      <c r="AW30" s="439">
        <f>SUM(AT30:AV30)</f>
        <v>0</v>
      </c>
      <c r="AX30" s="432"/>
      <c r="AY30" s="433"/>
      <c r="AZ30" s="433"/>
      <c r="BA30" s="439">
        <f>SUM(AX30:AZ30)</f>
        <v>0</v>
      </c>
      <c r="BB30" s="432"/>
      <c r="BC30" s="433"/>
      <c r="BD30" s="433"/>
      <c r="BE30" s="439">
        <f>SUM(BB30:BD30)</f>
        <v>0</v>
      </c>
      <c r="BF30" s="390">
        <f t="shared" si="2"/>
        <v>0</v>
      </c>
      <c r="BG30" s="390">
        <f t="shared" si="2"/>
        <v>0</v>
      </c>
      <c r="BH30" s="390">
        <f t="shared" si="2"/>
        <v>0</v>
      </c>
      <c r="BI30" s="390">
        <f t="shared" si="3"/>
        <v>0</v>
      </c>
      <c r="BJ30" s="390">
        <f t="shared" si="4"/>
        <v>0</v>
      </c>
      <c r="BK30" s="350"/>
    </row>
    <row r="31" spans="1:63">
      <c r="A31" s="609"/>
      <c r="B31" s="609"/>
      <c r="C31" s="609"/>
      <c r="D31" s="657"/>
      <c r="E31" s="636"/>
      <c r="F31" s="639"/>
      <c r="G31" s="609"/>
      <c r="H31" s="642"/>
      <c r="I31" s="392" t="s">
        <v>163</v>
      </c>
      <c r="J31" s="432">
        <v>0</v>
      </c>
      <c r="K31" s="433">
        <v>0</v>
      </c>
      <c r="L31" s="433">
        <v>0</v>
      </c>
      <c r="M31" s="391">
        <f>SUM(J31:L31)</f>
        <v>0</v>
      </c>
      <c r="N31" s="432">
        <v>3</v>
      </c>
      <c r="O31" s="433">
        <v>1</v>
      </c>
      <c r="P31" s="433">
        <v>0</v>
      </c>
      <c r="Q31" s="439">
        <f>SUM(N31:P31)</f>
        <v>4</v>
      </c>
      <c r="R31" s="432">
        <v>1</v>
      </c>
      <c r="S31" s="433">
        <v>1</v>
      </c>
      <c r="T31" s="433">
        <v>0</v>
      </c>
      <c r="U31" s="439">
        <f>SUM(R31:T31)</f>
        <v>2</v>
      </c>
      <c r="V31" s="432"/>
      <c r="W31" s="433"/>
      <c r="X31" s="433"/>
      <c r="Y31" s="439">
        <f>SUM(V31:X31)</f>
        <v>0</v>
      </c>
      <c r="Z31" s="432"/>
      <c r="AA31" s="433"/>
      <c r="AB31" s="433"/>
      <c r="AC31" s="439">
        <f>SUM(Z31:AB31)</f>
        <v>0</v>
      </c>
      <c r="AD31" s="432"/>
      <c r="AE31" s="433"/>
      <c r="AF31" s="433"/>
      <c r="AG31" s="439">
        <f>SUM(AD31:AF31)</f>
        <v>0</v>
      </c>
      <c r="AH31" s="432"/>
      <c r="AI31" s="433"/>
      <c r="AJ31" s="433"/>
      <c r="AK31" s="439">
        <f>SUM(AH31:AJ31)</f>
        <v>0</v>
      </c>
      <c r="AL31" s="432"/>
      <c r="AM31" s="433"/>
      <c r="AN31" s="433"/>
      <c r="AO31" s="439">
        <f>SUM(AL31:AN31)</f>
        <v>0</v>
      </c>
      <c r="AP31" s="432"/>
      <c r="AQ31" s="433"/>
      <c r="AR31" s="433"/>
      <c r="AS31" s="439">
        <f>SUM(AP31:AR31)</f>
        <v>0</v>
      </c>
      <c r="AT31" s="432"/>
      <c r="AU31" s="433"/>
      <c r="AV31" s="433"/>
      <c r="AW31" s="439">
        <f>SUM(AT31:AV31)</f>
        <v>0</v>
      </c>
      <c r="AX31" s="432"/>
      <c r="AY31" s="433"/>
      <c r="AZ31" s="433"/>
      <c r="BA31" s="439">
        <f>SUM(AX31:AZ31)</f>
        <v>0</v>
      </c>
      <c r="BB31" s="432"/>
      <c r="BC31" s="433"/>
      <c r="BD31" s="433"/>
      <c r="BE31" s="439">
        <f>SUM(BB31:BD31)</f>
        <v>0</v>
      </c>
      <c r="BF31" s="390">
        <f t="shared" si="2"/>
        <v>4</v>
      </c>
      <c r="BG31" s="390">
        <f t="shared" si="2"/>
        <v>2</v>
      </c>
      <c r="BH31" s="390">
        <f t="shared" si="2"/>
        <v>0</v>
      </c>
      <c r="BI31" s="390">
        <f t="shared" si="3"/>
        <v>6</v>
      </c>
      <c r="BJ31" s="390">
        <f t="shared" si="4"/>
        <v>6</v>
      </c>
      <c r="BK31" s="350"/>
    </row>
    <row r="32" spans="1:63">
      <c r="A32" s="609"/>
      <c r="B32" s="609"/>
      <c r="C32" s="609"/>
      <c r="D32" s="657"/>
      <c r="E32" s="636"/>
      <c r="F32" s="639"/>
      <c r="G32" s="609"/>
      <c r="H32" s="642"/>
      <c r="I32" s="392" t="s">
        <v>164</v>
      </c>
      <c r="J32" s="432">
        <v>0</v>
      </c>
      <c r="K32" s="433">
        <v>0</v>
      </c>
      <c r="L32" s="433">
        <v>0</v>
      </c>
      <c r="M32" s="391">
        <f>SUM(J32:L32)</f>
        <v>0</v>
      </c>
      <c r="N32" s="432">
        <v>44</v>
      </c>
      <c r="O32" s="433">
        <v>50</v>
      </c>
      <c r="P32" s="433">
        <v>0</v>
      </c>
      <c r="Q32" s="439">
        <f>SUM(N32:P32)</f>
        <v>94</v>
      </c>
      <c r="R32" s="432">
        <v>31</v>
      </c>
      <c r="S32" s="433">
        <v>55</v>
      </c>
      <c r="T32" s="433">
        <v>0</v>
      </c>
      <c r="U32" s="439">
        <f>SUM(R32:T32)</f>
        <v>86</v>
      </c>
      <c r="V32" s="432"/>
      <c r="W32" s="433"/>
      <c r="X32" s="433"/>
      <c r="Y32" s="439">
        <f>SUM(V32:X32)</f>
        <v>0</v>
      </c>
      <c r="Z32" s="432"/>
      <c r="AA32" s="433"/>
      <c r="AB32" s="433"/>
      <c r="AC32" s="439">
        <f>SUM(Z32:AB32)</f>
        <v>0</v>
      </c>
      <c r="AD32" s="432"/>
      <c r="AE32" s="433"/>
      <c r="AF32" s="433"/>
      <c r="AG32" s="439">
        <f>SUM(AD32:AF32)</f>
        <v>0</v>
      </c>
      <c r="AH32" s="432"/>
      <c r="AI32" s="433"/>
      <c r="AJ32" s="433"/>
      <c r="AK32" s="439">
        <f>SUM(AH32:AJ32)</f>
        <v>0</v>
      </c>
      <c r="AL32" s="432"/>
      <c r="AM32" s="433"/>
      <c r="AN32" s="433"/>
      <c r="AO32" s="439">
        <f>SUM(AL32:AN32)</f>
        <v>0</v>
      </c>
      <c r="AP32" s="432"/>
      <c r="AQ32" s="433"/>
      <c r="AR32" s="433"/>
      <c r="AS32" s="439">
        <f>SUM(AP32:AR32)</f>
        <v>0</v>
      </c>
      <c r="AT32" s="432"/>
      <c r="AU32" s="433"/>
      <c r="AV32" s="433"/>
      <c r="AW32" s="439">
        <f>SUM(AT32:AV32)</f>
        <v>0</v>
      </c>
      <c r="AX32" s="432"/>
      <c r="AY32" s="433"/>
      <c r="AZ32" s="433"/>
      <c r="BA32" s="439">
        <f>SUM(AX32:AZ32)</f>
        <v>0</v>
      </c>
      <c r="BB32" s="432"/>
      <c r="BC32" s="433"/>
      <c r="BD32" s="433"/>
      <c r="BE32" s="439">
        <f>SUM(BB32:BD32)</f>
        <v>0</v>
      </c>
      <c r="BF32" s="390">
        <f t="shared" si="2"/>
        <v>75</v>
      </c>
      <c r="BG32" s="390">
        <f t="shared" si="2"/>
        <v>105</v>
      </c>
      <c r="BH32" s="390">
        <f t="shared" si="2"/>
        <v>0</v>
      </c>
      <c r="BI32" s="390">
        <f t="shared" si="3"/>
        <v>180</v>
      </c>
      <c r="BJ32" s="390">
        <f t="shared" si="4"/>
        <v>180</v>
      </c>
      <c r="BK32" s="350"/>
    </row>
    <row r="33" spans="1:63">
      <c r="A33" s="609"/>
      <c r="B33" s="609"/>
      <c r="C33" s="609"/>
      <c r="D33" s="657"/>
      <c r="E33" s="636"/>
      <c r="F33" s="639"/>
      <c r="G33" s="609"/>
      <c r="H33" s="642"/>
      <c r="I33" s="392" t="s">
        <v>165</v>
      </c>
      <c r="J33" s="432">
        <v>0</v>
      </c>
      <c r="K33" s="433">
        <v>0</v>
      </c>
      <c r="L33" s="433">
        <v>0</v>
      </c>
      <c r="M33" s="391">
        <f>SUM(J33:L33)</f>
        <v>0</v>
      </c>
      <c r="N33" s="432">
        <v>0</v>
      </c>
      <c r="O33" s="433">
        <v>0</v>
      </c>
      <c r="P33" s="433">
        <v>0</v>
      </c>
      <c r="Q33" s="439">
        <f>SUM(N33:P33)</f>
        <v>0</v>
      </c>
      <c r="R33" s="432">
        <v>2</v>
      </c>
      <c r="S33" s="433">
        <v>14</v>
      </c>
      <c r="T33" s="433">
        <v>0</v>
      </c>
      <c r="U33" s="439">
        <f>SUM(R33:T33)</f>
        <v>16</v>
      </c>
      <c r="V33" s="432"/>
      <c r="W33" s="433"/>
      <c r="X33" s="433"/>
      <c r="Y33" s="439">
        <f>SUM(V33:X33)</f>
        <v>0</v>
      </c>
      <c r="Z33" s="432"/>
      <c r="AA33" s="433"/>
      <c r="AB33" s="433"/>
      <c r="AC33" s="439">
        <f>SUM(Z33:AB33)</f>
        <v>0</v>
      </c>
      <c r="AD33" s="432"/>
      <c r="AE33" s="433"/>
      <c r="AF33" s="433"/>
      <c r="AG33" s="439">
        <f>SUM(AD33:AF33)</f>
        <v>0</v>
      </c>
      <c r="AH33" s="432"/>
      <c r="AI33" s="433"/>
      <c r="AJ33" s="433"/>
      <c r="AK33" s="439">
        <f>SUM(AH33:AJ33)</f>
        <v>0</v>
      </c>
      <c r="AL33" s="432"/>
      <c r="AM33" s="433"/>
      <c r="AN33" s="433"/>
      <c r="AO33" s="439">
        <f>SUM(AL33:AN33)</f>
        <v>0</v>
      </c>
      <c r="AP33" s="432"/>
      <c r="AQ33" s="433"/>
      <c r="AR33" s="433"/>
      <c r="AS33" s="439">
        <f>SUM(AP33:AR33)</f>
        <v>0</v>
      </c>
      <c r="AT33" s="432"/>
      <c r="AU33" s="433"/>
      <c r="AV33" s="433"/>
      <c r="AW33" s="439">
        <f>SUM(AT33:AV33)</f>
        <v>0</v>
      </c>
      <c r="AX33" s="432"/>
      <c r="AY33" s="433"/>
      <c r="AZ33" s="433"/>
      <c r="BA33" s="439">
        <f>SUM(AX33:AZ33)</f>
        <v>0</v>
      </c>
      <c r="BB33" s="432"/>
      <c r="BC33" s="433"/>
      <c r="BD33" s="433"/>
      <c r="BE33" s="439">
        <f>SUM(BB33:BD33)</f>
        <v>0</v>
      </c>
      <c r="BF33" s="390">
        <f t="shared" si="2"/>
        <v>2</v>
      </c>
      <c r="BG33" s="390">
        <f t="shared" si="2"/>
        <v>14</v>
      </c>
      <c r="BH33" s="390">
        <f t="shared" si="2"/>
        <v>0</v>
      </c>
      <c r="BI33" s="390">
        <f t="shared" si="3"/>
        <v>16</v>
      </c>
      <c r="BJ33" s="390">
        <f t="shared" si="4"/>
        <v>16</v>
      </c>
      <c r="BK33" s="350"/>
    </row>
    <row r="34" spans="1:63" ht="28.5">
      <c r="A34" s="609"/>
      <c r="B34" s="609"/>
      <c r="C34" s="609"/>
      <c r="D34" s="657"/>
      <c r="E34" s="636"/>
      <c r="F34" s="639"/>
      <c r="G34" s="609"/>
      <c r="H34" s="642"/>
      <c r="I34" s="395" t="s">
        <v>166</v>
      </c>
      <c r="J34" s="394">
        <f>IF(SUM(J29:J33)=SUM(J35:J38),SUM(J29:J33),"NO CUADRA")</f>
        <v>0</v>
      </c>
      <c r="K34" s="394">
        <f>IF(SUM(K29:K33)=SUM(K35:K38),SUM(K29:K33),"NO CUADRA")</f>
        <v>0</v>
      </c>
      <c r="L34" s="394">
        <f>IF(SUM(L29:L33)=SUM(L35:L38),SUM(L29:L33),"NO CUADRA")</f>
        <v>0</v>
      </c>
      <c r="M34" s="391">
        <f>IF(AND(SUM(M29:M33)=SUM(J34:L34),SUM(M35:M38)=SUM(J34:L34)),SUM(J34:L34),"NO CUADRA")</f>
        <v>0</v>
      </c>
      <c r="N34" s="440">
        <f>IF(SUM(N29:N33)=SUM(N35:N38),SUM(N29:N33),"NO CUADRA")</f>
        <v>47</v>
      </c>
      <c r="O34" s="440">
        <f>IF(SUM(O29:O33)=SUM(O35:O38),SUM(O29:O33),"NO CUADRA")</f>
        <v>51</v>
      </c>
      <c r="P34" s="440">
        <f>IF(SUM(P29:P33)=SUM(P35:P38),SUM(P29:P33),"NO CUADRA")</f>
        <v>0</v>
      </c>
      <c r="Q34" s="439">
        <f>IF(AND(SUM(Q29:Q33)=SUM(N34:P34),SUM(Q35:Q38)=SUM(N34:P34)),SUM(N34:P34),"NO CUADRA")</f>
        <v>98</v>
      </c>
      <c r="R34" s="440">
        <f>IF(SUM(R29:R33)=SUM(R35:R38),SUM(R29:R33),"NO CUADRA")</f>
        <v>34</v>
      </c>
      <c r="S34" s="440">
        <f>IF(SUM(S29:S33)=SUM(S35:S38),SUM(S29:S33),"NO CUADRA")</f>
        <v>70</v>
      </c>
      <c r="T34" s="440">
        <f>IF(SUM(T29:T33)=SUM(T35:T38),SUM(T29:T33),"NO CUADRA")</f>
        <v>0</v>
      </c>
      <c r="U34" s="439">
        <f>IF(AND(SUM(U29:U33)=SUM(R34:T34),SUM(U35:U38)=SUM(R34:T34)),SUM(R34:T34),"NO CUADRA")</f>
        <v>104</v>
      </c>
      <c r="V34" s="440">
        <f>IF(SUM(V29:V33)=SUM(V35:V38),SUM(V29:V33),"NO CUADRA")</f>
        <v>0</v>
      </c>
      <c r="W34" s="440">
        <f>IF(SUM(W29:W33)=SUM(W35:W38),SUM(W29:W33),"NO CUADRA")</f>
        <v>0</v>
      </c>
      <c r="X34" s="440">
        <f>IF(SUM(X29:X33)=SUM(X35:X38),SUM(X29:X33),"NO CUADRA")</f>
        <v>0</v>
      </c>
      <c r="Y34" s="439">
        <f>IF(AND(SUM(Y29:Y33)=SUM(V34:X34),SUM(Y35:Y38)=SUM(V34:X34)),SUM(V34:X34),"NO CUADRA")</f>
        <v>0</v>
      </c>
      <c r="Z34" s="440">
        <f>IF(SUM(Z29:Z33)=SUM(Z35:Z38),SUM(Z29:Z33),"NO CUADRA")</f>
        <v>0</v>
      </c>
      <c r="AA34" s="440">
        <f>IF(SUM(AA29:AA33)=SUM(AA35:AA38),SUM(AA29:AA33),"NO CUADRA")</f>
        <v>0</v>
      </c>
      <c r="AB34" s="440">
        <f>IF(SUM(AB29:AB33)=SUM(AB35:AB38),SUM(AB29:AB33),"NO CUADRA")</f>
        <v>0</v>
      </c>
      <c r="AC34" s="439">
        <f>IF(AND(SUM(AC29:AC33)=SUM(Z34:AB34),SUM(AC35:AC38)=SUM(Z34:AB34)),SUM(Z34:AB34),"NO CUADRA")</f>
        <v>0</v>
      </c>
      <c r="AD34" s="440">
        <f>IF(SUM(AD29:AD33)=SUM(AD35:AD38),SUM(AD29:AD33),"NO CUADRA")</f>
        <v>0</v>
      </c>
      <c r="AE34" s="440">
        <f>IF(SUM(AE29:AE33)=SUM(AE35:AE38),SUM(AE29:AE33),"NO CUADRA")</f>
        <v>0</v>
      </c>
      <c r="AF34" s="440">
        <f>IF(SUM(AF29:AF33)=SUM(AF35:AF38),SUM(AF29:AF33),"NO CUADRA")</f>
        <v>0</v>
      </c>
      <c r="AG34" s="439">
        <f>IF(AND(SUM(AG29:AG33)=SUM(AD34:AF34),SUM(AG35:AG38)=SUM(AD34:AF34)),SUM(AD34:AF34),"NO CUADRA")</f>
        <v>0</v>
      </c>
      <c r="AH34" s="440">
        <f>IF(SUM(AH29:AH33)=SUM(AH35:AH38),SUM(AH29:AH33),"NO CUADRA")</f>
        <v>0</v>
      </c>
      <c r="AI34" s="440">
        <f>IF(SUM(AI29:AI33)=SUM(AI35:AI38),SUM(AI29:AI33),"NO CUADRA")</f>
        <v>0</v>
      </c>
      <c r="AJ34" s="440">
        <f>IF(SUM(AJ29:AJ33)=SUM(AJ35:AJ38),SUM(AJ29:AJ33),"NO CUADRA")</f>
        <v>0</v>
      </c>
      <c r="AK34" s="439">
        <f>IF(AND(SUM(AK29:AK33)=SUM(AH34:AJ34),SUM(AK35:AK38)=SUM(AH34:AJ34)),SUM(AH34:AJ34),"NO CUADRA")</f>
        <v>0</v>
      </c>
      <c r="AL34" s="440">
        <f>IF(SUM(AL29:AL33)=SUM(AL35:AL38),SUM(AL29:AL33),"NO CUADRA")</f>
        <v>0</v>
      </c>
      <c r="AM34" s="440">
        <f>IF(SUM(AM29:AM33)=SUM(AM35:AM38),SUM(AM29:AM33),"NO CUADRA")</f>
        <v>0</v>
      </c>
      <c r="AN34" s="440">
        <f>IF(SUM(AN29:AN33)=SUM(AN35:AN38),SUM(AN29:AN33),"NO CUADRA")</f>
        <v>0</v>
      </c>
      <c r="AO34" s="439">
        <f>IF(AND(SUM(AO29:AO33)=SUM(AL34:AN34),SUM(AO35:AO38)=SUM(AL34:AN34)),SUM(AL34:AN34),"NO CUADRA")</f>
        <v>0</v>
      </c>
      <c r="AP34" s="440">
        <f>IF(SUM(AP29:AP33)=SUM(AP35:AP38),SUM(AP29:AP33),"NO CUADRA")</f>
        <v>0</v>
      </c>
      <c r="AQ34" s="440">
        <f>IF(SUM(AQ29:AQ33)=SUM(AQ35:AQ38),SUM(AQ29:AQ33),"NO CUADRA")</f>
        <v>0</v>
      </c>
      <c r="AR34" s="440">
        <f>IF(SUM(AR29:AR33)=SUM(AR35:AR38),SUM(AR29:AR33),"NO CUADRA")</f>
        <v>0</v>
      </c>
      <c r="AS34" s="439">
        <f>IF(AND(SUM(AS29:AS33)=SUM(AP34:AR34),SUM(AS35:AS38)=SUM(AP34:AR34)),SUM(AP34:AR34),"NO CUADRA")</f>
        <v>0</v>
      </c>
      <c r="AT34" s="440">
        <f>IF(SUM(AT29:AT33)=SUM(AT35:AT38),SUM(AT29:AT33),"NO CUADRA")</f>
        <v>0</v>
      </c>
      <c r="AU34" s="440">
        <f>IF(SUM(AU29:AU33)=SUM(AU35:AU38),SUM(AU29:AU33),"NO CUADRA")</f>
        <v>0</v>
      </c>
      <c r="AV34" s="440">
        <f>IF(SUM(AV29:AV33)=SUM(AV35:AV38),SUM(AV29:AV33),"NO CUADRA")</f>
        <v>0</v>
      </c>
      <c r="AW34" s="439">
        <f>IF(AND(SUM(AW29:AW33)=SUM(AT34:AV34),SUM(AW35:AW38)=SUM(AT34:AV34)),SUM(AT34:AV34),"NO CUADRA")</f>
        <v>0</v>
      </c>
      <c r="AX34" s="440">
        <f>IF(SUM(AX29:AX33)=SUM(AX35:AX38),SUM(AX29:AX33),"NO CUADRA")</f>
        <v>0</v>
      </c>
      <c r="AY34" s="440">
        <f>IF(SUM(AY29:AY33)=SUM(AY35:AY38),SUM(AY29:AY33),"NO CUADRA")</f>
        <v>0</v>
      </c>
      <c r="AZ34" s="440">
        <f>IF(SUM(AZ29:AZ33)=SUM(AZ35:AZ38),SUM(AZ29:AZ33),"NO CUADRA")</f>
        <v>0</v>
      </c>
      <c r="BA34" s="439">
        <f>IF(AND(SUM(BA29:BA33)=SUM(AX34:AZ34),SUM(BA35:BA38)=SUM(AX34:AZ34)),SUM(AX34:AZ34),"NO CUADRA")</f>
        <v>0</v>
      </c>
      <c r="BB34" s="440">
        <f>IF(SUM(BB29:BB33)=SUM(BB35:BB38),SUM(BB29:BB33),"NO CUADRA")</f>
        <v>0</v>
      </c>
      <c r="BC34" s="440">
        <f>IF(SUM(BC29:BC33)=SUM(BC35:BC38),SUM(BC29:BC33),"NO CUADRA")</f>
        <v>0</v>
      </c>
      <c r="BD34" s="440">
        <f>IF(SUM(BD29:BD33)=SUM(BD35:BD38),SUM(BD29:BD33),"NO CUADRA")</f>
        <v>0</v>
      </c>
      <c r="BE34" s="439">
        <f>IF(AND(SUM(BE29:BE33)=SUM(BB34:BD34),SUM(BE35:BE38)=SUM(BB34:BD34)),SUM(BB34:BD34),"NO CUADRA")</f>
        <v>0</v>
      </c>
      <c r="BF34" s="393">
        <f>IF(COUNTIFS($J34:$BE34,"NO CUADRA",$J$28:$BE$28,BF$28)&gt;0,"NO CUADRA",SUMIF($J$28:$BE$28,BF$28,$J34:$BE34))</f>
        <v>81</v>
      </c>
      <c r="BG34" s="393">
        <f>IF(COUNTIFS($J34:$BE34,"NO CUADRA",$J$28:$BE$28,BG$28)&gt;0,"NO CUADRA",SUMIF($J$28:$BE$28,BG$28,$J34:$BE34))</f>
        <v>121</v>
      </c>
      <c r="BH34" s="393">
        <f>IF(COUNTIFS($J34:$BE34,"NO CUADRA",$J$28:$BE$28,BH$28)&gt;0,"NO CUADRA",SUMIF($J$28:$BE$28,BH$28,$J34:$BE34))</f>
        <v>0</v>
      </c>
      <c r="BI34" s="393">
        <f t="shared" si="3"/>
        <v>202</v>
      </c>
      <c r="BJ34" s="393">
        <f t="shared" si="4"/>
        <v>202</v>
      </c>
      <c r="BK34" s="350"/>
    </row>
    <row r="35" spans="1:63">
      <c r="A35" s="609"/>
      <c r="B35" s="609"/>
      <c r="C35" s="609"/>
      <c r="D35" s="657"/>
      <c r="E35" s="636"/>
      <c r="F35" s="639"/>
      <c r="G35" s="609"/>
      <c r="H35" s="642" t="s">
        <v>167</v>
      </c>
      <c r="I35" s="392" t="s">
        <v>168</v>
      </c>
      <c r="J35" s="432">
        <v>0</v>
      </c>
      <c r="K35" s="433">
        <v>0</v>
      </c>
      <c r="L35" s="433">
        <v>0</v>
      </c>
      <c r="M35" s="391">
        <f t="shared" ref="M35:M43" si="5">SUM(J35:L35)</f>
        <v>0</v>
      </c>
      <c r="N35" s="432">
        <v>44</v>
      </c>
      <c r="O35" s="433">
        <v>39</v>
      </c>
      <c r="P35" s="433">
        <v>0</v>
      </c>
      <c r="Q35" s="439">
        <f t="shared" ref="Q35:Q43" si="6">SUM(N35:P35)</f>
        <v>83</v>
      </c>
      <c r="R35" s="432">
        <v>34</v>
      </c>
      <c r="S35" s="433">
        <v>56</v>
      </c>
      <c r="T35" s="433">
        <v>0</v>
      </c>
      <c r="U35" s="439">
        <f t="shared" ref="U35:U43" si="7">SUM(R35:T35)</f>
        <v>90</v>
      </c>
      <c r="V35" s="432"/>
      <c r="W35" s="433"/>
      <c r="X35" s="433"/>
      <c r="Y35" s="439">
        <f t="shared" ref="Y35:Y43" si="8">SUM(V35:X35)</f>
        <v>0</v>
      </c>
      <c r="Z35" s="432"/>
      <c r="AA35" s="433"/>
      <c r="AB35" s="433"/>
      <c r="AC35" s="439">
        <f t="shared" ref="AC35:AC43" si="9">SUM(Z35:AB35)</f>
        <v>0</v>
      </c>
      <c r="AD35" s="432"/>
      <c r="AE35" s="433"/>
      <c r="AF35" s="433"/>
      <c r="AG35" s="439">
        <f t="shared" ref="AG35:AG43" si="10">SUM(AD35:AF35)</f>
        <v>0</v>
      </c>
      <c r="AH35" s="432"/>
      <c r="AI35" s="433"/>
      <c r="AJ35" s="433"/>
      <c r="AK35" s="439">
        <f t="shared" ref="AK35:AK43" si="11">SUM(AH35:AJ35)</f>
        <v>0</v>
      </c>
      <c r="AL35" s="432"/>
      <c r="AM35" s="433"/>
      <c r="AN35" s="433"/>
      <c r="AO35" s="439">
        <f t="shared" ref="AO35:AO43" si="12">SUM(AL35:AN35)</f>
        <v>0</v>
      </c>
      <c r="AP35" s="432"/>
      <c r="AQ35" s="433"/>
      <c r="AR35" s="433"/>
      <c r="AS35" s="439">
        <f t="shared" ref="AS35:AS43" si="13">SUM(AP35:AR35)</f>
        <v>0</v>
      </c>
      <c r="AT35" s="432"/>
      <c r="AU35" s="433"/>
      <c r="AV35" s="433"/>
      <c r="AW35" s="439">
        <f t="shared" ref="AW35:AW43" si="14">SUM(AT35:AV35)</f>
        <v>0</v>
      </c>
      <c r="AX35" s="432"/>
      <c r="AY35" s="433"/>
      <c r="AZ35" s="433"/>
      <c r="BA35" s="439">
        <f t="shared" ref="BA35:BA43" si="15">SUM(AX35:AZ35)</f>
        <v>0</v>
      </c>
      <c r="BB35" s="432"/>
      <c r="BC35" s="433"/>
      <c r="BD35" s="433"/>
      <c r="BE35" s="439">
        <f t="shared" ref="BE35:BE43" si="16">SUM(BB35:BD35)</f>
        <v>0</v>
      </c>
      <c r="BF35" s="390">
        <f t="shared" ref="BF35:BH43" si="17">SUMIF($J$28:$BE$28,BF$28,$J35:$BE35)</f>
        <v>78</v>
      </c>
      <c r="BG35" s="390">
        <f t="shared" si="17"/>
        <v>95</v>
      </c>
      <c r="BH35" s="390">
        <f t="shared" si="17"/>
        <v>0</v>
      </c>
      <c r="BI35" s="390">
        <f t="shared" si="3"/>
        <v>173</v>
      </c>
      <c r="BJ35" s="390">
        <f t="shared" si="4"/>
        <v>173</v>
      </c>
      <c r="BK35" s="350"/>
    </row>
    <row r="36" spans="1:63">
      <c r="A36" s="609"/>
      <c r="B36" s="609"/>
      <c r="C36" s="609"/>
      <c r="D36" s="657"/>
      <c r="E36" s="636"/>
      <c r="F36" s="639"/>
      <c r="G36" s="609"/>
      <c r="H36" s="642"/>
      <c r="I36" s="392" t="s">
        <v>169</v>
      </c>
      <c r="J36" s="432">
        <v>0</v>
      </c>
      <c r="K36" s="433">
        <v>0</v>
      </c>
      <c r="L36" s="433">
        <v>0</v>
      </c>
      <c r="M36" s="391">
        <f t="shared" si="5"/>
        <v>0</v>
      </c>
      <c r="N36" s="432">
        <v>3</v>
      </c>
      <c r="O36" s="433">
        <v>12</v>
      </c>
      <c r="P36" s="433">
        <v>0</v>
      </c>
      <c r="Q36" s="439">
        <f t="shared" si="6"/>
        <v>15</v>
      </c>
      <c r="R36" s="432">
        <v>0</v>
      </c>
      <c r="S36" s="433">
        <v>14</v>
      </c>
      <c r="T36" s="433">
        <v>0</v>
      </c>
      <c r="U36" s="439">
        <f t="shared" si="7"/>
        <v>14</v>
      </c>
      <c r="V36" s="432"/>
      <c r="W36" s="433"/>
      <c r="X36" s="433"/>
      <c r="Y36" s="439">
        <f t="shared" si="8"/>
        <v>0</v>
      </c>
      <c r="Z36" s="432"/>
      <c r="AA36" s="433"/>
      <c r="AB36" s="433"/>
      <c r="AC36" s="439">
        <f t="shared" si="9"/>
        <v>0</v>
      </c>
      <c r="AD36" s="432"/>
      <c r="AE36" s="433"/>
      <c r="AF36" s="433"/>
      <c r="AG36" s="439">
        <f t="shared" si="10"/>
        <v>0</v>
      </c>
      <c r="AH36" s="432"/>
      <c r="AI36" s="433"/>
      <c r="AJ36" s="433"/>
      <c r="AK36" s="439">
        <f t="shared" si="11"/>
        <v>0</v>
      </c>
      <c r="AL36" s="432"/>
      <c r="AM36" s="433"/>
      <c r="AN36" s="433"/>
      <c r="AO36" s="439">
        <f t="shared" si="12"/>
        <v>0</v>
      </c>
      <c r="AP36" s="432"/>
      <c r="AQ36" s="433"/>
      <c r="AR36" s="433"/>
      <c r="AS36" s="439">
        <f t="shared" si="13"/>
        <v>0</v>
      </c>
      <c r="AT36" s="432"/>
      <c r="AU36" s="433"/>
      <c r="AV36" s="433"/>
      <c r="AW36" s="439">
        <f t="shared" si="14"/>
        <v>0</v>
      </c>
      <c r="AX36" s="432"/>
      <c r="AY36" s="433"/>
      <c r="AZ36" s="433"/>
      <c r="BA36" s="439">
        <f t="shared" si="15"/>
        <v>0</v>
      </c>
      <c r="BB36" s="432"/>
      <c r="BC36" s="433"/>
      <c r="BD36" s="433"/>
      <c r="BE36" s="439">
        <f t="shared" si="16"/>
        <v>0</v>
      </c>
      <c r="BF36" s="390">
        <f t="shared" si="17"/>
        <v>3</v>
      </c>
      <c r="BG36" s="390">
        <f t="shared" si="17"/>
        <v>26</v>
      </c>
      <c r="BH36" s="390">
        <f t="shared" si="17"/>
        <v>0</v>
      </c>
      <c r="BI36" s="390">
        <f t="shared" si="3"/>
        <v>29</v>
      </c>
      <c r="BJ36" s="390">
        <f t="shared" si="4"/>
        <v>29</v>
      </c>
      <c r="BK36" s="350"/>
    </row>
    <row r="37" spans="1:63">
      <c r="A37" s="609"/>
      <c r="B37" s="609"/>
      <c r="C37" s="609"/>
      <c r="D37" s="657"/>
      <c r="E37" s="636"/>
      <c r="F37" s="639"/>
      <c r="G37" s="609"/>
      <c r="H37" s="642" t="s">
        <v>170</v>
      </c>
      <c r="I37" s="392" t="s">
        <v>171</v>
      </c>
      <c r="J37" s="432">
        <v>0</v>
      </c>
      <c r="K37" s="433">
        <v>0</v>
      </c>
      <c r="L37" s="433">
        <v>0</v>
      </c>
      <c r="M37" s="391">
        <f t="shared" si="5"/>
        <v>0</v>
      </c>
      <c r="N37" s="432">
        <v>0</v>
      </c>
      <c r="O37" s="433">
        <v>0</v>
      </c>
      <c r="P37" s="433">
        <v>0</v>
      </c>
      <c r="Q37" s="439">
        <f t="shared" si="6"/>
        <v>0</v>
      </c>
      <c r="R37" s="432">
        <v>0</v>
      </c>
      <c r="S37" s="433">
        <v>0</v>
      </c>
      <c r="T37" s="433">
        <v>0</v>
      </c>
      <c r="U37" s="439">
        <f t="shared" si="7"/>
        <v>0</v>
      </c>
      <c r="V37" s="432"/>
      <c r="W37" s="433"/>
      <c r="X37" s="433"/>
      <c r="Y37" s="439">
        <f t="shared" si="8"/>
        <v>0</v>
      </c>
      <c r="Z37" s="432"/>
      <c r="AA37" s="433"/>
      <c r="AB37" s="433"/>
      <c r="AC37" s="439">
        <f t="shared" si="9"/>
        <v>0</v>
      </c>
      <c r="AD37" s="432"/>
      <c r="AE37" s="433"/>
      <c r="AF37" s="433"/>
      <c r="AG37" s="439">
        <f t="shared" si="10"/>
        <v>0</v>
      </c>
      <c r="AH37" s="432"/>
      <c r="AI37" s="433"/>
      <c r="AJ37" s="433"/>
      <c r="AK37" s="439">
        <f t="shared" si="11"/>
        <v>0</v>
      </c>
      <c r="AL37" s="432"/>
      <c r="AM37" s="433"/>
      <c r="AN37" s="433"/>
      <c r="AO37" s="439">
        <f t="shared" si="12"/>
        <v>0</v>
      </c>
      <c r="AP37" s="432"/>
      <c r="AQ37" s="433"/>
      <c r="AR37" s="433"/>
      <c r="AS37" s="439">
        <f t="shared" si="13"/>
        <v>0</v>
      </c>
      <c r="AT37" s="432"/>
      <c r="AU37" s="433"/>
      <c r="AV37" s="433"/>
      <c r="AW37" s="439">
        <f t="shared" si="14"/>
        <v>0</v>
      </c>
      <c r="AX37" s="432"/>
      <c r="AY37" s="433"/>
      <c r="AZ37" s="433"/>
      <c r="BA37" s="439">
        <f t="shared" si="15"/>
        <v>0</v>
      </c>
      <c r="BB37" s="432"/>
      <c r="BC37" s="433"/>
      <c r="BD37" s="433"/>
      <c r="BE37" s="439">
        <f t="shared" si="16"/>
        <v>0</v>
      </c>
      <c r="BF37" s="390">
        <f t="shared" si="17"/>
        <v>0</v>
      </c>
      <c r="BG37" s="390">
        <f t="shared" si="17"/>
        <v>0</v>
      </c>
      <c r="BH37" s="390">
        <f t="shared" si="17"/>
        <v>0</v>
      </c>
      <c r="BI37" s="390">
        <f t="shared" si="3"/>
        <v>0</v>
      </c>
      <c r="BJ37" s="390">
        <f t="shared" si="4"/>
        <v>0</v>
      </c>
      <c r="BK37" s="350"/>
    </row>
    <row r="38" spans="1:63" ht="15" thickBot="1">
      <c r="A38" s="609"/>
      <c r="B38" s="609"/>
      <c r="C38" s="609"/>
      <c r="D38" s="657"/>
      <c r="E38" s="637"/>
      <c r="F38" s="640"/>
      <c r="G38" s="610"/>
      <c r="H38" s="643"/>
      <c r="I38" s="389" t="s">
        <v>172</v>
      </c>
      <c r="J38" s="434">
        <v>0</v>
      </c>
      <c r="K38" s="435">
        <v>0</v>
      </c>
      <c r="L38" s="435">
        <v>0</v>
      </c>
      <c r="M38" s="388">
        <f t="shared" si="5"/>
        <v>0</v>
      </c>
      <c r="N38" s="434">
        <v>0</v>
      </c>
      <c r="O38" s="435">
        <v>0</v>
      </c>
      <c r="P38" s="435">
        <v>0</v>
      </c>
      <c r="Q38" s="441">
        <f t="shared" si="6"/>
        <v>0</v>
      </c>
      <c r="R38" s="434">
        <v>0</v>
      </c>
      <c r="S38" s="435">
        <v>0</v>
      </c>
      <c r="T38" s="435">
        <v>0</v>
      </c>
      <c r="U38" s="441">
        <f t="shared" si="7"/>
        <v>0</v>
      </c>
      <c r="V38" s="434"/>
      <c r="W38" s="435"/>
      <c r="X38" s="435"/>
      <c r="Y38" s="441">
        <f t="shared" si="8"/>
        <v>0</v>
      </c>
      <c r="Z38" s="434"/>
      <c r="AA38" s="435"/>
      <c r="AB38" s="435"/>
      <c r="AC38" s="441">
        <f t="shared" si="9"/>
        <v>0</v>
      </c>
      <c r="AD38" s="434"/>
      <c r="AE38" s="435"/>
      <c r="AF38" s="435"/>
      <c r="AG38" s="441">
        <f t="shared" si="10"/>
        <v>0</v>
      </c>
      <c r="AH38" s="434"/>
      <c r="AI38" s="435"/>
      <c r="AJ38" s="435"/>
      <c r="AK38" s="441">
        <f t="shared" si="11"/>
        <v>0</v>
      </c>
      <c r="AL38" s="434"/>
      <c r="AM38" s="435"/>
      <c r="AN38" s="435"/>
      <c r="AO38" s="441">
        <f t="shared" si="12"/>
        <v>0</v>
      </c>
      <c r="AP38" s="434"/>
      <c r="AQ38" s="435"/>
      <c r="AR38" s="435"/>
      <c r="AS38" s="441">
        <f t="shared" si="13"/>
        <v>0</v>
      </c>
      <c r="AT38" s="434"/>
      <c r="AU38" s="435"/>
      <c r="AV38" s="435"/>
      <c r="AW38" s="441">
        <f t="shared" si="14"/>
        <v>0</v>
      </c>
      <c r="AX38" s="434"/>
      <c r="AY38" s="435"/>
      <c r="AZ38" s="435"/>
      <c r="BA38" s="441">
        <f t="shared" si="15"/>
        <v>0</v>
      </c>
      <c r="BB38" s="434"/>
      <c r="BC38" s="435"/>
      <c r="BD38" s="435"/>
      <c r="BE38" s="441">
        <f t="shared" si="16"/>
        <v>0</v>
      </c>
      <c r="BF38" s="387">
        <f t="shared" si="17"/>
        <v>0</v>
      </c>
      <c r="BG38" s="387">
        <f t="shared" si="17"/>
        <v>0</v>
      </c>
      <c r="BH38" s="387">
        <f t="shared" si="17"/>
        <v>0</v>
      </c>
      <c r="BI38" s="387">
        <f t="shared" si="3"/>
        <v>0</v>
      </c>
      <c r="BJ38" s="387">
        <f t="shared" si="4"/>
        <v>0</v>
      </c>
      <c r="BK38" s="350"/>
    </row>
    <row r="39" spans="1:63">
      <c r="A39" s="609"/>
      <c r="B39" s="609"/>
      <c r="C39" s="609"/>
      <c r="D39" s="657"/>
      <c r="E39" s="611" t="s">
        <v>249</v>
      </c>
      <c r="F39" s="614"/>
      <c r="G39" s="629" t="s">
        <v>238</v>
      </c>
      <c r="H39" s="632" t="s">
        <v>160</v>
      </c>
      <c r="I39" s="386" t="s">
        <v>161</v>
      </c>
      <c r="J39" s="430">
        <v>0</v>
      </c>
      <c r="K39" s="431">
        <v>0</v>
      </c>
      <c r="L39" s="431">
        <v>0</v>
      </c>
      <c r="M39" s="385">
        <f t="shared" si="5"/>
        <v>0</v>
      </c>
      <c r="N39" s="430">
        <v>0</v>
      </c>
      <c r="O39" s="431">
        <v>0</v>
      </c>
      <c r="P39" s="431">
        <v>0</v>
      </c>
      <c r="Q39" s="442">
        <f t="shared" si="6"/>
        <v>0</v>
      </c>
      <c r="R39" s="430">
        <v>0</v>
      </c>
      <c r="S39" s="431">
        <v>0</v>
      </c>
      <c r="T39" s="431">
        <v>0</v>
      </c>
      <c r="U39" s="442">
        <f t="shared" si="7"/>
        <v>0</v>
      </c>
      <c r="V39" s="430">
        <v>0</v>
      </c>
      <c r="W39" s="431">
        <v>0</v>
      </c>
      <c r="X39" s="431">
        <v>0</v>
      </c>
      <c r="Y39" s="442">
        <f t="shared" si="8"/>
        <v>0</v>
      </c>
      <c r="Z39" s="430">
        <v>0</v>
      </c>
      <c r="AA39" s="431">
        <v>0</v>
      </c>
      <c r="AB39" s="431">
        <v>0</v>
      </c>
      <c r="AC39" s="442">
        <f t="shared" si="9"/>
        <v>0</v>
      </c>
      <c r="AD39" s="430">
        <v>0</v>
      </c>
      <c r="AE39" s="431">
        <v>0</v>
      </c>
      <c r="AF39" s="431">
        <v>0</v>
      </c>
      <c r="AG39" s="442">
        <f t="shared" si="10"/>
        <v>0</v>
      </c>
      <c r="AH39" s="430">
        <v>0</v>
      </c>
      <c r="AI39" s="431">
        <v>0</v>
      </c>
      <c r="AJ39" s="431">
        <v>0</v>
      </c>
      <c r="AK39" s="442">
        <f t="shared" si="11"/>
        <v>0</v>
      </c>
      <c r="AL39" s="430"/>
      <c r="AM39" s="431"/>
      <c r="AN39" s="431"/>
      <c r="AO39" s="442">
        <f t="shared" si="12"/>
        <v>0</v>
      </c>
      <c r="AP39" s="430">
        <v>0</v>
      </c>
      <c r="AQ39" s="431">
        <v>0</v>
      </c>
      <c r="AR39" s="431">
        <v>0</v>
      </c>
      <c r="AS39" s="442">
        <f t="shared" si="13"/>
        <v>0</v>
      </c>
      <c r="AT39" s="430">
        <v>0</v>
      </c>
      <c r="AU39" s="431">
        <v>0</v>
      </c>
      <c r="AV39" s="431">
        <v>0</v>
      </c>
      <c r="AW39" s="442">
        <f t="shared" si="14"/>
        <v>0</v>
      </c>
      <c r="AX39" s="430">
        <v>0</v>
      </c>
      <c r="AY39" s="431">
        <v>0</v>
      </c>
      <c r="AZ39" s="431">
        <v>0</v>
      </c>
      <c r="BA39" s="442">
        <f t="shared" si="15"/>
        <v>0</v>
      </c>
      <c r="BB39" s="430">
        <v>0</v>
      </c>
      <c r="BC39" s="431">
        <v>0</v>
      </c>
      <c r="BD39" s="431">
        <v>0</v>
      </c>
      <c r="BE39" s="442">
        <f t="shared" si="16"/>
        <v>0</v>
      </c>
      <c r="BF39" s="384">
        <f t="shared" si="17"/>
        <v>0</v>
      </c>
      <c r="BG39" s="384">
        <f t="shared" si="17"/>
        <v>0</v>
      </c>
      <c r="BH39" s="384">
        <f t="shared" si="17"/>
        <v>0</v>
      </c>
      <c r="BI39" s="384">
        <f t="shared" si="3"/>
        <v>0</v>
      </c>
      <c r="BJ39" s="384">
        <f t="shared" si="4"/>
        <v>0</v>
      </c>
      <c r="BK39" s="350"/>
    </row>
    <row r="40" spans="1:63">
      <c r="A40" s="609"/>
      <c r="B40" s="609"/>
      <c r="C40" s="609"/>
      <c r="D40" s="657"/>
      <c r="E40" s="612"/>
      <c r="F40" s="615"/>
      <c r="G40" s="630"/>
      <c r="H40" s="633"/>
      <c r="I40" s="380" t="s">
        <v>162</v>
      </c>
      <c r="J40" s="432">
        <v>0</v>
      </c>
      <c r="K40" s="433">
        <v>0</v>
      </c>
      <c r="L40" s="433">
        <v>0</v>
      </c>
      <c r="M40" s="379">
        <f t="shared" si="5"/>
        <v>0</v>
      </c>
      <c r="N40" s="432">
        <v>0</v>
      </c>
      <c r="O40" s="433">
        <v>0</v>
      </c>
      <c r="P40" s="433">
        <v>0</v>
      </c>
      <c r="Q40" s="443">
        <f t="shared" si="6"/>
        <v>0</v>
      </c>
      <c r="R40" s="432">
        <v>0</v>
      </c>
      <c r="S40" s="433">
        <v>0</v>
      </c>
      <c r="T40" s="433">
        <v>0</v>
      </c>
      <c r="U40" s="443">
        <f t="shared" si="7"/>
        <v>0</v>
      </c>
      <c r="V40" s="432">
        <v>0</v>
      </c>
      <c r="W40" s="433">
        <v>0</v>
      </c>
      <c r="X40" s="433">
        <v>0</v>
      </c>
      <c r="Y40" s="443">
        <f t="shared" si="8"/>
        <v>0</v>
      </c>
      <c r="Z40" s="432">
        <v>0</v>
      </c>
      <c r="AA40" s="433">
        <v>0</v>
      </c>
      <c r="AB40" s="433">
        <v>0</v>
      </c>
      <c r="AC40" s="443">
        <f t="shared" si="9"/>
        <v>0</v>
      </c>
      <c r="AD40" s="432">
        <v>0</v>
      </c>
      <c r="AE40" s="433">
        <v>0</v>
      </c>
      <c r="AF40" s="433">
        <v>0</v>
      </c>
      <c r="AG40" s="443">
        <f t="shared" si="10"/>
        <v>0</v>
      </c>
      <c r="AH40" s="432">
        <v>0</v>
      </c>
      <c r="AI40" s="433">
        <v>0</v>
      </c>
      <c r="AJ40" s="433">
        <v>0</v>
      </c>
      <c r="AK40" s="443">
        <f t="shared" si="11"/>
        <v>0</v>
      </c>
      <c r="AL40" s="432"/>
      <c r="AM40" s="433"/>
      <c r="AN40" s="433"/>
      <c r="AO40" s="443">
        <f t="shared" si="12"/>
        <v>0</v>
      </c>
      <c r="AP40" s="432">
        <v>0</v>
      </c>
      <c r="AQ40" s="433">
        <v>0</v>
      </c>
      <c r="AR40" s="433">
        <v>0</v>
      </c>
      <c r="AS40" s="443">
        <f t="shared" si="13"/>
        <v>0</v>
      </c>
      <c r="AT40" s="432">
        <v>0</v>
      </c>
      <c r="AU40" s="433">
        <v>0</v>
      </c>
      <c r="AV40" s="433">
        <v>0</v>
      </c>
      <c r="AW40" s="443">
        <f t="shared" si="14"/>
        <v>0</v>
      </c>
      <c r="AX40" s="432">
        <v>0</v>
      </c>
      <c r="AY40" s="433">
        <v>0</v>
      </c>
      <c r="AZ40" s="433">
        <v>0</v>
      </c>
      <c r="BA40" s="443">
        <f t="shared" si="15"/>
        <v>0</v>
      </c>
      <c r="BB40" s="432">
        <v>0</v>
      </c>
      <c r="BC40" s="433">
        <v>0</v>
      </c>
      <c r="BD40" s="433">
        <v>0</v>
      </c>
      <c r="BE40" s="443">
        <f t="shared" si="16"/>
        <v>0</v>
      </c>
      <c r="BF40" s="378">
        <f t="shared" si="17"/>
        <v>0</v>
      </c>
      <c r="BG40" s="378">
        <f t="shared" si="17"/>
        <v>0</v>
      </c>
      <c r="BH40" s="378">
        <f t="shared" si="17"/>
        <v>0</v>
      </c>
      <c r="BI40" s="378">
        <f t="shared" si="3"/>
        <v>0</v>
      </c>
      <c r="BJ40" s="378">
        <f t="shared" si="4"/>
        <v>0</v>
      </c>
      <c r="BK40" s="350"/>
    </row>
    <row r="41" spans="1:63">
      <c r="A41" s="609"/>
      <c r="B41" s="609"/>
      <c r="C41" s="609"/>
      <c r="D41" s="657"/>
      <c r="E41" s="612"/>
      <c r="F41" s="615"/>
      <c r="G41" s="630"/>
      <c r="H41" s="633"/>
      <c r="I41" s="380" t="s">
        <v>163</v>
      </c>
      <c r="J41" s="432">
        <v>0</v>
      </c>
      <c r="K41" s="433">
        <v>0</v>
      </c>
      <c r="L41" s="433">
        <v>0</v>
      </c>
      <c r="M41" s="379">
        <f t="shared" si="5"/>
        <v>0</v>
      </c>
      <c r="N41" s="432">
        <v>2</v>
      </c>
      <c r="O41" s="433">
        <v>5</v>
      </c>
      <c r="P41" s="433">
        <v>0</v>
      </c>
      <c r="Q41" s="443">
        <f t="shared" si="6"/>
        <v>7</v>
      </c>
      <c r="R41" s="432">
        <v>0</v>
      </c>
      <c r="S41" s="433">
        <v>0</v>
      </c>
      <c r="T41" s="433">
        <v>0</v>
      </c>
      <c r="U41" s="443">
        <f t="shared" si="7"/>
        <v>0</v>
      </c>
      <c r="V41" s="432">
        <v>0</v>
      </c>
      <c r="W41" s="433">
        <v>0</v>
      </c>
      <c r="X41" s="433">
        <v>0</v>
      </c>
      <c r="Y41" s="443">
        <f t="shared" si="8"/>
        <v>0</v>
      </c>
      <c r="Z41" s="432">
        <v>0</v>
      </c>
      <c r="AA41" s="433">
        <v>0</v>
      </c>
      <c r="AB41" s="433">
        <v>0</v>
      </c>
      <c r="AC41" s="443">
        <f t="shared" si="9"/>
        <v>0</v>
      </c>
      <c r="AD41" s="432">
        <v>0</v>
      </c>
      <c r="AE41" s="433">
        <v>0</v>
      </c>
      <c r="AF41" s="433">
        <v>0</v>
      </c>
      <c r="AG41" s="443">
        <f t="shared" si="10"/>
        <v>0</v>
      </c>
      <c r="AH41" s="432">
        <v>0</v>
      </c>
      <c r="AI41" s="433">
        <v>0</v>
      </c>
      <c r="AJ41" s="433">
        <v>0</v>
      </c>
      <c r="AK41" s="443">
        <f t="shared" si="11"/>
        <v>0</v>
      </c>
      <c r="AL41" s="432"/>
      <c r="AM41" s="433"/>
      <c r="AN41" s="433"/>
      <c r="AO41" s="443">
        <f t="shared" si="12"/>
        <v>0</v>
      </c>
      <c r="AP41" s="432">
        <v>0</v>
      </c>
      <c r="AQ41" s="433">
        <v>0</v>
      </c>
      <c r="AR41" s="433">
        <v>0</v>
      </c>
      <c r="AS41" s="443">
        <f t="shared" si="13"/>
        <v>0</v>
      </c>
      <c r="AT41" s="432">
        <v>0</v>
      </c>
      <c r="AU41" s="433">
        <v>0</v>
      </c>
      <c r="AV41" s="433">
        <v>0</v>
      </c>
      <c r="AW41" s="443">
        <f t="shared" si="14"/>
        <v>0</v>
      </c>
      <c r="AX41" s="432">
        <v>0</v>
      </c>
      <c r="AY41" s="433">
        <v>0</v>
      </c>
      <c r="AZ41" s="433">
        <v>0</v>
      </c>
      <c r="BA41" s="443">
        <f t="shared" si="15"/>
        <v>0</v>
      </c>
      <c r="BB41" s="432">
        <v>0</v>
      </c>
      <c r="BC41" s="433">
        <v>0</v>
      </c>
      <c r="BD41" s="433">
        <v>0</v>
      </c>
      <c r="BE41" s="443">
        <f t="shared" si="16"/>
        <v>0</v>
      </c>
      <c r="BF41" s="378">
        <f t="shared" si="17"/>
        <v>2</v>
      </c>
      <c r="BG41" s="378">
        <f t="shared" si="17"/>
        <v>5</v>
      </c>
      <c r="BH41" s="378">
        <f t="shared" si="17"/>
        <v>0</v>
      </c>
      <c r="BI41" s="378">
        <f t="shared" si="3"/>
        <v>7</v>
      </c>
      <c r="BJ41" s="378">
        <f t="shared" si="4"/>
        <v>7</v>
      </c>
      <c r="BK41" s="350"/>
    </row>
    <row r="42" spans="1:63">
      <c r="A42" s="609"/>
      <c r="B42" s="609"/>
      <c r="C42" s="609"/>
      <c r="D42" s="657"/>
      <c r="E42" s="612"/>
      <c r="F42" s="615"/>
      <c r="G42" s="630"/>
      <c r="H42" s="633"/>
      <c r="I42" s="380" t="s">
        <v>164</v>
      </c>
      <c r="J42" s="432">
        <v>0</v>
      </c>
      <c r="K42" s="433">
        <v>0</v>
      </c>
      <c r="L42" s="433">
        <v>0</v>
      </c>
      <c r="M42" s="379">
        <f t="shared" si="5"/>
        <v>0</v>
      </c>
      <c r="N42" s="432">
        <v>159</v>
      </c>
      <c r="O42" s="433">
        <v>169</v>
      </c>
      <c r="P42" s="433">
        <v>0</v>
      </c>
      <c r="Q42" s="443">
        <f t="shared" si="6"/>
        <v>328</v>
      </c>
      <c r="R42" s="432">
        <v>0</v>
      </c>
      <c r="S42" s="433">
        <v>0</v>
      </c>
      <c r="T42" s="433">
        <v>0</v>
      </c>
      <c r="U42" s="443">
        <f t="shared" si="7"/>
        <v>0</v>
      </c>
      <c r="V42" s="432">
        <v>0</v>
      </c>
      <c r="W42" s="433">
        <v>0</v>
      </c>
      <c r="X42" s="433">
        <v>0</v>
      </c>
      <c r="Y42" s="443">
        <f t="shared" si="8"/>
        <v>0</v>
      </c>
      <c r="Z42" s="432">
        <v>0</v>
      </c>
      <c r="AA42" s="433">
        <v>0</v>
      </c>
      <c r="AB42" s="433">
        <v>0</v>
      </c>
      <c r="AC42" s="443">
        <f t="shared" si="9"/>
        <v>0</v>
      </c>
      <c r="AD42" s="432">
        <v>0</v>
      </c>
      <c r="AE42" s="433">
        <v>0</v>
      </c>
      <c r="AF42" s="433">
        <v>0</v>
      </c>
      <c r="AG42" s="443">
        <f t="shared" si="10"/>
        <v>0</v>
      </c>
      <c r="AH42" s="432">
        <v>0</v>
      </c>
      <c r="AI42" s="433">
        <v>0</v>
      </c>
      <c r="AJ42" s="433">
        <v>0</v>
      </c>
      <c r="AK42" s="443">
        <f t="shared" si="11"/>
        <v>0</v>
      </c>
      <c r="AL42" s="432"/>
      <c r="AM42" s="433"/>
      <c r="AN42" s="433"/>
      <c r="AO42" s="443">
        <f t="shared" si="12"/>
        <v>0</v>
      </c>
      <c r="AP42" s="432">
        <v>0</v>
      </c>
      <c r="AQ42" s="433">
        <v>0</v>
      </c>
      <c r="AR42" s="433">
        <v>0</v>
      </c>
      <c r="AS42" s="443">
        <f t="shared" si="13"/>
        <v>0</v>
      </c>
      <c r="AT42" s="432">
        <v>0</v>
      </c>
      <c r="AU42" s="433">
        <v>0</v>
      </c>
      <c r="AV42" s="433">
        <v>0</v>
      </c>
      <c r="AW42" s="443">
        <f t="shared" si="14"/>
        <v>0</v>
      </c>
      <c r="AX42" s="432">
        <v>0</v>
      </c>
      <c r="AY42" s="433">
        <v>0</v>
      </c>
      <c r="AZ42" s="433">
        <v>0</v>
      </c>
      <c r="BA42" s="443">
        <f t="shared" si="15"/>
        <v>0</v>
      </c>
      <c r="BB42" s="432">
        <v>0</v>
      </c>
      <c r="BC42" s="433">
        <v>0</v>
      </c>
      <c r="BD42" s="433">
        <v>0</v>
      </c>
      <c r="BE42" s="443">
        <f t="shared" si="16"/>
        <v>0</v>
      </c>
      <c r="BF42" s="378">
        <f t="shared" si="17"/>
        <v>159</v>
      </c>
      <c r="BG42" s="378">
        <f t="shared" si="17"/>
        <v>169</v>
      </c>
      <c r="BH42" s="378">
        <f t="shared" si="17"/>
        <v>0</v>
      </c>
      <c r="BI42" s="378">
        <f t="shared" si="3"/>
        <v>328</v>
      </c>
      <c r="BJ42" s="378">
        <f t="shared" si="4"/>
        <v>328</v>
      </c>
      <c r="BK42" s="350"/>
    </row>
    <row r="43" spans="1:63">
      <c r="A43" s="609"/>
      <c r="B43" s="609"/>
      <c r="C43" s="609"/>
      <c r="D43" s="657"/>
      <c r="E43" s="612"/>
      <c r="F43" s="615"/>
      <c r="G43" s="630"/>
      <c r="H43" s="633"/>
      <c r="I43" s="380" t="s">
        <v>165</v>
      </c>
      <c r="J43" s="432">
        <v>0</v>
      </c>
      <c r="K43" s="433">
        <v>0</v>
      </c>
      <c r="L43" s="433">
        <v>0</v>
      </c>
      <c r="M43" s="379">
        <f t="shared" si="5"/>
        <v>0</v>
      </c>
      <c r="N43" s="432">
        <v>1</v>
      </c>
      <c r="O43" s="433">
        <v>10</v>
      </c>
      <c r="P43" s="433">
        <v>0</v>
      </c>
      <c r="Q43" s="443">
        <f t="shared" si="6"/>
        <v>11</v>
      </c>
      <c r="R43" s="432">
        <v>0</v>
      </c>
      <c r="S43" s="433">
        <v>0</v>
      </c>
      <c r="T43" s="433">
        <v>0</v>
      </c>
      <c r="U43" s="443">
        <f t="shared" si="7"/>
        <v>0</v>
      </c>
      <c r="V43" s="432">
        <v>0</v>
      </c>
      <c r="W43" s="433">
        <v>0</v>
      </c>
      <c r="X43" s="433">
        <v>0</v>
      </c>
      <c r="Y43" s="443">
        <f t="shared" si="8"/>
        <v>0</v>
      </c>
      <c r="Z43" s="432">
        <v>0</v>
      </c>
      <c r="AA43" s="433">
        <v>0</v>
      </c>
      <c r="AB43" s="433">
        <v>0</v>
      </c>
      <c r="AC43" s="443">
        <f t="shared" si="9"/>
        <v>0</v>
      </c>
      <c r="AD43" s="432">
        <v>0</v>
      </c>
      <c r="AE43" s="433">
        <v>0</v>
      </c>
      <c r="AF43" s="433">
        <v>0</v>
      </c>
      <c r="AG43" s="443">
        <f t="shared" si="10"/>
        <v>0</v>
      </c>
      <c r="AH43" s="432">
        <v>0</v>
      </c>
      <c r="AI43" s="433">
        <v>0</v>
      </c>
      <c r="AJ43" s="433">
        <v>0</v>
      </c>
      <c r="AK43" s="443">
        <f t="shared" si="11"/>
        <v>0</v>
      </c>
      <c r="AL43" s="432"/>
      <c r="AM43" s="433"/>
      <c r="AN43" s="433"/>
      <c r="AO43" s="443">
        <f t="shared" si="12"/>
        <v>0</v>
      </c>
      <c r="AP43" s="432">
        <v>0</v>
      </c>
      <c r="AQ43" s="433">
        <v>0</v>
      </c>
      <c r="AR43" s="433">
        <v>0</v>
      </c>
      <c r="AS43" s="443">
        <f t="shared" si="13"/>
        <v>0</v>
      </c>
      <c r="AT43" s="432">
        <v>0</v>
      </c>
      <c r="AU43" s="433">
        <v>0</v>
      </c>
      <c r="AV43" s="433">
        <v>0</v>
      </c>
      <c r="AW43" s="443">
        <f t="shared" si="14"/>
        <v>0</v>
      </c>
      <c r="AX43" s="432">
        <v>0</v>
      </c>
      <c r="AY43" s="433">
        <v>0</v>
      </c>
      <c r="AZ43" s="433">
        <v>0</v>
      </c>
      <c r="BA43" s="443">
        <f t="shared" si="15"/>
        <v>0</v>
      </c>
      <c r="BB43" s="432">
        <v>0</v>
      </c>
      <c r="BC43" s="433">
        <v>0</v>
      </c>
      <c r="BD43" s="433">
        <v>0</v>
      </c>
      <c r="BE43" s="443">
        <f t="shared" si="16"/>
        <v>0</v>
      </c>
      <c r="BF43" s="378">
        <f t="shared" si="17"/>
        <v>1</v>
      </c>
      <c r="BG43" s="378">
        <f t="shared" si="17"/>
        <v>10</v>
      </c>
      <c r="BH43" s="378">
        <f t="shared" si="17"/>
        <v>0</v>
      </c>
      <c r="BI43" s="378">
        <f t="shared" si="3"/>
        <v>11</v>
      </c>
      <c r="BJ43" s="378">
        <f t="shared" si="4"/>
        <v>11</v>
      </c>
      <c r="BK43" s="350"/>
    </row>
    <row r="44" spans="1:63" ht="28.5">
      <c r="A44" s="609"/>
      <c r="B44" s="609"/>
      <c r="C44" s="609"/>
      <c r="D44" s="657"/>
      <c r="E44" s="612"/>
      <c r="F44" s="615"/>
      <c r="G44" s="630"/>
      <c r="H44" s="633"/>
      <c r="I44" s="383" t="s">
        <v>166</v>
      </c>
      <c r="J44" s="382">
        <f>IF(SUM(J39:J43)=SUM(J45:J48),SUM(J39:J43),"NO CUADRA")</f>
        <v>0</v>
      </c>
      <c r="K44" s="382">
        <f>IF(SUM(K39:K43)=SUM(K45:K48),SUM(K39:K43),"NO CUADRA")</f>
        <v>0</v>
      </c>
      <c r="L44" s="382">
        <f>IF(SUM(L39:L43)=SUM(L45:L48),SUM(L39:L43),"NO CUADRA")</f>
        <v>0</v>
      </c>
      <c r="M44" s="379">
        <f>IF(AND(SUM(M39:M43)=SUM(J44:L44),SUM(M45:M48)=SUM(J44:L44)),SUM(J44:L44),"NO CUADRA")</f>
        <v>0</v>
      </c>
      <c r="N44" s="444">
        <f>IF(SUM(N39:N43)=SUM(N45:N48),SUM(N39:N43),"NO CUADRA")</f>
        <v>162</v>
      </c>
      <c r="O44" s="444" t="str">
        <f>IF(SUM(O39:O43)=SUM(O45:O48),SUM(O39:O43),"NO CUADRA")</f>
        <v>NO CUADRA</v>
      </c>
      <c r="P44" s="444">
        <f>IF(SUM(P39:P43)=SUM(P45:P48),SUM(P39:P43),"NO CUADRA")</f>
        <v>0</v>
      </c>
      <c r="Q44" s="443" t="str">
        <f>IF(AND(SUM(Q39:Q43)=SUM(N44:P44),SUM(Q45:Q48)=SUM(N44:P44)),SUM(N44:P44),"NO CUADRA")</f>
        <v>NO CUADRA</v>
      </c>
      <c r="R44" s="444">
        <f>IF(SUM(R39:R43)=SUM(R45:R48),SUM(R39:R43),"NO CUADRA")</f>
        <v>0</v>
      </c>
      <c r="S44" s="444">
        <f>IF(SUM(S39:S43)=SUM(S45:S48),SUM(S39:S43),"NO CUADRA")</f>
        <v>0</v>
      </c>
      <c r="T44" s="444">
        <f>IF(SUM(T39:T43)=SUM(T45:T48),SUM(T39:T43),"NO CUADRA")</f>
        <v>0</v>
      </c>
      <c r="U44" s="443">
        <f>IF(AND(SUM(U39:U43)=SUM(R44:T44),SUM(U45:U48)=SUM(R44:T44)),SUM(R44:T44),"NO CUADRA")</f>
        <v>0</v>
      </c>
      <c r="V44" s="444">
        <f>IF(SUM(V39:V43)=SUM(V45:V48),SUM(V39:V43),"NO CUADRA")</f>
        <v>0</v>
      </c>
      <c r="W44" s="444">
        <f>IF(SUM(W39:W43)=SUM(W45:W48),SUM(W39:W43),"NO CUADRA")</f>
        <v>0</v>
      </c>
      <c r="X44" s="444">
        <f>IF(SUM(X39:X43)=SUM(X45:X48),SUM(X39:X43),"NO CUADRA")</f>
        <v>0</v>
      </c>
      <c r="Y44" s="443">
        <f>IF(AND(SUM(Y39:Y43)=SUM(V44:X44),SUM(Y45:Y48)=SUM(V44:X44)),SUM(V44:X44),"NO CUADRA")</f>
        <v>0</v>
      </c>
      <c r="Z44" s="444">
        <f>IF(SUM(Z39:Z43)=SUM(Z45:Z48),SUM(Z39:Z43),"NO CUADRA")</f>
        <v>0</v>
      </c>
      <c r="AA44" s="444">
        <f>IF(SUM(AA39:AA43)=SUM(AA45:AA48),SUM(AA39:AA43),"NO CUADRA")</f>
        <v>0</v>
      </c>
      <c r="AB44" s="444">
        <f>IF(SUM(AB39:AB43)=SUM(AB45:AB48),SUM(AB39:AB43),"NO CUADRA")</f>
        <v>0</v>
      </c>
      <c r="AC44" s="443">
        <f>IF(AND(SUM(AC39:AC43)=SUM(Z44:AB44),SUM(AC45:AC48)=SUM(Z44:AB44)),SUM(Z44:AB44),"NO CUADRA")</f>
        <v>0</v>
      </c>
      <c r="AD44" s="444">
        <f>IF(SUM(AD39:AD43)=SUM(AD45:AD48),SUM(AD39:AD43),"NO CUADRA")</f>
        <v>0</v>
      </c>
      <c r="AE44" s="444">
        <f>IF(SUM(AE39:AE43)=SUM(AE45:AE48),SUM(AE39:AE43),"NO CUADRA")</f>
        <v>0</v>
      </c>
      <c r="AF44" s="444">
        <f>IF(SUM(AF39:AF43)=SUM(AF45:AF48),SUM(AF39:AF43),"NO CUADRA")</f>
        <v>0</v>
      </c>
      <c r="AG44" s="443">
        <f>IF(AND(SUM(AG39:AG43)=SUM(AD44:AF44),SUM(AG45:AG48)=SUM(AD44:AF44)),SUM(AD44:AF44),"NO CUADRA")</f>
        <v>0</v>
      </c>
      <c r="AH44" s="444">
        <f>IF(SUM(AH39:AH43)=SUM(AH45:AH48),SUM(AH39:AH43),"NO CUADRA")</f>
        <v>0</v>
      </c>
      <c r="AI44" s="444">
        <f>IF(SUM(AI39:AI43)=SUM(AI45:AI48),SUM(AI39:AI43),"NO CUADRA")</f>
        <v>0</v>
      </c>
      <c r="AJ44" s="444">
        <f>IF(SUM(AJ39:AJ43)=SUM(AJ45:AJ48),SUM(AJ39:AJ43),"NO CUADRA")</f>
        <v>0</v>
      </c>
      <c r="AK44" s="443">
        <f>IF(AND(SUM(AK39:AK43)=SUM(AH44:AJ44),SUM(AK45:AK48)=SUM(AH44:AJ44)),SUM(AH44:AJ44),"NO CUADRA")</f>
        <v>0</v>
      </c>
      <c r="AL44" s="444">
        <f>IF(SUM(AL39:AL43)=SUM(AL45:AL48),SUM(AL39:AL43),"NO CUADRA")</f>
        <v>0</v>
      </c>
      <c r="AM44" s="444">
        <f>IF(SUM(AM39:AM43)=SUM(AM45:AM48),SUM(AM39:AM43),"NO CUADRA")</f>
        <v>0</v>
      </c>
      <c r="AN44" s="444">
        <f>IF(SUM(AN39:AN43)=SUM(AN45:AN48),SUM(AN39:AN43),"NO CUADRA")</f>
        <v>0</v>
      </c>
      <c r="AO44" s="443">
        <f>IF(AND(SUM(AO39:AO43)=SUM(AL44:AN44),SUM(AO45:AO48)=SUM(AL44:AN44)),SUM(AL44:AN44),"NO CUADRA")</f>
        <v>0</v>
      </c>
      <c r="AP44" s="444">
        <f>IF(SUM(AP39:AP43)=SUM(AP45:AP48),SUM(AP39:AP43),"NO CUADRA")</f>
        <v>0</v>
      </c>
      <c r="AQ44" s="444">
        <f>IF(SUM(AQ39:AQ43)=SUM(AQ45:AQ48),SUM(AQ39:AQ43),"NO CUADRA")</f>
        <v>0</v>
      </c>
      <c r="AR44" s="444">
        <f>IF(SUM(AR39:AR43)=SUM(AR45:AR48),SUM(AR39:AR43),"NO CUADRA")</f>
        <v>0</v>
      </c>
      <c r="AS44" s="443">
        <f>IF(AND(SUM(AS39:AS43)=SUM(AP44:AR44),SUM(AS45:AS48)=SUM(AP44:AR44)),SUM(AP44:AR44),"NO CUADRA")</f>
        <v>0</v>
      </c>
      <c r="AT44" s="444">
        <f>IF(SUM(AT39:AT43)=SUM(AT45:AT48),SUM(AT39:AT43),"NO CUADRA")</f>
        <v>0</v>
      </c>
      <c r="AU44" s="444">
        <f>IF(SUM(AU39:AU43)=SUM(AU45:AU48),SUM(AU39:AU43),"NO CUADRA")</f>
        <v>0</v>
      </c>
      <c r="AV44" s="444">
        <f>IF(SUM(AV39:AV43)=SUM(AV45:AV48),SUM(AV39:AV43),"NO CUADRA")</f>
        <v>0</v>
      </c>
      <c r="AW44" s="443">
        <f>IF(AND(SUM(AW39:AW43)=SUM(AT44:AV44),SUM(AW45:AW48)=SUM(AT44:AV44)),SUM(AT44:AV44),"NO CUADRA")</f>
        <v>0</v>
      </c>
      <c r="AX44" s="444">
        <f>IF(SUM(AX39:AX43)=SUM(AX45:AX48),SUM(AX39:AX43),"NO CUADRA")</f>
        <v>0</v>
      </c>
      <c r="AY44" s="444">
        <f>IF(SUM(AY39:AY43)=SUM(AY45:AY48),SUM(AY39:AY43),"NO CUADRA")</f>
        <v>0</v>
      </c>
      <c r="AZ44" s="444">
        <f>IF(SUM(AZ39:AZ43)=SUM(AZ45:AZ48),SUM(AZ39:AZ43),"NO CUADRA")</f>
        <v>0</v>
      </c>
      <c r="BA44" s="443">
        <f>IF(AND(SUM(BA39:BA43)=SUM(AX44:AZ44),SUM(BA45:BA48)=SUM(AX44:AZ44)),SUM(AX44:AZ44),"NO CUADRA")</f>
        <v>0</v>
      </c>
      <c r="BB44" s="444">
        <f>IF(SUM(BB39:BB43)=SUM(BB45:BB48),SUM(BB39:BB43),"NO CUADRA")</f>
        <v>0</v>
      </c>
      <c r="BC44" s="444">
        <f>IF(SUM(BC39:BC43)=SUM(BC45:BC48),SUM(BC39:BC43),"NO CUADRA")</f>
        <v>0</v>
      </c>
      <c r="BD44" s="444">
        <f>IF(SUM(BD39:BD43)=SUM(BD45:BD48),SUM(BD39:BD43),"NO CUADRA")</f>
        <v>0</v>
      </c>
      <c r="BE44" s="443">
        <f>IF(AND(SUM(BE39:BE43)=SUM(BB44:BD44),SUM(BE45:BE48)=SUM(BB44:BD44)),SUM(BB44:BD44),"NO CUADRA")</f>
        <v>0</v>
      </c>
      <c r="BF44" s="381">
        <f>IF(COUNTIFS($J44:$BE44,"NO CUADRA",$J$28:$BE$28,BF$28)&gt;0,"NO CUADRA",SUMIF($J$28:$BE$28,BF$28,$J44:$BE44))</f>
        <v>162</v>
      </c>
      <c r="BG44" s="381" t="str">
        <f>IF(COUNTIFS($J44:$BE44,"NO CUADRA",$J$28:$BE$28,BG$28)&gt;0,"NO CUADRA",SUMIF($J$28:$BE$28,BG$28,$J44:$BE44))</f>
        <v>NO CUADRA</v>
      </c>
      <c r="BH44" s="381">
        <f>IF(COUNTIFS($J44:$BE44,"NO CUADRA",$J$28:$BE$28,BH$28)&gt;0,"NO CUADRA",SUMIF($J$28:$BE$28,BH$28,$J44:$BE44))</f>
        <v>0</v>
      </c>
      <c r="BI44" s="381">
        <f t="shared" si="3"/>
        <v>162</v>
      </c>
      <c r="BJ44" s="381">
        <f t="shared" si="4"/>
        <v>0</v>
      </c>
      <c r="BK44" s="350"/>
    </row>
    <row r="45" spans="1:63">
      <c r="A45" s="609"/>
      <c r="B45" s="609"/>
      <c r="C45" s="609"/>
      <c r="D45" s="657"/>
      <c r="E45" s="612"/>
      <c r="F45" s="615"/>
      <c r="G45" s="630"/>
      <c r="H45" s="633" t="s">
        <v>167</v>
      </c>
      <c r="I45" s="380" t="s">
        <v>168</v>
      </c>
      <c r="J45" s="432">
        <v>0</v>
      </c>
      <c r="K45" s="433">
        <v>0</v>
      </c>
      <c r="L45" s="433">
        <v>0</v>
      </c>
      <c r="M45" s="379">
        <f t="shared" ref="M45:M53" si="18">SUM(J45:L45)</f>
        <v>0</v>
      </c>
      <c r="N45" s="432">
        <v>152</v>
      </c>
      <c r="O45" s="433">
        <v>124</v>
      </c>
      <c r="P45" s="433">
        <v>0</v>
      </c>
      <c r="Q45" s="443">
        <f t="shared" ref="Q45:Q53" si="19">SUM(N45:P45)</f>
        <v>276</v>
      </c>
      <c r="R45" s="432">
        <v>0</v>
      </c>
      <c r="S45" s="433">
        <v>0</v>
      </c>
      <c r="T45" s="433">
        <v>0</v>
      </c>
      <c r="U45" s="443">
        <f t="shared" ref="U45:U53" si="20">SUM(R45:T45)</f>
        <v>0</v>
      </c>
      <c r="V45" s="432">
        <v>0</v>
      </c>
      <c r="W45" s="433">
        <v>0</v>
      </c>
      <c r="X45" s="433">
        <v>0</v>
      </c>
      <c r="Y45" s="443">
        <f t="shared" ref="Y45:Y53" si="21">SUM(V45:X45)</f>
        <v>0</v>
      </c>
      <c r="Z45" s="432">
        <v>0</v>
      </c>
      <c r="AA45" s="433">
        <v>0</v>
      </c>
      <c r="AB45" s="433">
        <v>0</v>
      </c>
      <c r="AC45" s="443">
        <f t="shared" ref="AC45:AC53" si="22">SUM(Z45:AB45)</f>
        <v>0</v>
      </c>
      <c r="AD45" s="432">
        <v>0</v>
      </c>
      <c r="AE45" s="433">
        <v>0</v>
      </c>
      <c r="AF45" s="433">
        <v>0</v>
      </c>
      <c r="AG45" s="443">
        <f t="shared" ref="AG45:AG53" si="23">SUM(AD45:AF45)</f>
        <v>0</v>
      </c>
      <c r="AH45" s="432">
        <v>0</v>
      </c>
      <c r="AI45" s="433">
        <v>0</v>
      </c>
      <c r="AJ45" s="433">
        <v>0</v>
      </c>
      <c r="AK45" s="443">
        <f t="shared" ref="AK45:AK53" si="24">SUM(AH45:AJ45)</f>
        <v>0</v>
      </c>
      <c r="AL45" s="432"/>
      <c r="AM45" s="433"/>
      <c r="AN45" s="433"/>
      <c r="AO45" s="443">
        <f t="shared" ref="AO45:AO53" si="25">SUM(AL45:AN45)</f>
        <v>0</v>
      </c>
      <c r="AP45" s="432">
        <v>0</v>
      </c>
      <c r="AQ45" s="433">
        <v>0</v>
      </c>
      <c r="AR45" s="433">
        <v>0</v>
      </c>
      <c r="AS45" s="443">
        <f t="shared" ref="AS45:AS53" si="26">SUM(AP45:AR45)</f>
        <v>0</v>
      </c>
      <c r="AT45" s="432">
        <v>0</v>
      </c>
      <c r="AU45" s="433">
        <v>0</v>
      </c>
      <c r="AV45" s="433">
        <v>0</v>
      </c>
      <c r="AW45" s="443">
        <f t="shared" ref="AW45:AW53" si="27">SUM(AT45:AV45)</f>
        <v>0</v>
      </c>
      <c r="AX45" s="432">
        <v>0</v>
      </c>
      <c r="AY45" s="433">
        <v>0</v>
      </c>
      <c r="AZ45" s="433">
        <v>0</v>
      </c>
      <c r="BA45" s="443">
        <f t="shared" ref="BA45:BA53" si="28">SUM(AX45:AZ45)</f>
        <v>0</v>
      </c>
      <c r="BB45" s="432">
        <v>0</v>
      </c>
      <c r="BC45" s="433">
        <v>0</v>
      </c>
      <c r="BD45" s="433">
        <v>0</v>
      </c>
      <c r="BE45" s="443">
        <f t="shared" ref="BE45:BE53" si="29">SUM(BB45:BD45)</f>
        <v>0</v>
      </c>
      <c r="BF45" s="378">
        <f t="shared" ref="BF45:BH53" si="30">SUMIF($J$28:$BE$28,BF$28,$J45:$BE45)</f>
        <v>152</v>
      </c>
      <c r="BG45" s="378">
        <f t="shared" si="30"/>
        <v>124</v>
      </c>
      <c r="BH45" s="378">
        <f t="shared" si="30"/>
        <v>0</v>
      </c>
      <c r="BI45" s="378">
        <f t="shared" si="3"/>
        <v>276</v>
      </c>
      <c r="BJ45" s="378">
        <f t="shared" si="4"/>
        <v>276</v>
      </c>
      <c r="BK45" s="350"/>
    </row>
    <row r="46" spans="1:63">
      <c r="A46" s="609"/>
      <c r="B46" s="609"/>
      <c r="C46" s="609"/>
      <c r="D46" s="657"/>
      <c r="E46" s="612"/>
      <c r="F46" s="615"/>
      <c r="G46" s="630"/>
      <c r="H46" s="633"/>
      <c r="I46" s="380" t="s">
        <v>169</v>
      </c>
      <c r="J46" s="432">
        <v>0</v>
      </c>
      <c r="K46" s="433">
        <v>0</v>
      </c>
      <c r="L46" s="433">
        <v>0</v>
      </c>
      <c r="M46" s="379">
        <f t="shared" si="18"/>
        <v>0</v>
      </c>
      <c r="N46" s="432">
        <v>10</v>
      </c>
      <c r="O46" s="433">
        <v>62</v>
      </c>
      <c r="P46" s="433">
        <v>0</v>
      </c>
      <c r="Q46" s="443">
        <f t="shared" si="19"/>
        <v>72</v>
      </c>
      <c r="R46" s="432">
        <v>0</v>
      </c>
      <c r="S46" s="433">
        <v>0</v>
      </c>
      <c r="T46" s="433">
        <v>0</v>
      </c>
      <c r="U46" s="443">
        <f t="shared" si="20"/>
        <v>0</v>
      </c>
      <c r="V46" s="432">
        <v>0</v>
      </c>
      <c r="W46" s="433">
        <v>0</v>
      </c>
      <c r="X46" s="433">
        <v>0</v>
      </c>
      <c r="Y46" s="443">
        <f t="shared" si="21"/>
        <v>0</v>
      </c>
      <c r="Z46" s="432">
        <v>0</v>
      </c>
      <c r="AA46" s="433">
        <v>0</v>
      </c>
      <c r="AB46" s="433">
        <v>0</v>
      </c>
      <c r="AC46" s="443">
        <f t="shared" si="22"/>
        <v>0</v>
      </c>
      <c r="AD46" s="432">
        <v>0</v>
      </c>
      <c r="AE46" s="433">
        <v>0</v>
      </c>
      <c r="AF46" s="433">
        <v>0</v>
      </c>
      <c r="AG46" s="443">
        <f t="shared" si="23"/>
        <v>0</v>
      </c>
      <c r="AH46" s="432">
        <v>0</v>
      </c>
      <c r="AI46" s="433">
        <v>0</v>
      </c>
      <c r="AJ46" s="433">
        <v>0</v>
      </c>
      <c r="AK46" s="443">
        <f t="shared" si="24"/>
        <v>0</v>
      </c>
      <c r="AL46" s="432"/>
      <c r="AM46" s="433"/>
      <c r="AN46" s="433"/>
      <c r="AO46" s="443">
        <f t="shared" si="25"/>
        <v>0</v>
      </c>
      <c r="AP46" s="432">
        <v>0</v>
      </c>
      <c r="AQ46" s="433">
        <v>0</v>
      </c>
      <c r="AR46" s="433">
        <v>0</v>
      </c>
      <c r="AS46" s="443">
        <f t="shared" si="26"/>
        <v>0</v>
      </c>
      <c r="AT46" s="432">
        <v>0</v>
      </c>
      <c r="AU46" s="433">
        <v>0</v>
      </c>
      <c r="AV46" s="433">
        <v>0</v>
      </c>
      <c r="AW46" s="443">
        <f t="shared" si="27"/>
        <v>0</v>
      </c>
      <c r="AX46" s="432">
        <v>0</v>
      </c>
      <c r="AY46" s="433">
        <v>0</v>
      </c>
      <c r="AZ46" s="433">
        <v>0</v>
      </c>
      <c r="BA46" s="443">
        <f t="shared" si="28"/>
        <v>0</v>
      </c>
      <c r="BB46" s="432">
        <v>0</v>
      </c>
      <c r="BC46" s="433">
        <v>0</v>
      </c>
      <c r="BD46" s="433">
        <v>0</v>
      </c>
      <c r="BE46" s="443">
        <f t="shared" si="29"/>
        <v>0</v>
      </c>
      <c r="BF46" s="378">
        <f t="shared" si="30"/>
        <v>10</v>
      </c>
      <c r="BG46" s="378">
        <f t="shared" si="30"/>
        <v>62</v>
      </c>
      <c r="BH46" s="378">
        <f t="shared" si="30"/>
        <v>0</v>
      </c>
      <c r="BI46" s="378">
        <f t="shared" si="3"/>
        <v>72</v>
      </c>
      <c r="BJ46" s="378">
        <f t="shared" si="4"/>
        <v>72</v>
      </c>
      <c r="BK46" s="350"/>
    </row>
    <row r="47" spans="1:63">
      <c r="A47" s="609"/>
      <c r="B47" s="609"/>
      <c r="C47" s="609"/>
      <c r="D47" s="657"/>
      <c r="E47" s="612"/>
      <c r="F47" s="615"/>
      <c r="G47" s="630"/>
      <c r="H47" s="633" t="s">
        <v>170</v>
      </c>
      <c r="I47" s="380" t="s">
        <v>171</v>
      </c>
      <c r="J47" s="432">
        <v>0</v>
      </c>
      <c r="K47" s="433">
        <v>0</v>
      </c>
      <c r="L47" s="433">
        <v>0</v>
      </c>
      <c r="M47" s="379">
        <f t="shared" si="18"/>
        <v>0</v>
      </c>
      <c r="N47" s="432">
        <v>0</v>
      </c>
      <c r="O47" s="433">
        <v>0</v>
      </c>
      <c r="P47" s="433">
        <v>0</v>
      </c>
      <c r="Q47" s="443">
        <f t="shared" si="19"/>
        <v>0</v>
      </c>
      <c r="R47" s="432">
        <v>0</v>
      </c>
      <c r="S47" s="433">
        <v>0</v>
      </c>
      <c r="T47" s="433">
        <v>0</v>
      </c>
      <c r="U47" s="443">
        <f t="shared" si="20"/>
        <v>0</v>
      </c>
      <c r="V47" s="432">
        <v>0</v>
      </c>
      <c r="W47" s="433">
        <v>0</v>
      </c>
      <c r="X47" s="433">
        <v>0</v>
      </c>
      <c r="Y47" s="443">
        <f t="shared" si="21"/>
        <v>0</v>
      </c>
      <c r="Z47" s="432">
        <v>0</v>
      </c>
      <c r="AA47" s="433">
        <v>0</v>
      </c>
      <c r="AB47" s="433">
        <v>0</v>
      </c>
      <c r="AC47" s="443">
        <f t="shared" si="22"/>
        <v>0</v>
      </c>
      <c r="AD47" s="432">
        <v>0</v>
      </c>
      <c r="AE47" s="433">
        <v>0</v>
      </c>
      <c r="AF47" s="433">
        <v>0</v>
      </c>
      <c r="AG47" s="443">
        <f t="shared" si="23"/>
        <v>0</v>
      </c>
      <c r="AH47" s="432">
        <v>0</v>
      </c>
      <c r="AI47" s="433">
        <v>0</v>
      </c>
      <c r="AJ47" s="433">
        <v>0</v>
      </c>
      <c r="AK47" s="443">
        <f t="shared" si="24"/>
        <v>0</v>
      </c>
      <c r="AL47" s="432"/>
      <c r="AM47" s="433"/>
      <c r="AN47" s="433"/>
      <c r="AO47" s="443">
        <f t="shared" si="25"/>
        <v>0</v>
      </c>
      <c r="AP47" s="432">
        <v>0</v>
      </c>
      <c r="AQ47" s="433">
        <v>0</v>
      </c>
      <c r="AR47" s="433">
        <v>0</v>
      </c>
      <c r="AS47" s="443">
        <f t="shared" si="26"/>
        <v>0</v>
      </c>
      <c r="AT47" s="432">
        <v>0</v>
      </c>
      <c r="AU47" s="433">
        <v>0</v>
      </c>
      <c r="AV47" s="433">
        <v>0</v>
      </c>
      <c r="AW47" s="443">
        <f t="shared" si="27"/>
        <v>0</v>
      </c>
      <c r="AX47" s="432">
        <v>0</v>
      </c>
      <c r="AY47" s="433">
        <v>0</v>
      </c>
      <c r="AZ47" s="433">
        <v>0</v>
      </c>
      <c r="BA47" s="443">
        <f t="shared" si="28"/>
        <v>0</v>
      </c>
      <c r="BB47" s="432">
        <v>0</v>
      </c>
      <c r="BC47" s="433">
        <v>0</v>
      </c>
      <c r="BD47" s="433">
        <v>0</v>
      </c>
      <c r="BE47" s="443">
        <f t="shared" si="29"/>
        <v>0</v>
      </c>
      <c r="BF47" s="378">
        <f t="shared" si="30"/>
        <v>0</v>
      </c>
      <c r="BG47" s="378">
        <f t="shared" si="30"/>
        <v>0</v>
      </c>
      <c r="BH47" s="378">
        <f t="shared" si="30"/>
        <v>0</v>
      </c>
      <c r="BI47" s="378">
        <f t="shared" si="3"/>
        <v>0</v>
      </c>
      <c r="BJ47" s="378">
        <f t="shared" si="4"/>
        <v>0</v>
      </c>
      <c r="BK47" s="350"/>
    </row>
    <row r="48" spans="1:63" ht="15" thickBot="1">
      <c r="A48" s="609"/>
      <c r="B48" s="609"/>
      <c r="C48" s="609"/>
      <c r="D48" s="657"/>
      <c r="E48" s="613"/>
      <c r="F48" s="616"/>
      <c r="G48" s="631"/>
      <c r="H48" s="634"/>
      <c r="I48" s="377" t="s">
        <v>172</v>
      </c>
      <c r="J48" s="434">
        <v>0</v>
      </c>
      <c r="K48" s="435">
        <v>0</v>
      </c>
      <c r="L48" s="435">
        <v>0</v>
      </c>
      <c r="M48" s="376">
        <f t="shared" si="18"/>
        <v>0</v>
      </c>
      <c r="N48" s="434">
        <v>0</v>
      </c>
      <c r="O48" s="435">
        <v>0</v>
      </c>
      <c r="P48" s="435">
        <v>0</v>
      </c>
      <c r="Q48" s="445">
        <f t="shared" si="19"/>
        <v>0</v>
      </c>
      <c r="R48" s="434">
        <v>0</v>
      </c>
      <c r="S48" s="435">
        <v>0</v>
      </c>
      <c r="T48" s="435">
        <v>0</v>
      </c>
      <c r="U48" s="445">
        <f t="shared" si="20"/>
        <v>0</v>
      </c>
      <c r="V48" s="434">
        <v>0</v>
      </c>
      <c r="W48" s="435">
        <v>0</v>
      </c>
      <c r="X48" s="435">
        <v>0</v>
      </c>
      <c r="Y48" s="445">
        <f t="shared" si="21"/>
        <v>0</v>
      </c>
      <c r="Z48" s="434">
        <v>0</v>
      </c>
      <c r="AA48" s="435">
        <v>0</v>
      </c>
      <c r="AB48" s="435">
        <v>0</v>
      </c>
      <c r="AC48" s="445">
        <f t="shared" si="22"/>
        <v>0</v>
      </c>
      <c r="AD48" s="434">
        <v>0</v>
      </c>
      <c r="AE48" s="435">
        <v>0</v>
      </c>
      <c r="AF48" s="435">
        <v>0</v>
      </c>
      <c r="AG48" s="445">
        <f t="shared" si="23"/>
        <v>0</v>
      </c>
      <c r="AH48" s="434">
        <v>0</v>
      </c>
      <c r="AI48" s="435">
        <v>0</v>
      </c>
      <c r="AJ48" s="435">
        <v>0</v>
      </c>
      <c r="AK48" s="445">
        <f t="shared" si="24"/>
        <v>0</v>
      </c>
      <c r="AL48" s="434"/>
      <c r="AM48" s="435"/>
      <c r="AN48" s="435"/>
      <c r="AO48" s="445">
        <f t="shared" si="25"/>
        <v>0</v>
      </c>
      <c r="AP48" s="434">
        <v>0</v>
      </c>
      <c r="AQ48" s="435">
        <v>0</v>
      </c>
      <c r="AR48" s="435">
        <v>0</v>
      </c>
      <c r="AS48" s="445">
        <f t="shared" si="26"/>
        <v>0</v>
      </c>
      <c r="AT48" s="434">
        <v>0</v>
      </c>
      <c r="AU48" s="435">
        <v>0</v>
      </c>
      <c r="AV48" s="435">
        <v>0</v>
      </c>
      <c r="AW48" s="445">
        <f t="shared" si="27"/>
        <v>0</v>
      </c>
      <c r="AX48" s="434">
        <v>0</v>
      </c>
      <c r="AY48" s="435">
        <v>0</v>
      </c>
      <c r="AZ48" s="435">
        <v>0</v>
      </c>
      <c r="BA48" s="445">
        <f t="shared" si="28"/>
        <v>0</v>
      </c>
      <c r="BB48" s="434">
        <v>0</v>
      </c>
      <c r="BC48" s="435">
        <v>0</v>
      </c>
      <c r="BD48" s="435">
        <v>0</v>
      </c>
      <c r="BE48" s="445">
        <f t="shared" si="29"/>
        <v>0</v>
      </c>
      <c r="BF48" s="375">
        <f t="shared" si="30"/>
        <v>0</v>
      </c>
      <c r="BG48" s="375">
        <f t="shared" si="30"/>
        <v>0</v>
      </c>
      <c r="BH48" s="375">
        <f t="shared" si="30"/>
        <v>0</v>
      </c>
      <c r="BI48" s="375">
        <f t="shared" si="3"/>
        <v>0</v>
      </c>
      <c r="BJ48" s="375">
        <f t="shared" si="4"/>
        <v>0</v>
      </c>
      <c r="BK48" s="350"/>
    </row>
    <row r="49" spans="1:63">
      <c r="A49" s="609"/>
      <c r="B49" s="609"/>
      <c r="C49" s="609"/>
      <c r="D49" s="657"/>
      <c r="E49" s="617" t="s">
        <v>248</v>
      </c>
      <c r="F49" s="620"/>
      <c r="G49" s="623" t="s">
        <v>238</v>
      </c>
      <c r="H49" s="626" t="s">
        <v>160</v>
      </c>
      <c r="I49" s="374" t="s">
        <v>161</v>
      </c>
      <c r="J49" s="430">
        <v>0</v>
      </c>
      <c r="K49" s="431">
        <v>0</v>
      </c>
      <c r="L49" s="431">
        <v>0</v>
      </c>
      <c r="M49" s="373">
        <f t="shared" si="18"/>
        <v>0</v>
      </c>
      <c r="N49" s="430">
        <v>0</v>
      </c>
      <c r="O49" s="431">
        <v>0</v>
      </c>
      <c r="P49" s="431">
        <v>0</v>
      </c>
      <c r="Q49" s="446">
        <f t="shared" si="19"/>
        <v>0</v>
      </c>
      <c r="R49" s="430">
        <v>0</v>
      </c>
      <c r="S49" s="431">
        <v>0</v>
      </c>
      <c r="T49" s="431">
        <v>0</v>
      </c>
      <c r="U49" s="446">
        <f t="shared" si="20"/>
        <v>0</v>
      </c>
      <c r="V49" s="430"/>
      <c r="W49" s="431"/>
      <c r="X49" s="431"/>
      <c r="Y49" s="446">
        <f t="shared" si="21"/>
        <v>0</v>
      </c>
      <c r="Z49" s="430"/>
      <c r="AA49" s="431"/>
      <c r="AB49" s="431"/>
      <c r="AC49" s="446">
        <f t="shared" si="22"/>
        <v>0</v>
      </c>
      <c r="AD49" s="430"/>
      <c r="AE49" s="431"/>
      <c r="AF49" s="431"/>
      <c r="AG49" s="446">
        <f t="shared" si="23"/>
        <v>0</v>
      </c>
      <c r="AH49" s="430"/>
      <c r="AI49" s="431"/>
      <c r="AJ49" s="431"/>
      <c r="AK49" s="446">
        <f t="shared" si="24"/>
        <v>0</v>
      </c>
      <c r="AL49" s="430"/>
      <c r="AM49" s="431"/>
      <c r="AN49" s="431"/>
      <c r="AO49" s="446">
        <f t="shared" si="25"/>
        <v>0</v>
      </c>
      <c r="AP49" s="430"/>
      <c r="AQ49" s="431"/>
      <c r="AR49" s="431"/>
      <c r="AS49" s="446">
        <f t="shared" si="26"/>
        <v>0</v>
      </c>
      <c r="AT49" s="430"/>
      <c r="AU49" s="431"/>
      <c r="AV49" s="431"/>
      <c r="AW49" s="446">
        <f t="shared" si="27"/>
        <v>0</v>
      </c>
      <c r="AX49" s="430"/>
      <c r="AY49" s="431"/>
      <c r="AZ49" s="431"/>
      <c r="BA49" s="446">
        <f t="shared" si="28"/>
        <v>0</v>
      </c>
      <c r="BB49" s="430"/>
      <c r="BC49" s="431"/>
      <c r="BD49" s="431"/>
      <c r="BE49" s="446">
        <f t="shared" si="29"/>
        <v>0</v>
      </c>
      <c r="BF49" s="372">
        <f t="shared" si="30"/>
        <v>0</v>
      </c>
      <c r="BG49" s="372">
        <f t="shared" si="30"/>
        <v>0</v>
      </c>
      <c r="BH49" s="372">
        <f t="shared" si="30"/>
        <v>0</v>
      </c>
      <c r="BI49" s="372">
        <f t="shared" si="3"/>
        <v>0</v>
      </c>
      <c r="BJ49" s="372">
        <f t="shared" si="4"/>
        <v>0</v>
      </c>
      <c r="BK49" s="350"/>
    </row>
    <row r="50" spans="1:63">
      <c r="A50" s="609"/>
      <c r="B50" s="609"/>
      <c r="C50" s="609"/>
      <c r="D50" s="657"/>
      <c r="E50" s="618"/>
      <c r="F50" s="621"/>
      <c r="G50" s="624"/>
      <c r="H50" s="627"/>
      <c r="I50" s="368" t="s">
        <v>162</v>
      </c>
      <c r="J50" s="432">
        <v>0</v>
      </c>
      <c r="K50" s="433">
        <v>0</v>
      </c>
      <c r="L50" s="433">
        <v>0</v>
      </c>
      <c r="M50" s="367">
        <f t="shared" si="18"/>
        <v>0</v>
      </c>
      <c r="N50" s="432">
        <v>0</v>
      </c>
      <c r="O50" s="433">
        <v>0</v>
      </c>
      <c r="P50" s="433">
        <v>0</v>
      </c>
      <c r="Q50" s="447">
        <f t="shared" si="19"/>
        <v>0</v>
      </c>
      <c r="R50" s="432">
        <v>0</v>
      </c>
      <c r="S50" s="433">
        <v>0</v>
      </c>
      <c r="T50" s="433">
        <v>0</v>
      </c>
      <c r="U50" s="447">
        <f t="shared" si="20"/>
        <v>0</v>
      </c>
      <c r="V50" s="432"/>
      <c r="W50" s="433"/>
      <c r="X50" s="433"/>
      <c r="Y50" s="447">
        <f t="shared" si="21"/>
        <v>0</v>
      </c>
      <c r="Z50" s="432"/>
      <c r="AA50" s="433"/>
      <c r="AB50" s="433"/>
      <c r="AC50" s="447">
        <f t="shared" si="22"/>
        <v>0</v>
      </c>
      <c r="AD50" s="432"/>
      <c r="AE50" s="433"/>
      <c r="AF50" s="433"/>
      <c r="AG50" s="447">
        <f t="shared" si="23"/>
        <v>0</v>
      </c>
      <c r="AH50" s="432"/>
      <c r="AI50" s="433"/>
      <c r="AJ50" s="433"/>
      <c r="AK50" s="447">
        <f t="shared" si="24"/>
        <v>0</v>
      </c>
      <c r="AL50" s="432"/>
      <c r="AM50" s="433"/>
      <c r="AN50" s="433"/>
      <c r="AO50" s="447">
        <f t="shared" si="25"/>
        <v>0</v>
      </c>
      <c r="AP50" s="432"/>
      <c r="AQ50" s="433"/>
      <c r="AR50" s="433"/>
      <c r="AS50" s="447">
        <f t="shared" si="26"/>
        <v>0</v>
      </c>
      <c r="AT50" s="432"/>
      <c r="AU50" s="433"/>
      <c r="AV50" s="433"/>
      <c r="AW50" s="447">
        <f t="shared" si="27"/>
        <v>0</v>
      </c>
      <c r="AX50" s="432"/>
      <c r="AY50" s="433"/>
      <c r="AZ50" s="433"/>
      <c r="BA50" s="447">
        <f t="shared" si="28"/>
        <v>0</v>
      </c>
      <c r="BB50" s="432"/>
      <c r="BC50" s="433"/>
      <c r="BD50" s="433"/>
      <c r="BE50" s="447">
        <f t="shared" si="29"/>
        <v>0</v>
      </c>
      <c r="BF50" s="366">
        <f t="shared" si="30"/>
        <v>0</v>
      </c>
      <c r="BG50" s="366">
        <f t="shared" si="30"/>
        <v>0</v>
      </c>
      <c r="BH50" s="366">
        <f t="shared" si="30"/>
        <v>0</v>
      </c>
      <c r="BI50" s="366">
        <f t="shared" si="3"/>
        <v>0</v>
      </c>
      <c r="BJ50" s="366">
        <f t="shared" si="4"/>
        <v>0</v>
      </c>
      <c r="BK50" s="350"/>
    </row>
    <row r="51" spans="1:63">
      <c r="A51" s="609"/>
      <c r="B51" s="609"/>
      <c r="C51" s="609"/>
      <c r="D51" s="657"/>
      <c r="E51" s="618"/>
      <c r="F51" s="621"/>
      <c r="G51" s="624"/>
      <c r="H51" s="627"/>
      <c r="I51" s="368" t="s">
        <v>163</v>
      </c>
      <c r="J51" s="432">
        <v>0</v>
      </c>
      <c r="K51" s="433">
        <v>0</v>
      </c>
      <c r="L51" s="433">
        <v>0</v>
      </c>
      <c r="M51" s="367">
        <f t="shared" si="18"/>
        <v>0</v>
      </c>
      <c r="N51" s="432">
        <v>0</v>
      </c>
      <c r="O51" s="433">
        <v>0</v>
      </c>
      <c r="P51" s="433">
        <v>0</v>
      </c>
      <c r="Q51" s="447">
        <f t="shared" si="19"/>
        <v>0</v>
      </c>
      <c r="R51" s="432">
        <v>0</v>
      </c>
      <c r="S51" s="433">
        <v>0</v>
      </c>
      <c r="T51" s="433">
        <v>0</v>
      </c>
      <c r="U51" s="447">
        <f t="shared" si="20"/>
        <v>0</v>
      </c>
      <c r="V51" s="432"/>
      <c r="W51" s="433"/>
      <c r="X51" s="433"/>
      <c r="Y51" s="447">
        <f t="shared" si="21"/>
        <v>0</v>
      </c>
      <c r="Z51" s="432"/>
      <c r="AA51" s="433"/>
      <c r="AB51" s="433"/>
      <c r="AC51" s="447">
        <f t="shared" si="22"/>
        <v>0</v>
      </c>
      <c r="AD51" s="432"/>
      <c r="AE51" s="433"/>
      <c r="AF51" s="433"/>
      <c r="AG51" s="447">
        <f t="shared" si="23"/>
        <v>0</v>
      </c>
      <c r="AH51" s="432"/>
      <c r="AI51" s="433"/>
      <c r="AJ51" s="433"/>
      <c r="AK51" s="447">
        <f t="shared" si="24"/>
        <v>0</v>
      </c>
      <c r="AL51" s="432"/>
      <c r="AM51" s="433"/>
      <c r="AN51" s="433"/>
      <c r="AO51" s="447">
        <f t="shared" si="25"/>
        <v>0</v>
      </c>
      <c r="AP51" s="432"/>
      <c r="AQ51" s="433"/>
      <c r="AR51" s="433"/>
      <c r="AS51" s="447">
        <f t="shared" si="26"/>
        <v>0</v>
      </c>
      <c r="AT51" s="432"/>
      <c r="AU51" s="433"/>
      <c r="AV51" s="433"/>
      <c r="AW51" s="447">
        <f t="shared" si="27"/>
        <v>0</v>
      </c>
      <c r="AX51" s="432"/>
      <c r="AY51" s="433"/>
      <c r="AZ51" s="433"/>
      <c r="BA51" s="447">
        <f t="shared" si="28"/>
        <v>0</v>
      </c>
      <c r="BB51" s="432"/>
      <c r="BC51" s="433"/>
      <c r="BD51" s="433"/>
      <c r="BE51" s="447">
        <f t="shared" si="29"/>
        <v>0</v>
      </c>
      <c r="BF51" s="366">
        <f t="shared" si="30"/>
        <v>0</v>
      </c>
      <c r="BG51" s="366">
        <f t="shared" si="30"/>
        <v>0</v>
      </c>
      <c r="BH51" s="366">
        <f t="shared" si="30"/>
        <v>0</v>
      </c>
      <c r="BI51" s="366">
        <f t="shared" si="3"/>
        <v>0</v>
      </c>
      <c r="BJ51" s="366">
        <f t="shared" si="4"/>
        <v>0</v>
      </c>
      <c r="BK51" s="350"/>
    </row>
    <row r="52" spans="1:63">
      <c r="A52" s="609"/>
      <c r="B52" s="609"/>
      <c r="C52" s="609"/>
      <c r="D52" s="657"/>
      <c r="E52" s="618"/>
      <c r="F52" s="621"/>
      <c r="G52" s="624"/>
      <c r="H52" s="627"/>
      <c r="I52" s="368" t="s">
        <v>164</v>
      </c>
      <c r="J52" s="432">
        <v>0</v>
      </c>
      <c r="K52" s="433">
        <v>0</v>
      </c>
      <c r="L52" s="433">
        <v>0</v>
      </c>
      <c r="M52" s="367">
        <f t="shared" si="18"/>
        <v>0</v>
      </c>
      <c r="N52" s="432">
        <v>0</v>
      </c>
      <c r="O52" s="433">
        <v>0</v>
      </c>
      <c r="P52" s="433">
        <v>0</v>
      </c>
      <c r="Q52" s="447">
        <f t="shared" si="19"/>
        <v>0</v>
      </c>
      <c r="R52" s="432">
        <v>0</v>
      </c>
      <c r="S52" s="433">
        <v>2</v>
      </c>
      <c r="T52" s="433">
        <v>0</v>
      </c>
      <c r="U52" s="447">
        <f t="shared" si="20"/>
        <v>2</v>
      </c>
      <c r="V52" s="432"/>
      <c r="W52" s="433"/>
      <c r="X52" s="433"/>
      <c r="Y52" s="447">
        <f t="shared" si="21"/>
        <v>0</v>
      </c>
      <c r="Z52" s="432"/>
      <c r="AA52" s="433"/>
      <c r="AB52" s="433"/>
      <c r="AC52" s="447">
        <f t="shared" si="22"/>
        <v>0</v>
      </c>
      <c r="AD52" s="432"/>
      <c r="AE52" s="433"/>
      <c r="AF52" s="433"/>
      <c r="AG52" s="447">
        <f t="shared" si="23"/>
        <v>0</v>
      </c>
      <c r="AH52" s="432"/>
      <c r="AI52" s="433"/>
      <c r="AJ52" s="433"/>
      <c r="AK52" s="447">
        <f t="shared" si="24"/>
        <v>0</v>
      </c>
      <c r="AL52" s="432"/>
      <c r="AM52" s="433"/>
      <c r="AN52" s="433"/>
      <c r="AO52" s="447">
        <f t="shared" si="25"/>
        <v>0</v>
      </c>
      <c r="AP52" s="432"/>
      <c r="AQ52" s="433"/>
      <c r="AR52" s="433"/>
      <c r="AS52" s="447">
        <f t="shared" si="26"/>
        <v>0</v>
      </c>
      <c r="AT52" s="432"/>
      <c r="AU52" s="433"/>
      <c r="AV52" s="433"/>
      <c r="AW52" s="447">
        <f t="shared" si="27"/>
        <v>0</v>
      </c>
      <c r="AX52" s="432"/>
      <c r="AY52" s="433"/>
      <c r="AZ52" s="433"/>
      <c r="BA52" s="447">
        <f t="shared" si="28"/>
        <v>0</v>
      </c>
      <c r="BB52" s="432"/>
      <c r="BC52" s="433"/>
      <c r="BD52" s="433"/>
      <c r="BE52" s="447">
        <f t="shared" si="29"/>
        <v>0</v>
      </c>
      <c r="BF52" s="366">
        <f t="shared" si="30"/>
        <v>0</v>
      </c>
      <c r="BG52" s="366">
        <f t="shared" si="30"/>
        <v>2</v>
      </c>
      <c r="BH52" s="366">
        <f t="shared" si="30"/>
        <v>0</v>
      </c>
      <c r="BI52" s="366">
        <f t="shared" si="3"/>
        <v>2</v>
      </c>
      <c r="BJ52" s="366">
        <f t="shared" si="4"/>
        <v>2</v>
      </c>
      <c r="BK52" s="350"/>
    </row>
    <row r="53" spans="1:63">
      <c r="A53" s="609"/>
      <c r="B53" s="609"/>
      <c r="C53" s="609"/>
      <c r="D53" s="657"/>
      <c r="E53" s="618"/>
      <c r="F53" s="621"/>
      <c r="G53" s="624"/>
      <c r="H53" s="627"/>
      <c r="I53" s="368" t="s">
        <v>165</v>
      </c>
      <c r="J53" s="432">
        <v>0</v>
      </c>
      <c r="K53" s="433">
        <v>0</v>
      </c>
      <c r="L53" s="433">
        <v>0</v>
      </c>
      <c r="M53" s="367">
        <f t="shared" si="18"/>
        <v>0</v>
      </c>
      <c r="N53" s="432">
        <v>0</v>
      </c>
      <c r="O53" s="433">
        <v>0</v>
      </c>
      <c r="P53" s="433">
        <v>0</v>
      </c>
      <c r="Q53" s="447">
        <f t="shared" si="19"/>
        <v>0</v>
      </c>
      <c r="R53" s="432">
        <v>0</v>
      </c>
      <c r="S53" s="433">
        <v>1</v>
      </c>
      <c r="T53" s="433">
        <v>0</v>
      </c>
      <c r="U53" s="447">
        <f t="shared" si="20"/>
        <v>1</v>
      </c>
      <c r="V53" s="432"/>
      <c r="W53" s="433"/>
      <c r="X53" s="433"/>
      <c r="Y53" s="447">
        <f t="shared" si="21"/>
        <v>0</v>
      </c>
      <c r="Z53" s="432"/>
      <c r="AA53" s="433"/>
      <c r="AB53" s="433"/>
      <c r="AC53" s="447">
        <f t="shared" si="22"/>
        <v>0</v>
      </c>
      <c r="AD53" s="432"/>
      <c r="AE53" s="433"/>
      <c r="AF53" s="433"/>
      <c r="AG53" s="447">
        <f t="shared" si="23"/>
        <v>0</v>
      </c>
      <c r="AH53" s="432"/>
      <c r="AI53" s="433"/>
      <c r="AJ53" s="433"/>
      <c r="AK53" s="447">
        <f t="shared" si="24"/>
        <v>0</v>
      </c>
      <c r="AL53" s="432"/>
      <c r="AM53" s="433"/>
      <c r="AN53" s="433"/>
      <c r="AO53" s="447">
        <f t="shared" si="25"/>
        <v>0</v>
      </c>
      <c r="AP53" s="432"/>
      <c r="AQ53" s="433"/>
      <c r="AR53" s="433"/>
      <c r="AS53" s="447">
        <f t="shared" si="26"/>
        <v>0</v>
      </c>
      <c r="AT53" s="432"/>
      <c r="AU53" s="433"/>
      <c r="AV53" s="433"/>
      <c r="AW53" s="447">
        <f t="shared" si="27"/>
        <v>0</v>
      </c>
      <c r="AX53" s="432"/>
      <c r="AY53" s="433"/>
      <c r="AZ53" s="433"/>
      <c r="BA53" s="447">
        <f t="shared" si="28"/>
        <v>0</v>
      </c>
      <c r="BB53" s="432"/>
      <c r="BC53" s="433"/>
      <c r="BD53" s="433"/>
      <c r="BE53" s="447">
        <f t="shared" si="29"/>
        <v>0</v>
      </c>
      <c r="BF53" s="366">
        <f t="shared" si="30"/>
        <v>0</v>
      </c>
      <c r="BG53" s="366">
        <f t="shared" si="30"/>
        <v>1</v>
      </c>
      <c r="BH53" s="366">
        <f t="shared" si="30"/>
        <v>0</v>
      </c>
      <c r="BI53" s="366">
        <f t="shared" si="3"/>
        <v>1</v>
      </c>
      <c r="BJ53" s="366">
        <f t="shared" si="4"/>
        <v>1</v>
      </c>
      <c r="BK53" s="350"/>
    </row>
    <row r="54" spans="1:63" ht="28.5">
      <c r="A54" s="609"/>
      <c r="B54" s="609"/>
      <c r="C54" s="609"/>
      <c r="D54" s="657"/>
      <c r="E54" s="618"/>
      <c r="F54" s="621"/>
      <c r="G54" s="624"/>
      <c r="H54" s="627"/>
      <c r="I54" s="371" t="s">
        <v>166</v>
      </c>
      <c r="J54" s="370">
        <f>IF(SUM(J49:J53)=SUM(J55:J58),SUM(J49:J53),"NO CUADRA")</f>
        <v>0</v>
      </c>
      <c r="K54" s="370">
        <f>IF(SUM(K49:K53)=SUM(K55:K58),SUM(K49:K53),"NO CUADRA")</f>
        <v>0</v>
      </c>
      <c r="L54" s="370">
        <f>IF(SUM(L49:L53)=SUM(L55:L58),SUM(L49:L53),"NO CUADRA")</f>
        <v>0</v>
      </c>
      <c r="M54" s="367">
        <f>IF(AND(SUM(M49:M53)=SUM(J54:L54),SUM(M55:M58)=SUM(J54:L54)),SUM(J54:L54),"NO CUADRA")</f>
        <v>0</v>
      </c>
      <c r="N54" s="448">
        <f>IF(SUM(N49:N53)=SUM(N55:N58),SUM(N49:N53),"NO CUADRA")</f>
        <v>0</v>
      </c>
      <c r="O54" s="448">
        <f>IF(SUM(O49:O53)=SUM(O55:O58),SUM(O49:O53),"NO CUADRA")</f>
        <v>0</v>
      </c>
      <c r="P54" s="448">
        <f>IF(SUM(P49:P53)=SUM(P55:P58),SUM(P49:P53),"NO CUADRA")</f>
        <v>0</v>
      </c>
      <c r="Q54" s="447">
        <f>IF(AND(SUM(Q49:Q53)=SUM(N54:P54),SUM(Q55:Q58)=SUM(N54:P54)),SUM(N54:P54),"NO CUADRA")</f>
        <v>0</v>
      </c>
      <c r="R54" s="448">
        <f>IF(SUM(R49:R53)=SUM(R55:R58),SUM(R49:R53),"NO CUADRA")</f>
        <v>0</v>
      </c>
      <c r="S54" s="448">
        <f>IF(SUM(S49:S53)=SUM(S55:S58),SUM(S49:S53),"NO CUADRA")</f>
        <v>3</v>
      </c>
      <c r="T54" s="448">
        <f>IF(SUM(T49:T53)=SUM(T55:T58),SUM(T49:T53),"NO CUADRA")</f>
        <v>0</v>
      </c>
      <c r="U54" s="447">
        <f>IF(AND(SUM(U49:U53)=SUM(R54:T54),SUM(U55:U58)=SUM(R54:T54)),SUM(R54:T54),"NO CUADRA")</f>
        <v>3</v>
      </c>
      <c r="V54" s="448">
        <f>IF(SUM(V49:V53)=SUM(V55:V58),SUM(V49:V53),"NO CUADRA")</f>
        <v>0</v>
      </c>
      <c r="W54" s="448">
        <f>IF(SUM(W49:W53)=SUM(W55:W58),SUM(W49:W53),"NO CUADRA")</f>
        <v>0</v>
      </c>
      <c r="X54" s="448">
        <f>IF(SUM(X49:X53)=SUM(X55:X58),SUM(X49:X53),"NO CUADRA")</f>
        <v>0</v>
      </c>
      <c r="Y54" s="447">
        <f>IF(AND(SUM(Y49:Y53)=SUM(V54:X54),SUM(Y55:Y58)=SUM(V54:X54)),SUM(V54:X54),"NO CUADRA")</f>
        <v>0</v>
      </c>
      <c r="Z54" s="448">
        <f>IF(SUM(Z49:Z53)=SUM(Z55:Z58),SUM(Z49:Z53),"NO CUADRA")</f>
        <v>0</v>
      </c>
      <c r="AA54" s="448">
        <f>IF(SUM(AA49:AA53)=SUM(AA55:AA58),SUM(AA49:AA53),"NO CUADRA")</f>
        <v>0</v>
      </c>
      <c r="AB54" s="448">
        <f>IF(SUM(AB49:AB53)=SUM(AB55:AB58),SUM(AB49:AB53),"NO CUADRA")</f>
        <v>0</v>
      </c>
      <c r="AC54" s="447">
        <f>IF(AND(SUM(AC49:AC53)=SUM(Z54:AB54),SUM(AC55:AC58)=SUM(Z54:AB54)),SUM(Z54:AB54),"NO CUADRA")</f>
        <v>0</v>
      </c>
      <c r="AD54" s="448">
        <f>IF(SUM(AD49:AD53)=SUM(AD55:AD58),SUM(AD49:AD53),"NO CUADRA")</f>
        <v>0</v>
      </c>
      <c r="AE54" s="448">
        <f>IF(SUM(AE49:AE53)=SUM(AE55:AE58),SUM(AE49:AE53),"NO CUADRA")</f>
        <v>0</v>
      </c>
      <c r="AF54" s="448">
        <f>IF(SUM(AF49:AF53)=SUM(AF55:AF58),SUM(AF49:AF53),"NO CUADRA")</f>
        <v>0</v>
      </c>
      <c r="AG54" s="447">
        <f>IF(AND(SUM(AG49:AG53)=SUM(AD54:AF54),SUM(AG55:AG58)=SUM(AD54:AF54)),SUM(AD54:AF54),"NO CUADRA")</f>
        <v>0</v>
      </c>
      <c r="AH54" s="448">
        <f>IF(SUM(AH49:AH53)=SUM(AH55:AH58),SUM(AH49:AH53),"NO CUADRA")</f>
        <v>0</v>
      </c>
      <c r="AI54" s="448">
        <f>IF(SUM(AI49:AI53)=SUM(AI55:AI58),SUM(AI49:AI53),"NO CUADRA")</f>
        <v>0</v>
      </c>
      <c r="AJ54" s="448">
        <f>IF(SUM(AJ49:AJ53)=SUM(AJ55:AJ58),SUM(AJ49:AJ53),"NO CUADRA")</f>
        <v>0</v>
      </c>
      <c r="AK54" s="447">
        <f>IF(AND(SUM(AK49:AK53)=SUM(AH54:AJ54),SUM(AK55:AK58)=SUM(AH54:AJ54)),SUM(AH54:AJ54),"NO CUADRA")</f>
        <v>0</v>
      </c>
      <c r="AL54" s="448">
        <f>IF(SUM(AL49:AL53)=SUM(AL55:AL58),SUM(AL49:AL53),"NO CUADRA")</f>
        <v>0</v>
      </c>
      <c r="AM54" s="448">
        <f>IF(SUM(AM49:AM53)=SUM(AM55:AM58),SUM(AM49:AM53),"NO CUADRA")</f>
        <v>0</v>
      </c>
      <c r="AN54" s="448">
        <f>IF(SUM(AN49:AN53)=SUM(AN55:AN58),SUM(AN49:AN53),"NO CUADRA")</f>
        <v>0</v>
      </c>
      <c r="AO54" s="447">
        <f>IF(AND(SUM(AO49:AO53)=SUM(AL54:AN54),SUM(AO55:AO58)=SUM(AL54:AN54)),SUM(AL54:AN54),"NO CUADRA")</f>
        <v>0</v>
      </c>
      <c r="AP54" s="448">
        <f>IF(SUM(AP49:AP53)=SUM(AP55:AP58),SUM(AP49:AP53),"NO CUADRA")</f>
        <v>0</v>
      </c>
      <c r="AQ54" s="448">
        <f>IF(SUM(AQ49:AQ53)=SUM(AQ55:AQ58),SUM(AQ49:AQ53),"NO CUADRA")</f>
        <v>0</v>
      </c>
      <c r="AR54" s="448">
        <f>IF(SUM(AR49:AR53)=SUM(AR55:AR58),SUM(AR49:AR53),"NO CUADRA")</f>
        <v>0</v>
      </c>
      <c r="AS54" s="447">
        <f>IF(AND(SUM(AS49:AS53)=SUM(AP54:AR54),SUM(AS55:AS58)=SUM(AP54:AR54)),SUM(AP54:AR54),"NO CUADRA")</f>
        <v>0</v>
      </c>
      <c r="AT54" s="448">
        <f>IF(SUM(AT49:AT53)=SUM(AT55:AT58),SUM(AT49:AT53),"NO CUADRA")</f>
        <v>0</v>
      </c>
      <c r="AU54" s="448">
        <f>IF(SUM(AU49:AU53)=SUM(AU55:AU58),SUM(AU49:AU53),"NO CUADRA")</f>
        <v>0</v>
      </c>
      <c r="AV54" s="448">
        <f>IF(SUM(AV49:AV53)=SUM(AV55:AV58),SUM(AV49:AV53),"NO CUADRA")</f>
        <v>0</v>
      </c>
      <c r="AW54" s="447">
        <f>IF(AND(SUM(AW49:AW53)=SUM(AT54:AV54),SUM(AW55:AW58)=SUM(AT54:AV54)),SUM(AT54:AV54),"NO CUADRA")</f>
        <v>0</v>
      </c>
      <c r="AX54" s="448">
        <f>IF(SUM(AX49:AX53)=SUM(AX55:AX58),SUM(AX49:AX53),"NO CUADRA")</f>
        <v>0</v>
      </c>
      <c r="AY54" s="448">
        <f>IF(SUM(AY49:AY53)=SUM(AY55:AY58),SUM(AY49:AY53),"NO CUADRA")</f>
        <v>0</v>
      </c>
      <c r="AZ54" s="448">
        <f>IF(SUM(AZ49:AZ53)=SUM(AZ55:AZ58),SUM(AZ49:AZ53),"NO CUADRA")</f>
        <v>0</v>
      </c>
      <c r="BA54" s="447">
        <f>IF(AND(SUM(BA49:BA53)=SUM(AX54:AZ54),SUM(BA55:BA58)=SUM(AX54:AZ54)),SUM(AX54:AZ54),"NO CUADRA")</f>
        <v>0</v>
      </c>
      <c r="BB54" s="448">
        <f>IF(SUM(BB49:BB53)=SUM(BB55:BB58),SUM(BB49:BB53),"NO CUADRA")</f>
        <v>0</v>
      </c>
      <c r="BC54" s="448">
        <f>IF(SUM(BC49:BC53)=SUM(BC55:BC58),SUM(BC49:BC53),"NO CUADRA")</f>
        <v>0</v>
      </c>
      <c r="BD54" s="448">
        <f>IF(SUM(BD49:BD53)=SUM(BD55:BD58),SUM(BD49:BD53),"NO CUADRA")</f>
        <v>0</v>
      </c>
      <c r="BE54" s="447">
        <f>IF(AND(SUM(BE49:BE53)=SUM(BB54:BD54),SUM(BE55:BE58)=SUM(BB54:BD54)),SUM(BB54:BD54),"NO CUADRA")</f>
        <v>0</v>
      </c>
      <c r="BF54" s="369">
        <f>IF(COUNTIFS($J54:$BE54,"NO CUADRA",$J$28:$BE$28,BF$28)&gt;0,"NO CUADRA",SUMIF($J$28:$BE$28,BF$28,$J54:$BE54))</f>
        <v>0</v>
      </c>
      <c r="BG54" s="369">
        <f>IF(COUNTIFS($J54:$BE54,"NO CUADRA",$J$28:$BE$28,BG$28)&gt;0,"NO CUADRA",SUMIF($J$28:$BE$28,BG$28,$J54:$BE54))</f>
        <v>3</v>
      </c>
      <c r="BH54" s="369">
        <f>IF(COUNTIFS($J54:$BE54,"NO CUADRA",$J$28:$BE$28,BH$28)&gt;0,"NO CUADRA",SUMIF($J$28:$BE$28,BH$28,$J54:$BE54))</f>
        <v>0</v>
      </c>
      <c r="BI54" s="369">
        <f t="shared" si="3"/>
        <v>3</v>
      </c>
      <c r="BJ54" s="369">
        <f t="shared" si="4"/>
        <v>3</v>
      </c>
      <c r="BK54" s="350"/>
    </row>
    <row r="55" spans="1:63">
      <c r="A55" s="609"/>
      <c r="B55" s="609"/>
      <c r="C55" s="609"/>
      <c r="D55" s="657"/>
      <c r="E55" s="618"/>
      <c r="F55" s="621"/>
      <c r="G55" s="624"/>
      <c r="H55" s="627" t="s">
        <v>167</v>
      </c>
      <c r="I55" s="368" t="s">
        <v>168</v>
      </c>
      <c r="J55" s="432">
        <v>0</v>
      </c>
      <c r="K55" s="433">
        <v>0</v>
      </c>
      <c r="L55" s="433">
        <v>0</v>
      </c>
      <c r="M55" s="367">
        <f t="shared" ref="M55:M63" si="31">SUM(J55:L55)</f>
        <v>0</v>
      </c>
      <c r="N55" s="432">
        <v>0</v>
      </c>
      <c r="O55" s="433">
        <v>0</v>
      </c>
      <c r="P55" s="433">
        <v>0</v>
      </c>
      <c r="Q55" s="447">
        <f t="shared" ref="Q55:Q63" si="32">SUM(N55:P55)</f>
        <v>0</v>
      </c>
      <c r="R55" s="432">
        <v>0</v>
      </c>
      <c r="S55" s="433">
        <v>3</v>
      </c>
      <c r="T55" s="433">
        <v>0</v>
      </c>
      <c r="U55" s="447">
        <f t="shared" ref="U55:U63" si="33">SUM(R55:T55)</f>
        <v>3</v>
      </c>
      <c r="V55" s="432"/>
      <c r="W55" s="433"/>
      <c r="X55" s="433"/>
      <c r="Y55" s="447">
        <f t="shared" ref="Y55:Y63" si="34">SUM(V55:X55)</f>
        <v>0</v>
      </c>
      <c r="Z55" s="432"/>
      <c r="AA55" s="433"/>
      <c r="AB55" s="433"/>
      <c r="AC55" s="447">
        <f t="shared" ref="AC55:AC63" si="35">SUM(Z55:AB55)</f>
        <v>0</v>
      </c>
      <c r="AD55" s="432"/>
      <c r="AE55" s="433"/>
      <c r="AF55" s="433"/>
      <c r="AG55" s="447">
        <f t="shared" ref="AG55:AG63" si="36">SUM(AD55:AF55)</f>
        <v>0</v>
      </c>
      <c r="AH55" s="432"/>
      <c r="AI55" s="433"/>
      <c r="AJ55" s="433"/>
      <c r="AK55" s="447">
        <f t="shared" ref="AK55:AK63" si="37">SUM(AH55:AJ55)</f>
        <v>0</v>
      </c>
      <c r="AL55" s="432"/>
      <c r="AM55" s="433"/>
      <c r="AN55" s="433"/>
      <c r="AO55" s="447">
        <f t="shared" ref="AO55:AO63" si="38">SUM(AL55:AN55)</f>
        <v>0</v>
      </c>
      <c r="AP55" s="432"/>
      <c r="AQ55" s="433"/>
      <c r="AR55" s="433"/>
      <c r="AS55" s="447">
        <f t="shared" ref="AS55:AS63" si="39">SUM(AP55:AR55)</f>
        <v>0</v>
      </c>
      <c r="AT55" s="432"/>
      <c r="AU55" s="433"/>
      <c r="AV55" s="433"/>
      <c r="AW55" s="447">
        <f t="shared" ref="AW55:AW63" si="40">SUM(AT55:AV55)</f>
        <v>0</v>
      </c>
      <c r="AX55" s="432"/>
      <c r="AY55" s="433"/>
      <c r="AZ55" s="433"/>
      <c r="BA55" s="447">
        <f t="shared" ref="BA55:BA63" si="41">SUM(AX55:AZ55)</f>
        <v>0</v>
      </c>
      <c r="BB55" s="432"/>
      <c r="BC55" s="433"/>
      <c r="BD55" s="433"/>
      <c r="BE55" s="447">
        <f t="shared" ref="BE55:BE63" si="42">SUM(BB55:BD55)</f>
        <v>0</v>
      </c>
      <c r="BF55" s="366">
        <f t="shared" ref="BF55:BH63" si="43">SUMIF($J$28:$BE$28,BF$28,$J55:$BE55)</f>
        <v>0</v>
      </c>
      <c r="BG55" s="366">
        <f t="shared" si="43"/>
        <v>3</v>
      </c>
      <c r="BH55" s="366">
        <f t="shared" si="43"/>
        <v>0</v>
      </c>
      <c r="BI55" s="366">
        <f t="shared" si="3"/>
        <v>3</v>
      </c>
      <c r="BJ55" s="366">
        <f t="shared" si="4"/>
        <v>3</v>
      </c>
      <c r="BK55" s="350"/>
    </row>
    <row r="56" spans="1:63">
      <c r="A56" s="609"/>
      <c r="B56" s="609"/>
      <c r="C56" s="609"/>
      <c r="D56" s="657"/>
      <c r="E56" s="618"/>
      <c r="F56" s="621"/>
      <c r="G56" s="624"/>
      <c r="H56" s="627"/>
      <c r="I56" s="368" t="s">
        <v>169</v>
      </c>
      <c r="J56" s="432">
        <v>0</v>
      </c>
      <c r="K56" s="433">
        <v>0</v>
      </c>
      <c r="L56" s="433">
        <v>0</v>
      </c>
      <c r="M56" s="367">
        <f t="shared" si="31"/>
        <v>0</v>
      </c>
      <c r="N56" s="432">
        <v>0</v>
      </c>
      <c r="O56" s="433">
        <v>0</v>
      </c>
      <c r="P56" s="433">
        <v>0</v>
      </c>
      <c r="Q56" s="447">
        <f t="shared" si="32"/>
        <v>0</v>
      </c>
      <c r="R56" s="432">
        <v>0</v>
      </c>
      <c r="S56" s="433">
        <v>0</v>
      </c>
      <c r="T56" s="433">
        <v>0</v>
      </c>
      <c r="U56" s="447">
        <f t="shared" si="33"/>
        <v>0</v>
      </c>
      <c r="V56" s="432"/>
      <c r="W56" s="433"/>
      <c r="X56" s="433"/>
      <c r="Y56" s="447">
        <f t="shared" si="34"/>
        <v>0</v>
      </c>
      <c r="Z56" s="432"/>
      <c r="AA56" s="433"/>
      <c r="AB56" s="433"/>
      <c r="AC56" s="447">
        <f t="shared" si="35"/>
        <v>0</v>
      </c>
      <c r="AD56" s="432"/>
      <c r="AE56" s="433"/>
      <c r="AF56" s="433"/>
      <c r="AG56" s="447">
        <f t="shared" si="36"/>
        <v>0</v>
      </c>
      <c r="AH56" s="432"/>
      <c r="AI56" s="433"/>
      <c r="AJ56" s="433"/>
      <c r="AK56" s="447">
        <f t="shared" si="37"/>
        <v>0</v>
      </c>
      <c r="AL56" s="432"/>
      <c r="AM56" s="433"/>
      <c r="AN56" s="433"/>
      <c r="AO56" s="447">
        <f t="shared" si="38"/>
        <v>0</v>
      </c>
      <c r="AP56" s="432"/>
      <c r="AQ56" s="433"/>
      <c r="AR56" s="433"/>
      <c r="AS56" s="447">
        <f t="shared" si="39"/>
        <v>0</v>
      </c>
      <c r="AT56" s="432"/>
      <c r="AU56" s="433"/>
      <c r="AV56" s="433"/>
      <c r="AW56" s="447">
        <f t="shared" si="40"/>
        <v>0</v>
      </c>
      <c r="AX56" s="432"/>
      <c r="AY56" s="433"/>
      <c r="AZ56" s="433"/>
      <c r="BA56" s="447">
        <f t="shared" si="41"/>
        <v>0</v>
      </c>
      <c r="BB56" s="432"/>
      <c r="BC56" s="433"/>
      <c r="BD56" s="433"/>
      <c r="BE56" s="447">
        <f t="shared" si="42"/>
        <v>0</v>
      </c>
      <c r="BF56" s="366">
        <f t="shared" si="43"/>
        <v>0</v>
      </c>
      <c r="BG56" s="366">
        <f t="shared" si="43"/>
        <v>0</v>
      </c>
      <c r="BH56" s="366">
        <f t="shared" si="43"/>
        <v>0</v>
      </c>
      <c r="BI56" s="366">
        <f t="shared" si="3"/>
        <v>0</v>
      </c>
      <c r="BJ56" s="366">
        <f t="shared" si="4"/>
        <v>0</v>
      </c>
      <c r="BK56" s="350"/>
    </row>
    <row r="57" spans="1:63">
      <c r="A57" s="609"/>
      <c r="B57" s="609"/>
      <c r="C57" s="609"/>
      <c r="D57" s="657"/>
      <c r="E57" s="618"/>
      <c r="F57" s="621"/>
      <c r="G57" s="624"/>
      <c r="H57" s="627" t="s">
        <v>170</v>
      </c>
      <c r="I57" s="368" t="s">
        <v>171</v>
      </c>
      <c r="J57" s="432">
        <v>0</v>
      </c>
      <c r="K57" s="433">
        <v>0</v>
      </c>
      <c r="L57" s="433">
        <v>0</v>
      </c>
      <c r="M57" s="367">
        <f t="shared" si="31"/>
        <v>0</v>
      </c>
      <c r="N57" s="432">
        <v>0</v>
      </c>
      <c r="O57" s="433">
        <v>0</v>
      </c>
      <c r="P57" s="433">
        <v>0</v>
      </c>
      <c r="Q57" s="447">
        <f t="shared" si="32"/>
        <v>0</v>
      </c>
      <c r="R57" s="432">
        <v>0</v>
      </c>
      <c r="S57" s="433">
        <v>0</v>
      </c>
      <c r="T57" s="433">
        <v>0</v>
      </c>
      <c r="U57" s="447">
        <f t="shared" si="33"/>
        <v>0</v>
      </c>
      <c r="V57" s="432"/>
      <c r="W57" s="433"/>
      <c r="X57" s="433"/>
      <c r="Y57" s="447">
        <f t="shared" si="34"/>
        <v>0</v>
      </c>
      <c r="Z57" s="432"/>
      <c r="AA57" s="433"/>
      <c r="AB57" s="433"/>
      <c r="AC57" s="447">
        <f t="shared" si="35"/>
        <v>0</v>
      </c>
      <c r="AD57" s="432"/>
      <c r="AE57" s="433"/>
      <c r="AF57" s="433"/>
      <c r="AG57" s="447">
        <f t="shared" si="36"/>
        <v>0</v>
      </c>
      <c r="AH57" s="432"/>
      <c r="AI57" s="433"/>
      <c r="AJ57" s="433"/>
      <c r="AK57" s="447">
        <f t="shared" si="37"/>
        <v>0</v>
      </c>
      <c r="AL57" s="432"/>
      <c r="AM57" s="433"/>
      <c r="AN57" s="433"/>
      <c r="AO57" s="447">
        <f t="shared" si="38"/>
        <v>0</v>
      </c>
      <c r="AP57" s="432"/>
      <c r="AQ57" s="433"/>
      <c r="AR57" s="433"/>
      <c r="AS57" s="447">
        <f t="shared" si="39"/>
        <v>0</v>
      </c>
      <c r="AT57" s="432"/>
      <c r="AU57" s="433"/>
      <c r="AV57" s="433"/>
      <c r="AW57" s="447">
        <f t="shared" si="40"/>
        <v>0</v>
      </c>
      <c r="AX57" s="432"/>
      <c r="AY57" s="433"/>
      <c r="AZ57" s="433"/>
      <c r="BA57" s="447">
        <f t="shared" si="41"/>
        <v>0</v>
      </c>
      <c r="BB57" s="432"/>
      <c r="BC57" s="433"/>
      <c r="BD57" s="433"/>
      <c r="BE57" s="447">
        <f t="shared" si="42"/>
        <v>0</v>
      </c>
      <c r="BF57" s="366">
        <f t="shared" si="43"/>
        <v>0</v>
      </c>
      <c r="BG57" s="366">
        <f t="shared" si="43"/>
        <v>0</v>
      </c>
      <c r="BH57" s="366">
        <f t="shared" si="43"/>
        <v>0</v>
      </c>
      <c r="BI57" s="366">
        <f t="shared" si="3"/>
        <v>0</v>
      </c>
      <c r="BJ57" s="366">
        <f t="shared" si="4"/>
        <v>0</v>
      </c>
      <c r="BK57" s="350"/>
    </row>
    <row r="58" spans="1:63" ht="15" thickBot="1">
      <c r="A58" s="609"/>
      <c r="B58" s="609"/>
      <c r="C58" s="609"/>
      <c r="D58" s="657"/>
      <c r="E58" s="619"/>
      <c r="F58" s="622"/>
      <c r="G58" s="625"/>
      <c r="H58" s="628"/>
      <c r="I58" s="365" t="s">
        <v>172</v>
      </c>
      <c r="J58" s="434">
        <v>0</v>
      </c>
      <c r="K58" s="435">
        <v>0</v>
      </c>
      <c r="L58" s="435">
        <v>0</v>
      </c>
      <c r="M58" s="364">
        <f t="shared" si="31"/>
        <v>0</v>
      </c>
      <c r="N58" s="434">
        <v>0</v>
      </c>
      <c r="O58" s="435">
        <v>0</v>
      </c>
      <c r="P58" s="435">
        <v>0</v>
      </c>
      <c r="Q58" s="449">
        <f t="shared" si="32"/>
        <v>0</v>
      </c>
      <c r="R58" s="434">
        <v>0</v>
      </c>
      <c r="S58" s="435">
        <v>0</v>
      </c>
      <c r="T58" s="435">
        <v>0</v>
      </c>
      <c r="U58" s="449">
        <f t="shared" si="33"/>
        <v>0</v>
      </c>
      <c r="V58" s="434"/>
      <c r="W58" s="435"/>
      <c r="X58" s="435"/>
      <c r="Y58" s="449">
        <f t="shared" si="34"/>
        <v>0</v>
      </c>
      <c r="Z58" s="434"/>
      <c r="AA58" s="435"/>
      <c r="AB58" s="435"/>
      <c r="AC58" s="449">
        <f t="shared" si="35"/>
        <v>0</v>
      </c>
      <c r="AD58" s="434"/>
      <c r="AE58" s="435"/>
      <c r="AF58" s="435"/>
      <c r="AG58" s="449">
        <f t="shared" si="36"/>
        <v>0</v>
      </c>
      <c r="AH58" s="434"/>
      <c r="AI58" s="435"/>
      <c r="AJ58" s="435"/>
      <c r="AK58" s="449">
        <f t="shared" si="37"/>
        <v>0</v>
      </c>
      <c r="AL58" s="434"/>
      <c r="AM58" s="435"/>
      <c r="AN58" s="435"/>
      <c r="AO58" s="449">
        <f t="shared" si="38"/>
        <v>0</v>
      </c>
      <c r="AP58" s="434"/>
      <c r="AQ58" s="435"/>
      <c r="AR58" s="435"/>
      <c r="AS58" s="449">
        <f t="shared" si="39"/>
        <v>0</v>
      </c>
      <c r="AT58" s="434"/>
      <c r="AU58" s="435"/>
      <c r="AV58" s="435"/>
      <c r="AW58" s="449">
        <f t="shared" si="40"/>
        <v>0</v>
      </c>
      <c r="AX58" s="434"/>
      <c r="AY58" s="435"/>
      <c r="AZ58" s="435"/>
      <c r="BA58" s="449">
        <f t="shared" si="41"/>
        <v>0</v>
      </c>
      <c r="BB58" s="434"/>
      <c r="BC58" s="435"/>
      <c r="BD58" s="435"/>
      <c r="BE58" s="449">
        <f t="shared" si="42"/>
        <v>0</v>
      </c>
      <c r="BF58" s="363">
        <f t="shared" si="43"/>
        <v>0</v>
      </c>
      <c r="BG58" s="363">
        <f t="shared" si="43"/>
        <v>0</v>
      </c>
      <c r="BH58" s="363">
        <f t="shared" si="43"/>
        <v>0</v>
      </c>
      <c r="BI58" s="363">
        <f t="shared" si="3"/>
        <v>0</v>
      </c>
      <c r="BJ58" s="363">
        <f t="shared" si="4"/>
        <v>0</v>
      </c>
      <c r="BK58" s="350"/>
    </row>
    <row r="59" spans="1:63">
      <c r="A59" s="609"/>
      <c r="B59" s="609"/>
      <c r="C59" s="609"/>
      <c r="D59" s="657"/>
      <c r="E59" s="596" t="s">
        <v>247</v>
      </c>
      <c r="F59" s="599"/>
      <c r="G59" s="602" t="s">
        <v>238</v>
      </c>
      <c r="H59" s="605" t="s">
        <v>160</v>
      </c>
      <c r="I59" s="362" t="s">
        <v>161</v>
      </c>
      <c r="J59" s="430">
        <v>0</v>
      </c>
      <c r="K59" s="431">
        <v>0</v>
      </c>
      <c r="L59" s="431">
        <v>0</v>
      </c>
      <c r="M59" s="361">
        <f t="shared" si="31"/>
        <v>0</v>
      </c>
      <c r="N59" s="430">
        <v>0</v>
      </c>
      <c r="O59" s="431">
        <v>0</v>
      </c>
      <c r="P59" s="431">
        <v>0</v>
      </c>
      <c r="Q59" s="450">
        <f t="shared" si="32"/>
        <v>0</v>
      </c>
      <c r="R59" s="430">
        <v>0</v>
      </c>
      <c r="S59" s="431">
        <v>0</v>
      </c>
      <c r="T59" s="431">
        <v>0</v>
      </c>
      <c r="U59" s="450">
        <f t="shared" si="33"/>
        <v>0</v>
      </c>
      <c r="V59" s="430">
        <v>0</v>
      </c>
      <c r="W59" s="431">
        <v>0</v>
      </c>
      <c r="X59" s="431">
        <v>0</v>
      </c>
      <c r="Y59" s="450">
        <f t="shared" si="34"/>
        <v>0</v>
      </c>
      <c r="Z59" s="430">
        <v>0</v>
      </c>
      <c r="AA59" s="431">
        <v>0</v>
      </c>
      <c r="AB59" s="431">
        <v>0</v>
      </c>
      <c r="AC59" s="450">
        <f t="shared" si="35"/>
        <v>0</v>
      </c>
      <c r="AD59" s="430">
        <v>0</v>
      </c>
      <c r="AE59" s="431">
        <v>0</v>
      </c>
      <c r="AF59" s="431">
        <v>0</v>
      </c>
      <c r="AG59" s="450">
        <f t="shared" si="36"/>
        <v>0</v>
      </c>
      <c r="AH59" s="430">
        <v>0</v>
      </c>
      <c r="AI59" s="431">
        <v>0</v>
      </c>
      <c r="AJ59" s="431">
        <v>0</v>
      </c>
      <c r="AK59" s="450">
        <f t="shared" si="37"/>
        <v>0</v>
      </c>
      <c r="AL59" s="430">
        <v>0</v>
      </c>
      <c r="AM59" s="431">
        <v>0</v>
      </c>
      <c r="AN59" s="431">
        <v>0</v>
      </c>
      <c r="AO59" s="450">
        <f t="shared" si="38"/>
        <v>0</v>
      </c>
      <c r="AP59" s="430">
        <v>0</v>
      </c>
      <c r="AQ59" s="431">
        <v>0</v>
      </c>
      <c r="AR59" s="431">
        <v>0</v>
      </c>
      <c r="AS59" s="450">
        <f t="shared" si="39"/>
        <v>0</v>
      </c>
      <c r="AT59" s="430">
        <v>0</v>
      </c>
      <c r="AU59" s="431">
        <v>0</v>
      </c>
      <c r="AV59" s="431">
        <v>0</v>
      </c>
      <c r="AW59" s="450">
        <f t="shared" si="40"/>
        <v>0</v>
      </c>
      <c r="AX59" s="430">
        <v>0</v>
      </c>
      <c r="AY59" s="431">
        <v>0</v>
      </c>
      <c r="AZ59" s="431">
        <v>0</v>
      </c>
      <c r="BA59" s="450">
        <f t="shared" si="41"/>
        <v>0</v>
      </c>
      <c r="BB59" s="430"/>
      <c r="BC59" s="431"/>
      <c r="BD59" s="431"/>
      <c r="BE59" s="450">
        <f t="shared" si="42"/>
        <v>0</v>
      </c>
      <c r="BF59" s="360">
        <f t="shared" si="43"/>
        <v>0</v>
      </c>
      <c r="BG59" s="360">
        <f t="shared" si="43"/>
        <v>0</v>
      </c>
      <c r="BH59" s="360">
        <f t="shared" si="43"/>
        <v>0</v>
      </c>
      <c r="BI59" s="360">
        <f t="shared" si="3"/>
        <v>0</v>
      </c>
      <c r="BJ59" s="360">
        <f t="shared" si="4"/>
        <v>0</v>
      </c>
      <c r="BK59" s="350"/>
    </row>
    <row r="60" spans="1:63">
      <c r="A60" s="609"/>
      <c r="B60" s="609"/>
      <c r="C60" s="609"/>
      <c r="D60" s="657"/>
      <c r="E60" s="597"/>
      <c r="F60" s="600"/>
      <c r="G60" s="603"/>
      <c r="H60" s="606"/>
      <c r="I60" s="356" t="s">
        <v>162</v>
      </c>
      <c r="J60" s="432">
        <v>0</v>
      </c>
      <c r="K60" s="433">
        <v>0</v>
      </c>
      <c r="L60" s="433">
        <v>0</v>
      </c>
      <c r="M60" s="355">
        <f t="shared" si="31"/>
        <v>0</v>
      </c>
      <c r="N60" s="432">
        <v>0</v>
      </c>
      <c r="O60" s="433">
        <v>0</v>
      </c>
      <c r="P60" s="433">
        <v>0</v>
      </c>
      <c r="Q60" s="451">
        <f t="shared" si="32"/>
        <v>0</v>
      </c>
      <c r="R60" s="432">
        <v>0</v>
      </c>
      <c r="S60" s="433">
        <v>0</v>
      </c>
      <c r="T60" s="433">
        <v>0</v>
      </c>
      <c r="U60" s="451">
        <f t="shared" si="33"/>
        <v>0</v>
      </c>
      <c r="V60" s="432">
        <v>0</v>
      </c>
      <c r="W60" s="433">
        <v>0</v>
      </c>
      <c r="X60" s="433">
        <v>0</v>
      </c>
      <c r="Y60" s="451">
        <f t="shared" si="34"/>
        <v>0</v>
      </c>
      <c r="Z60" s="432">
        <v>0</v>
      </c>
      <c r="AA60" s="433">
        <v>0</v>
      </c>
      <c r="AB60" s="433">
        <v>0</v>
      </c>
      <c r="AC60" s="451">
        <f t="shared" si="35"/>
        <v>0</v>
      </c>
      <c r="AD60" s="432">
        <v>0</v>
      </c>
      <c r="AE60" s="433">
        <v>0</v>
      </c>
      <c r="AF60" s="433">
        <v>0</v>
      </c>
      <c r="AG60" s="451">
        <f t="shared" si="36"/>
        <v>0</v>
      </c>
      <c r="AH60" s="432">
        <v>0</v>
      </c>
      <c r="AI60" s="433">
        <v>0</v>
      </c>
      <c r="AJ60" s="433">
        <v>0</v>
      </c>
      <c r="AK60" s="451">
        <f t="shared" si="37"/>
        <v>0</v>
      </c>
      <c r="AL60" s="432">
        <v>0</v>
      </c>
      <c r="AM60" s="433">
        <v>0</v>
      </c>
      <c r="AN60" s="433">
        <v>0</v>
      </c>
      <c r="AO60" s="451">
        <f t="shared" si="38"/>
        <v>0</v>
      </c>
      <c r="AP60" s="432">
        <v>0</v>
      </c>
      <c r="AQ60" s="433">
        <v>0</v>
      </c>
      <c r="AR60" s="433">
        <v>0</v>
      </c>
      <c r="AS60" s="451">
        <f t="shared" si="39"/>
        <v>0</v>
      </c>
      <c r="AT60" s="432">
        <v>0</v>
      </c>
      <c r="AU60" s="433">
        <v>0</v>
      </c>
      <c r="AV60" s="433">
        <v>0</v>
      </c>
      <c r="AW60" s="451">
        <f t="shared" si="40"/>
        <v>0</v>
      </c>
      <c r="AX60" s="432">
        <v>0</v>
      </c>
      <c r="AY60" s="433">
        <v>0</v>
      </c>
      <c r="AZ60" s="433">
        <v>0</v>
      </c>
      <c r="BA60" s="451">
        <f t="shared" si="41"/>
        <v>0</v>
      </c>
      <c r="BB60" s="432"/>
      <c r="BC60" s="433"/>
      <c r="BD60" s="433"/>
      <c r="BE60" s="451">
        <f t="shared" si="42"/>
        <v>0</v>
      </c>
      <c r="BF60" s="354">
        <f t="shared" si="43"/>
        <v>0</v>
      </c>
      <c r="BG60" s="354">
        <f t="shared" si="43"/>
        <v>0</v>
      </c>
      <c r="BH60" s="354">
        <f t="shared" si="43"/>
        <v>0</v>
      </c>
      <c r="BI60" s="354">
        <f t="shared" si="3"/>
        <v>0</v>
      </c>
      <c r="BJ60" s="354">
        <f t="shared" si="4"/>
        <v>0</v>
      </c>
      <c r="BK60" s="350"/>
    </row>
    <row r="61" spans="1:63">
      <c r="A61" s="609"/>
      <c r="B61" s="609"/>
      <c r="C61" s="609"/>
      <c r="D61" s="657"/>
      <c r="E61" s="597"/>
      <c r="F61" s="600"/>
      <c r="G61" s="603"/>
      <c r="H61" s="606"/>
      <c r="I61" s="356" t="s">
        <v>163</v>
      </c>
      <c r="J61" s="432">
        <v>0</v>
      </c>
      <c r="K61" s="433">
        <v>0</v>
      </c>
      <c r="L61" s="433">
        <v>0</v>
      </c>
      <c r="M61" s="355">
        <f t="shared" si="31"/>
        <v>0</v>
      </c>
      <c r="N61" s="432">
        <v>0</v>
      </c>
      <c r="O61" s="433">
        <v>0</v>
      </c>
      <c r="P61" s="433">
        <v>0</v>
      </c>
      <c r="Q61" s="451">
        <f t="shared" si="32"/>
        <v>0</v>
      </c>
      <c r="R61" s="432">
        <v>0</v>
      </c>
      <c r="S61" s="433">
        <v>0</v>
      </c>
      <c r="T61" s="433">
        <v>0</v>
      </c>
      <c r="U61" s="451">
        <f t="shared" si="33"/>
        <v>0</v>
      </c>
      <c r="V61" s="432">
        <v>0</v>
      </c>
      <c r="W61" s="433">
        <v>0</v>
      </c>
      <c r="X61" s="433">
        <v>0</v>
      </c>
      <c r="Y61" s="451">
        <f t="shared" si="34"/>
        <v>0</v>
      </c>
      <c r="Z61" s="432">
        <v>0</v>
      </c>
      <c r="AA61" s="433">
        <v>0</v>
      </c>
      <c r="AB61" s="433">
        <v>0</v>
      </c>
      <c r="AC61" s="451">
        <f t="shared" si="35"/>
        <v>0</v>
      </c>
      <c r="AD61" s="432">
        <v>0</v>
      </c>
      <c r="AE61" s="433">
        <v>0</v>
      </c>
      <c r="AF61" s="433">
        <v>0</v>
      </c>
      <c r="AG61" s="451">
        <f t="shared" si="36"/>
        <v>0</v>
      </c>
      <c r="AH61" s="432">
        <v>0</v>
      </c>
      <c r="AI61" s="433">
        <v>0</v>
      </c>
      <c r="AJ61" s="433">
        <v>0</v>
      </c>
      <c r="AK61" s="451">
        <f t="shared" si="37"/>
        <v>0</v>
      </c>
      <c r="AL61" s="432">
        <v>0</v>
      </c>
      <c r="AM61" s="433">
        <v>0</v>
      </c>
      <c r="AN61" s="433">
        <v>0</v>
      </c>
      <c r="AO61" s="451">
        <f t="shared" si="38"/>
        <v>0</v>
      </c>
      <c r="AP61" s="432">
        <v>0</v>
      </c>
      <c r="AQ61" s="433">
        <v>0</v>
      </c>
      <c r="AR61" s="433">
        <v>0</v>
      </c>
      <c r="AS61" s="451">
        <f t="shared" si="39"/>
        <v>0</v>
      </c>
      <c r="AT61" s="432">
        <v>0</v>
      </c>
      <c r="AU61" s="433">
        <v>0</v>
      </c>
      <c r="AV61" s="433">
        <v>0</v>
      </c>
      <c r="AW61" s="451">
        <f t="shared" si="40"/>
        <v>0</v>
      </c>
      <c r="AX61" s="432">
        <v>0</v>
      </c>
      <c r="AY61" s="433">
        <v>0</v>
      </c>
      <c r="AZ61" s="433">
        <v>0</v>
      </c>
      <c r="BA61" s="451">
        <f t="shared" si="41"/>
        <v>0</v>
      </c>
      <c r="BB61" s="432"/>
      <c r="BC61" s="433"/>
      <c r="BD61" s="433"/>
      <c r="BE61" s="451">
        <f t="shared" si="42"/>
        <v>0</v>
      </c>
      <c r="BF61" s="354">
        <f t="shared" si="43"/>
        <v>0</v>
      </c>
      <c r="BG61" s="354">
        <f t="shared" si="43"/>
        <v>0</v>
      </c>
      <c r="BH61" s="354">
        <f t="shared" si="43"/>
        <v>0</v>
      </c>
      <c r="BI61" s="354">
        <f t="shared" ref="BI61:BI92" si="44">SUM(BF61:BH61)</f>
        <v>0</v>
      </c>
      <c r="BJ61" s="354">
        <f t="shared" ref="BJ61:BJ92" si="45">SUMIF($J$28:$BE$28,$BI$28,$J61:$BE61)</f>
        <v>0</v>
      </c>
      <c r="BK61" s="350"/>
    </row>
    <row r="62" spans="1:63">
      <c r="A62" s="609"/>
      <c r="B62" s="609"/>
      <c r="C62" s="609"/>
      <c r="D62" s="657"/>
      <c r="E62" s="597"/>
      <c r="F62" s="600"/>
      <c r="G62" s="603"/>
      <c r="H62" s="606"/>
      <c r="I62" s="356" t="s">
        <v>164</v>
      </c>
      <c r="J62" s="432">
        <v>0</v>
      </c>
      <c r="K62" s="433">
        <v>0</v>
      </c>
      <c r="L62" s="433">
        <v>0</v>
      </c>
      <c r="M62" s="355">
        <f t="shared" si="31"/>
        <v>0</v>
      </c>
      <c r="N62" s="432">
        <v>0</v>
      </c>
      <c r="O62" s="433">
        <v>0</v>
      </c>
      <c r="P62" s="433">
        <v>0</v>
      </c>
      <c r="Q62" s="451">
        <f t="shared" si="32"/>
        <v>0</v>
      </c>
      <c r="R62" s="432">
        <v>0</v>
      </c>
      <c r="S62" s="433">
        <v>0</v>
      </c>
      <c r="T62" s="433">
        <v>0</v>
      </c>
      <c r="U62" s="451">
        <f t="shared" si="33"/>
        <v>0</v>
      </c>
      <c r="V62" s="432">
        <v>0</v>
      </c>
      <c r="W62" s="433">
        <v>0</v>
      </c>
      <c r="X62" s="433">
        <v>0</v>
      </c>
      <c r="Y62" s="451">
        <f t="shared" si="34"/>
        <v>0</v>
      </c>
      <c r="Z62" s="432">
        <v>0</v>
      </c>
      <c r="AA62" s="433">
        <v>0</v>
      </c>
      <c r="AB62" s="433">
        <v>0</v>
      </c>
      <c r="AC62" s="451">
        <f t="shared" si="35"/>
        <v>0</v>
      </c>
      <c r="AD62" s="432">
        <v>0</v>
      </c>
      <c r="AE62" s="433">
        <v>0</v>
      </c>
      <c r="AF62" s="433">
        <v>0</v>
      </c>
      <c r="AG62" s="451">
        <f t="shared" si="36"/>
        <v>0</v>
      </c>
      <c r="AH62" s="432">
        <v>0</v>
      </c>
      <c r="AI62" s="433">
        <v>0</v>
      </c>
      <c r="AJ62" s="433">
        <v>0</v>
      </c>
      <c r="AK62" s="451">
        <f t="shared" si="37"/>
        <v>0</v>
      </c>
      <c r="AL62" s="432">
        <v>0</v>
      </c>
      <c r="AM62" s="433">
        <v>0</v>
      </c>
      <c r="AN62" s="433">
        <v>0</v>
      </c>
      <c r="AO62" s="451">
        <f t="shared" si="38"/>
        <v>0</v>
      </c>
      <c r="AP62" s="432">
        <v>0</v>
      </c>
      <c r="AQ62" s="433">
        <v>0</v>
      </c>
      <c r="AR62" s="433">
        <v>0</v>
      </c>
      <c r="AS62" s="451">
        <f t="shared" si="39"/>
        <v>0</v>
      </c>
      <c r="AT62" s="432">
        <v>0</v>
      </c>
      <c r="AU62" s="433">
        <v>0</v>
      </c>
      <c r="AV62" s="433">
        <v>0</v>
      </c>
      <c r="AW62" s="451">
        <f t="shared" si="40"/>
        <v>0</v>
      </c>
      <c r="AX62" s="432">
        <v>0</v>
      </c>
      <c r="AY62" s="433">
        <v>0</v>
      </c>
      <c r="AZ62" s="433">
        <v>0</v>
      </c>
      <c r="BA62" s="451">
        <f t="shared" si="41"/>
        <v>0</v>
      </c>
      <c r="BB62" s="432"/>
      <c r="BC62" s="433"/>
      <c r="BD62" s="433"/>
      <c r="BE62" s="451">
        <f t="shared" si="42"/>
        <v>0</v>
      </c>
      <c r="BF62" s="354">
        <f t="shared" si="43"/>
        <v>0</v>
      </c>
      <c r="BG62" s="354">
        <f t="shared" si="43"/>
        <v>0</v>
      </c>
      <c r="BH62" s="354">
        <f t="shared" si="43"/>
        <v>0</v>
      </c>
      <c r="BI62" s="354">
        <f t="shared" si="44"/>
        <v>0</v>
      </c>
      <c r="BJ62" s="354">
        <f t="shared" si="45"/>
        <v>0</v>
      </c>
      <c r="BK62" s="350"/>
    </row>
    <row r="63" spans="1:63">
      <c r="A63" s="609"/>
      <c r="B63" s="609"/>
      <c r="C63" s="609"/>
      <c r="D63" s="657"/>
      <c r="E63" s="597"/>
      <c r="F63" s="600"/>
      <c r="G63" s="603"/>
      <c r="H63" s="606"/>
      <c r="I63" s="356" t="s">
        <v>165</v>
      </c>
      <c r="J63" s="432">
        <v>0</v>
      </c>
      <c r="K63" s="433">
        <v>0</v>
      </c>
      <c r="L63" s="433">
        <v>0</v>
      </c>
      <c r="M63" s="355">
        <f t="shared" si="31"/>
        <v>0</v>
      </c>
      <c r="N63" s="432">
        <v>0</v>
      </c>
      <c r="O63" s="433">
        <v>0</v>
      </c>
      <c r="P63" s="433">
        <v>0</v>
      </c>
      <c r="Q63" s="451">
        <f t="shared" si="32"/>
        <v>0</v>
      </c>
      <c r="R63" s="432">
        <v>0</v>
      </c>
      <c r="S63" s="433">
        <v>0</v>
      </c>
      <c r="T63" s="433">
        <v>0</v>
      </c>
      <c r="U63" s="451">
        <f t="shared" si="33"/>
        <v>0</v>
      </c>
      <c r="V63" s="432">
        <v>0</v>
      </c>
      <c r="W63" s="433">
        <v>0</v>
      </c>
      <c r="X63" s="433">
        <v>0</v>
      </c>
      <c r="Y63" s="451">
        <f t="shared" si="34"/>
        <v>0</v>
      </c>
      <c r="Z63" s="432">
        <v>0</v>
      </c>
      <c r="AA63" s="433">
        <v>0</v>
      </c>
      <c r="AB63" s="433">
        <v>0</v>
      </c>
      <c r="AC63" s="451">
        <f t="shared" si="35"/>
        <v>0</v>
      </c>
      <c r="AD63" s="432">
        <v>0</v>
      </c>
      <c r="AE63" s="433">
        <v>0</v>
      </c>
      <c r="AF63" s="433">
        <v>0</v>
      </c>
      <c r="AG63" s="451">
        <f t="shared" si="36"/>
        <v>0</v>
      </c>
      <c r="AH63" s="432">
        <v>0</v>
      </c>
      <c r="AI63" s="433">
        <v>0</v>
      </c>
      <c r="AJ63" s="433">
        <v>0</v>
      </c>
      <c r="AK63" s="451">
        <f t="shared" si="37"/>
        <v>0</v>
      </c>
      <c r="AL63" s="432">
        <v>0</v>
      </c>
      <c r="AM63" s="433">
        <v>0</v>
      </c>
      <c r="AN63" s="433">
        <v>0</v>
      </c>
      <c r="AO63" s="451">
        <f t="shared" si="38"/>
        <v>0</v>
      </c>
      <c r="AP63" s="432">
        <v>0</v>
      </c>
      <c r="AQ63" s="433">
        <v>0</v>
      </c>
      <c r="AR63" s="433">
        <v>0</v>
      </c>
      <c r="AS63" s="451">
        <f t="shared" si="39"/>
        <v>0</v>
      </c>
      <c r="AT63" s="432">
        <v>0</v>
      </c>
      <c r="AU63" s="433">
        <v>0</v>
      </c>
      <c r="AV63" s="433">
        <v>0</v>
      </c>
      <c r="AW63" s="451">
        <f t="shared" si="40"/>
        <v>0</v>
      </c>
      <c r="AX63" s="432">
        <v>0</v>
      </c>
      <c r="AY63" s="433">
        <v>0</v>
      </c>
      <c r="AZ63" s="433">
        <v>0</v>
      </c>
      <c r="BA63" s="451">
        <f t="shared" si="41"/>
        <v>0</v>
      </c>
      <c r="BB63" s="432"/>
      <c r="BC63" s="433"/>
      <c r="BD63" s="433"/>
      <c r="BE63" s="451">
        <f t="shared" si="42"/>
        <v>0</v>
      </c>
      <c r="BF63" s="354">
        <f t="shared" si="43"/>
        <v>0</v>
      </c>
      <c r="BG63" s="354">
        <f t="shared" si="43"/>
        <v>0</v>
      </c>
      <c r="BH63" s="354">
        <f t="shared" si="43"/>
        <v>0</v>
      </c>
      <c r="BI63" s="354">
        <f t="shared" si="44"/>
        <v>0</v>
      </c>
      <c r="BJ63" s="354">
        <f t="shared" si="45"/>
        <v>0</v>
      </c>
      <c r="BK63" s="350"/>
    </row>
    <row r="64" spans="1:63" ht="28.5">
      <c r="A64" s="609"/>
      <c r="B64" s="609"/>
      <c r="C64" s="609"/>
      <c r="D64" s="657"/>
      <c r="E64" s="597"/>
      <c r="F64" s="600"/>
      <c r="G64" s="603"/>
      <c r="H64" s="606"/>
      <c r="I64" s="359" t="s">
        <v>166</v>
      </c>
      <c r="J64" s="358">
        <f>IF(SUM(J59:J63)=SUM(J65:J68),SUM(J59:J63),"NO CUADRA")</f>
        <v>0</v>
      </c>
      <c r="K64" s="358">
        <f>IF(SUM(K59:K63)=SUM(K65:K68),SUM(K59:K63),"NO CUADRA")</f>
        <v>0</v>
      </c>
      <c r="L64" s="358">
        <f>IF(SUM(L59:L63)=SUM(L65:L68),SUM(L59:L63),"NO CUADRA")</f>
        <v>0</v>
      </c>
      <c r="M64" s="355">
        <f>IF(AND(SUM(M59:M63)=SUM(J64:L64),SUM(M65:M68)=SUM(J64:L64)),SUM(J64:L64),"NO CUADRA")</f>
        <v>0</v>
      </c>
      <c r="N64" s="452">
        <f>IF(SUM(N59:N63)=SUM(N65:N68),SUM(N59:N63),"NO CUADRA")</f>
        <v>0</v>
      </c>
      <c r="O64" s="452">
        <f>IF(SUM(O59:O63)=SUM(O65:O68),SUM(O59:O63),"NO CUADRA")</f>
        <v>0</v>
      </c>
      <c r="P64" s="452">
        <f>IF(SUM(P59:P63)=SUM(P65:P68),SUM(P59:P63),"NO CUADRA")</f>
        <v>0</v>
      </c>
      <c r="Q64" s="451">
        <f>IF(AND(SUM(Q59:Q63)=SUM(N64:P64),SUM(Q65:Q68)=SUM(N64:P64)),SUM(N64:P64),"NO CUADRA")</f>
        <v>0</v>
      </c>
      <c r="R64" s="452">
        <f>IF(SUM(R59:R63)=SUM(R65:R68),SUM(R59:R63),"NO CUADRA")</f>
        <v>0</v>
      </c>
      <c r="S64" s="452">
        <f>IF(SUM(S59:S63)=SUM(S65:S68),SUM(S59:S63),"NO CUADRA")</f>
        <v>0</v>
      </c>
      <c r="T64" s="452">
        <f>IF(SUM(T59:T63)=SUM(T65:T68),SUM(T59:T63),"NO CUADRA")</f>
        <v>0</v>
      </c>
      <c r="U64" s="451">
        <f>IF(AND(SUM(U59:U63)=SUM(R64:T64),SUM(U65:U68)=SUM(R64:T64)),SUM(R64:T64),"NO CUADRA")</f>
        <v>0</v>
      </c>
      <c r="V64" s="452">
        <f>IF(SUM(V59:V63)=SUM(V65:V68),SUM(V59:V63),"NO CUADRA")</f>
        <v>0</v>
      </c>
      <c r="W64" s="452">
        <f>IF(SUM(W59:W63)=SUM(W65:W68),SUM(W59:W63),"NO CUADRA")</f>
        <v>0</v>
      </c>
      <c r="X64" s="452">
        <f>IF(SUM(X59:X63)=SUM(X65:X68),SUM(X59:X63),"NO CUADRA")</f>
        <v>0</v>
      </c>
      <c r="Y64" s="451">
        <f>IF(AND(SUM(Y59:Y63)=SUM(V64:X64),SUM(Y65:Y68)=SUM(V64:X64)),SUM(V64:X64),"NO CUADRA")</f>
        <v>0</v>
      </c>
      <c r="Z64" s="452">
        <f>IF(SUM(Z59:Z63)=SUM(Z65:Z68),SUM(Z59:Z63),"NO CUADRA")</f>
        <v>0</v>
      </c>
      <c r="AA64" s="452">
        <f>IF(SUM(AA59:AA63)=SUM(AA65:AA68),SUM(AA59:AA63),"NO CUADRA")</f>
        <v>0</v>
      </c>
      <c r="AB64" s="452">
        <f>IF(SUM(AB59:AB63)=SUM(AB65:AB68),SUM(AB59:AB63),"NO CUADRA")</f>
        <v>0</v>
      </c>
      <c r="AC64" s="451">
        <f>IF(AND(SUM(AC59:AC63)=SUM(Z64:AB64),SUM(AC65:AC68)=SUM(Z64:AB64)),SUM(Z64:AB64),"NO CUADRA")</f>
        <v>0</v>
      </c>
      <c r="AD64" s="452">
        <f>IF(SUM(AD59:AD63)=SUM(AD65:AD68),SUM(AD59:AD63),"NO CUADRA")</f>
        <v>0</v>
      </c>
      <c r="AE64" s="452">
        <f>IF(SUM(AE59:AE63)=SUM(AE65:AE68),SUM(AE59:AE63),"NO CUADRA")</f>
        <v>0</v>
      </c>
      <c r="AF64" s="452">
        <f>IF(SUM(AF59:AF63)=SUM(AF65:AF68),SUM(AF59:AF63),"NO CUADRA")</f>
        <v>0</v>
      </c>
      <c r="AG64" s="451">
        <f>IF(AND(SUM(AG59:AG63)=SUM(AD64:AF64),SUM(AG65:AG68)=SUM(AD64:AF64)),SUM(AD64:AF64),"NO CUADRA")</f>
        <v>0</v>
      </c>
      <c r="AH64" s="452">
        <f>IF(SUM(AH59:AH63)=SUM(AH65:AH68),SUM(AH59:AH63),"NO CUADRA")</f>
        <v>0</v>
      </c>
      <c r="AI64" s="452">
        <f>IF(SUM(AI59:AI63)=SUM(AI65:AI68),SUM(AI59:AI63),"NO CUADRA")</f>
        <v>0</v>
      </c>
      <c r="AJ64" s="452">
        <f>IF(SUM(AJ59:AJ63)=SUM(AJ65:AJ68),SUM(AJ59:AJ63),"NO CUADRA")</f>
        <v>0</v>
      </c>
      <c r="AK64" s="451">
        <f>IF(AND(SUM(AK59:AK63)=SUM(AH64:AJ64),SUM(AK65:AK68)=SUM(AH64:AJ64)),SUM(AH64:AJ64),"NO CUADRA")</f>
        <v>0</v>
      </c>
      <c r="AL64" s="452">
        <f>IF(SUM(AL59:AL63)=SUM(AL65:AL68),SUM(AL59:AL63),"NO CUADRA")</f>
        <v>0</v>
      </c>
      <c r="AM64" s="452">
        <f>IF(SUM(AM59:AM63)=SUM(AM65:AM68),SUM(AM59:AM63),"NO CUADRA")</f>
        <v>0</v>
      </c>
      <c r="AN64" s="452">
        <f>IF(SUM(AN59:AN63)=SUM(AN65:AN68),SUM(AN59:AN63),"NO CUADRA")</f>
        <v>0</v>
      </c>
      <c r="AO64" s="451">
        <f>IF(AND(SUM(AO59:AO63)=SUM(AL64:AN64),SUM(AO65:AO68)=SUM(AL64:AN64)),SUM(AL64:AN64),"NO CUADRA")</f>
        <v>0</v>
      </c>
      <c r="AP64" s="452">
        <f>IF(SUM(AP59:AP63)=SUM(AP65:AP68),SUM(AP59:AP63),"NO CUADRA")</f>
        <v>0</v>
      </c>
      <c r="AQ64" s="452">
        <f>IF(SUM(AQ59:AQ63)=SUM(AQ65:AQ68),SUM(AQ59:AQ63),"NO CUADRA")</f>
        <v>0</v>
      </c>
      <c r="AR64" s="452">
        <f>IF(SUM(AR59:AR63)=SUM(AR65:AR68),SUM(AR59:AR63),"NO CUADRA")</f>
        <v>0</v>
      </c>
      <c r="AS64" s="451">
        <f>IF(AND(SUM(AS59:AS63)=SUM(AP64:AR64),SUM(AS65:AS68)=SUM(AP64:AR64)),SUM(AP64:AR64),"NO CUADRA")</f>
        <v>0</v>
      </c>
      <c r="AT64" s="452">
        <f>IF(SUM(AT59:AT63)=SUM(AT65:AT68),SUM(AT59:AT63),"NO CUADRA")</f>
        <v>0</v>
      </c>
      <c r="AU64" s="452">
        <f>IF(SUM(AU59:AU63)=SUM(AU65:AU68),SUM(AU59:AU63),"NO CUADRA")</f>
        <v>0</v>
      </c>
      <c r="AV64" s="452">
        <f>IF(SUM(AV59:AV63)=SUM(AV65:AV68),SUM(AV59:AV63),"NO CUADRA")</f>
        <v>0</v>
      </c>
      <c r="AW64" s="451">
        <f>IF(AND(SUM(AW59:AW63)=SUM(AT64:AV64),SUM(AW65:AW68)=SUM(AT64:AV64)),SUM(AT64:AV64),"NO CUADRA")</f>
        <v>0</v>
      </c>
      <c r="AX64" s="452">
        <f>IF(SUM(AX59:AX63)=SUM(AX65:AX68),SUM(AX59:AX63),"NO CUADRA")</f>
        <v>0</v>
      </c>
      <c r="AY64" s="452">
        <f>IF(SUM(AY59:AY63)=SUM(AY65:AY68),SUM(AY59:AY63),"NO CUADRA")</f>
        <v>0</v>
      </c>
      <c r="AZ64" s="452">
        <f>IF(SUM(AZ59:AZ63)=SUM(AZ65:AZ68),SUM(AZ59:AZ63),"NO CUADRA")</f>
        <v>0</v>
      </c>
      <c r="BA64" s="451">
        <f>IF(AND(SUM(BA59:BA63)=SUM(AX64:AZ64),SUM(BA65:BA68)=SUM(AX64:AZ64)),SUM(AX64:AZ64),"NO CUADRA")</f>
        <v>0</v>
      </c>
      <c r="BB64" s="452">
        <f>IF(SUM(BB59:BB63)=SUM(BB65:BB68),SUM(BB59:BB63),"NO CUADRA")</f>
        <v>0</v>
      </c>
      <c r="BC64" s="452">
        <f>IF(SUM(BC59:BC63)=SUM(BC65:BC68),SUM(BC59:BC63),"NO CUADRA")</f>
        <v>0</v>
      </c>
      <c r="BD64" s="452">
        <f>IF(SUM(BD59:BD63)=SUM(BD65:BD68),SUM(BD59:BD63),"NO CUADRA")</f>
        <v>0</v>
      </c>
      <c r="BE64" s="451">
        <f>IF(AND(SUM(BE59:BE63)=SUM(BB64:BD64),SUM(BE65:BE68)=SUM(BB64:BD64)),SUM(BB64:BD64),"NO CUADRA")</f>
        <v>0</v>
      </c>
      <c r="BF64" s="357">
        <f>IF(COUNTIFS($J64:$BE64,"NO CUADRA",$J$28:$BE$28,BF$28)&gt;0,"NO CUADRA",SUMIF($J$28:$BE$28,BF$28,$J64:$BE64))</f>
        <v>0</v>
      </c>
      <c r="BG64" s="357">
        <f>IF(COUNTIFS($J64:$BE64,"NO CUADRA",$J$28:$BE$28,BG$28)&gt;0,"NO CUADRA",SUMIF($J$28:$BE$28,BG$28,$J64:$BE64))</f>
        <v>0</v>
      </c>
      <c r="BH64" s="357">
        <f>IF(COUNTIFS($J64:$BE64,"NO CUADRA",$J$28:$BE$28,BH$28)&gt;0,"NO CUADRA",SUMIF($J$28:$BE$28,BH$28,$J64:$BE64))</f>
        <v>0</v>
      </c>
      <c r="BI64" s="357">
        <f t="shared" si="44"/>
        <v>0</v>
      </c>
      <c r="BJ64" s="357">
        <f t="shared" si="45"/>
        <v>0</v>
      </c>
      <c r="BK64" s="350"/>
    </row>
    <row r="65" spans="1:63">
      <c r="A65" s="609"/>
      <c r="B65" s="609"/>
      <c r="C65" s="609"/>
      <c r="D65" s="657"/>
      <c r="E65" s="597"/>
      <c r="F65" s="600"/>
      <c r="G65" s="603"/>
      <c r="H65" s="606" t="s">
        <v>167</v>
      </c>
      <c r="I65" s="356" t="s">
        <v>168</v>
      </c>
      <c r="J65" s="432">
        <v>0</v>
      </c>
      <c r="K65" s="433">
        <v>0</v>
      </c>
      <c r="L65" s="433">
        <v>0</v>
      </c>
      <c r="M65" s="355">
        <f t="shared" ref="M65:M73" si="46">SUM(J65:L65)</f>
        <v>0</v>
      </c>
      <c r="N65" s="432">
        <v>0</v>
      </c>
      <c r="O65" s="433">
        <v>0</v>
      </c>
      <c r="P65" s="433">
        <v>0</v>
      </c>
      <c r="Q65" s="451">
        <f t="shared" ref="Q65:Q73" si="47">SUM(N65:P65)</f>
        <v>0</v>
      </c>
      <c r="R65" s="432">
        <v>0</v>
      </c>
      <c r="S65" s="433">
        <v>0</v>
      </c>
      <c r="T65" s="433">
        <v>0</v>
      </c>
      <c r="U65" s="451">
        <f t="shared" ref="U65:U73" si="48">SUM(R65:T65)</f>
        <v>0</v>
      </c>
      <c r="V65" s="432">
        <v>0</v>
      </c>
      <c r="W65" s="433">
        <v>0</v>
      </c>
      <c r="X65" s="433">
        <v>0</v>
      </c>
      <c r="Y65" s="451">
        <f t="shared" ref="Y65:Y73" si="49">SUM(V65:X65)</f>
        <v>0</v>
      </c>
      <c r="Z65" s="432">
        <v>0</v>
      </c>
      <c r="AA65" s="433">
        <v>0</v>
      </c>
      <c r="AB65" s="433">
        <v>0</v>
      </c>
      <c r="AC65" s="451">
        <f t="shared" ref="AC65:AC73" si="50">SUM(Z65:AB65)</f>
        <v>0</v>
      </c>
      <c r="AD65" s="432">
        <v>0</v>
      </c>
      <c r="AE65" s="433">
        <v>0</v>
      </c>
      <c r="AF65" s="433">
        <v>0</v>
      </c>
      <c r="AG65" s="451">
        <f t="shared" ref="AG65:AG73" si="51">SUM(AD65:AF65)</f>
        <v>0</v>
      </c>
      <c r="AH65" s="432">
        <v>0</v>
      </c>
      <c r="AI65" s="433">
        <v>0</v>
      </c>
      <c r="AJ65" s="433">
        <v>0</v>
      </c>
      <c r="AK65" s="451">
        <f t="shared" ref="AK65:AK73" si="52">SUM(AH65:AJ65)</f>
        <v>0</v>
      </c>
      <c r="AL65" s="432">
        <v>0</v>
      </c>
      <c r="AM65" s="433">
        <v>0</v>
      </c>
      <c r="AN65" s="433">
        <v>0</v>
      </c>
      <c r="AO65" s="451">
        <f t="shared" ref="AO65:AO73" si="53">SUM(AL65:AN65)</f>
        <v>0</v>
      </c>
      <c r="AP65" s="432">
        <v>0</v>
      </c>
      <c r="AQ65" s="433">
        <v>0</v>
      </c>
      <c r="AR65" s="433">
        <v>0</v>
      </c>
      <c r="AS65" s="451">
        <f t="shared" ref="AS65:AS73" si="54">SUM(AP65:AR65)</f>
        <v>0</v>
      </c>
      <c r="AT65" s="432">
        <v>0</v>
      </c>
      <c r="AU65" s="433">
        <v>0</v>
      </c>
      <c r="AV65" s="433">
        <v>0</v>
      </c>
      <c r="AW65" s="451">
        <f t="shared" ref="AW65:AW73" si="55">SUM(AT65:AV65)</f>
        <v>0</v>
      </c>
      <c r="AX65" s="432">
        <v>0</v>
      </c>
      <c r="AY65" s="433">
        <v>0</v>
      </c>
      <c r="AZ65" s="433">
        <v>0</v>
      </c>
      <c r="BA65" s="451">
        <f t="shared" ref="BA65:BA73" si="56">SUM(AX65:AZ65)</f>
        <v>0</v>
      </c>
      <c r="BB65" s="432"/>
      <c r="BC65" s="433"/>
      <c r="BD65" s="433"/>
      <c r="BE65" s="451">
        <f t="shared" ref="BE65:BE73" si="57">SUM(BB65:BD65)</f>
        <v>0</v>
      </c>
      <c r="BF65" s="354">
        <f t="shared" ref="BF65:BH73" si="58">SUMIF($J$28:$BE$28,BF$28,$J65:$BE65)</f>
        <v>0</v>
      </c>
      <c r="BG65" s="354">
        <f t="shared" si="58"/>
        <v>0</v>
      </c>
      <c r="BH65" s="354">
        <f t="shared" si="58"/>
        <v>0</v>
      </c>
      <c r="BI65" s="354">
        <f t="shared" si="44"/>
        <v>0</v>
      </c>
      <c r="BJ65" s="354">
        <f t="shared" si="45"/>
        <v>0</v>
      </c>
      <c r="BK65" s="350"/>
    </row>
    <row r="66" spans="1:63">
      <c r="A66" s="609"/>
      <c r="B66" s="609"/>
      <c r="C66" s="609"/>
      <c r="D66" s="657"/>
      <c r="E66" s="597"/>
      <c r="F66" s="600"/>
      <c r="G66" s="603"/>
      <c r="H66" s="606"/>
      <c r="I66" s="356" t="s">
        <v>169</v>
      </c>
      <c r="J66" s="432">
        <v>0</v>
      </c>
      <c r="K66" s="433">
        <v>0</v>
      </c>
      <c r="L66" s="433">
        <v>0</v>
      </c>
      <c r="M66" s="355">
        <f t="shared" si="46"/>
        <v>0</v>
      </c>
      <c r="N66" s="432">
        <v>0</v>
      </c>
      <c r="O66" s="433">
        <v>0</v>
      </c>
      <c r="P66" s="433">
        <v>0</v>
      </c>
      <c r="Q66" s="451">
        <f t="shared" si="47"/>
        <v>0</v>
      </c>
      <c r="R66" s="432">
        <v>0</v>
      </c>
      <c r="S66" s="433">
        <v>0</v>
      </c>
      <c r="T66" s="433">
        <v>0</v>
      </c>
      <c r="U66" s="451">
        <f t="shared" si="48"/>
        <v>0</v>
      </c>
      <c r="V66" s="432">
        <v>0</v>
      </c>
      <c r="W66" s="433">
        <v>0</v>
      </c>
      <c r="X66" s="433">
        <v>0</v>
      </c>
      <c r="Y66" s="451">
        <f t="shared" si="49"/>
        <v>0</v>
      </c>
      <c r="Z66" s="432">
        <v>0</v>
      </c>
      <c r="AA66" s="433">
        <v>0</v>
      </c>
      <c r="AB66" s="433">
        <v>0</v>
      </c>
      <c r="AC66" s="451">
        <f t="shared" si="50"/>
        <v>0</v>
      </c>
      <c r="AD66" s="432">
        <v>0</v>
      </c>
      <c r="AE66" s="433">
        <v>0</v>
      </c>
      <c r="AF66" s="433">
        <v>0</v>
      </c>
      <c r="AG66" s="451">
        <f t="shared" si="51"/>
        <v>0</v>
      </c>
      <c r="AH66" s="432">
        <v>0</v>
      </c>
      <c r="AI66" s="433">
        <v>0</v>
      </c>
      <c r="AJ66" s="433">
        <v>0</v>
      </c>
      <c r="AK66" s="451">
        <f t="shared" si="52"/>
        <v>0</v>
      </c>
      <c r="AL66" s="432">
        <v>0</v>
      </c>
      <c r="AM66" s="433">
        <v>0</v>
      </c>
      <c r="AN66" s="433">
        <v>0</v>
      </c>
      <c r="AO66" s="451">
        <f t="shared" si="53"/>
        <v>0</v>
      </c>
      <c r="AP66" s="432">
        <v>0</v>
      </c>
      <c r="AQ66" s="433">
        <v>0</v>
      </c>
      <c r="AR66" s="433">
        <v>0</v>
      </c>
      <c r="AS66" s="451">
        <f t="shared" si="54"/>
        <v>0</v>
      </c>
      <c r="AT66" s="432">
        <v>0</v>
      </c>
      <c r="AU66" s="433">
        <v>0</v>
      </c>
      <c r="AV66" s="433">
        <v>0</v>
      </c>
      <c r="AW66" s="451">
        <f t="shared" si="55"/>
        <v>0</v>
      </c>
      <c r="AX66" s="432">
        <v>0</v>
      </c>
      <c r="AY66" s="433">
        <v>0</v>
      </c>
      <c r="AZ66" s="433">
        <v>0</v>
      </c>
      <c r="BA66" s="451">
        <f t="shared" si="56"/>
        <v>0</v>
      </c>
      <c r="BB66" s="432"/>
      <c r="BC66" s="433"/>
      <c r="BD66" s="433"/>
      <c r="BE66" s="451">
        <f t="shared" si="57"/>
        <v>0</v>
      </c>
      <c r="BF66" s="354">
        <f t="shared" si="58"/>
        <v>0</v>
      </c>
      <c r="BG66" s="354">
        <f t="shared" si="58"/>
        <v>0</v>
      </c>
      <c r="BH66" s="354">
        <f t="shared" si="58"/>
        <v>0</v>
      </c>
      <c r="BI66" s="354">
        <f t="shared" si="44"/>
        <v>0</v>
      </c>
      <c r="BJ66" s="354">
        <f t="shared" si="45"/>
        <v>0</v>
      </c>
      <c r="BK66" s="350"/>
    </row>
    <row r="67" spans="1:63">
      <c r="A67" s="609"/>
      <c r="B67" s="609"/>
      <c r="C67" s="609"/>
      <c r="D67" s="657"/>
      <c r="E67" s="597"/>
      <c r="F67" s="600"/>
      <c r="G67" s="603"/>
      <c r="H67" s="606" t="s">
        <v>170</v>
      </c>
      <c r="I67" s="356" t="s">
        <v>171</v>
      </c>
      <c r="J67" s="432">
        <v>0</v>
      </c>
      <c r="K67" s="433">
        <v>0</v>
      </c>
      <c r="L67" s="433">
        <v>0</v>
      </c>
      <c r="M67" s="355">
        <f t="shared" si="46"/>
        <v>0</v>
      </c>
      <c r="N67" s="432">
        <v>0</v>
      </c>
      <c r="O67" s="433">
        <v>0</v>
      </c>
      <c r="P67" s="433">
        <v>0</v>
      </c>
      <c r="Q67" s="451">
        <f t="shared" si="47"/>
        <v>0</v>
      </c>
      <c r="R67" s="432">
        <v>0</v>
      </c>
      <c r="S67" s="433">
        <v>0</v>
      </c>
      <c r="T67" s="433">
        <v>0</v>
      </c>
      <c r="U67" s="451">
        <f t="shared" si="48"/>
        <v>0</v>
      </c>
      <c r="V67" s="432">
        <v>0</v>
      </c>
      <c r="W67" s="433">
        <v>0</v>
      </c>
      <c r="X67" s="433">
        <v>0</v>
      </c>
      <c r="Y67" s="451">
        <f t="shared" si="49"/>
        <v>0</v>
      </c>
      <c r="Z67" s="432">
        <v>0</v>
      </c>
      <c r="AA67" s="433">
        <v>0</v>
      </c>
      <c r="AB67" s="433">
        <v>0</v>
      </c>
      <c r="AC67" s="451">
        <f t="shared" si="50"/>
        <v>0</v>
      </c>
      <c r="AD67" s="432">
        <v>0</v>
      </c>
      <c r="AE67" s="433">
        <v>0</v>
      </c>
      <c r="AF67" s="433">
        <v>0</v>
      </c>
      <c r="AG67" s="451">
        <f t="shared" si="51"/>
        <v>0</v>
      </c>
      <c r="AH67" s="432">
        <v>0</v>
      </c>
      <c r="AI67" s="433">
        <v>0</v>
      </c>
      <c r="AJ67" s="433">
        <v>0</v>
      </c>
      <c r="AK67" s="451">
        <f t="shared" si="52"/>
        <v>0</v>
      </c>
      <c r="AL67" s="432">
        <v>0</v>
      </c>
      <c r="AM67" s="433">
        <v>0</v>
      </c>
      <c r="AN67" s="433">
        <v>0</v>
      </c>
      <c r="AO67" s="451">
        <f t="shared" si="53"/>
        <v>0</v>
      </c>
      <c r="AP67" s="432">
        <v>0</v>
      </c>
      <c r="AQ67" s="433">
        <v>0</v>
      </c>
      <c r="AR67" s="433">
        <v>0</v>
      </c>
      <c r="AS67" s="451">
        <f t="shared" si="54"/>
        <v>0</v>
      </c>
      <c r="AT67" s="432">
        <v>0</v>
      </c>
      <c r="AU67" s="433">
        <v>0</v>
      </c>
      <c r="AV67" s="433">
        <v>0</v>
      </c>
      <c r="AW67" s="451">
        <f t="shared" si="55"/>
        <v>0</v>
      </c>
      <c r="AX67" s="432">
        <v>0</v>
      </c>
      <c r="AY67" s="433">
        <v>0</v>
      </c>
      <c r="AZ67" s="433">
        <v>0</v>
      </c>
      <c r="BA67" s="451">
        <f t="shared" si="56"/>
        <v>0</v>
      </c>
      <c r="BB67" s="432"/>
      <c r="BC67" s="433"/>
      <c r="BD67" s="433"/>
      <c r="BE67" s="451">
        <f t="shared" si="57"/>
        <v>0</v>
      </c>
      <c r="BF67" s="354">
        <f t="shared" si="58"/>
        <v>0</v>
      </c>
      <c r="BG67" s="354">
        <f t="shared" si="58"/>
        <v>0</v>
      </c>
      <c r="BH67" s="354">
        <f t="shared" si="58"/>
        <v>0</v>
      </c>
      <c r="BI67" s="354">
        <f t="shared" si="44"/>
        <v>0</v>
      </c>
      <c r="BJ67" s="354">
        <f t="shared" si="45"/>
        <v>0</v>
      </c>
      <c r="BK67" s="350"/>
    </row>
    <row r="68" spans="1:63" ht="15" thickBot="1">
      <c r="A68" s="609"/>
      <c r="B68" s="609"/>
      <c r="C68" s="609"/>
      <c r="D68" s="657"/>
      <c r="E68" s="598"/>
      <c r="F68" s="601"/>
      <c r="G68" s="604"/>
      <c r="H68" s="607"/>
      <c r="I68" s="353" t="s">
        <v>172</v>
      </c>
      <c r="J68" s="434">
        <v>0</v>
      </c>
      <c r="K68" s="435">
        <v>0</v>
      </c>
      <c r="L68" s="435">
        <v>0</v>
      </c>
      <c r="M68" s="352">
        <f t="shared" si="46"/>
        <v>0</v>
      </c>
      <c r="N68" s="434">
        <v>0</v>
      </c>
      <c r="O68" s="435">
        <v>0</v>
      </c>
      <c r="P68" s="435">
        <v>0</v>
      </c>
      <c r="Q68" s="453">
        <f t="shared" si="47"/>
        <v>0</v>
      </c>
      <c r="R68" s="434">
        <v>0</v>
      </c>
      <c r="S68" s="435">
        <v>0</v>
      </c>
      <c r="T68" s="435">
        <v>0</v>
      </c>
      <c r="U68" s="453">
        <f t="shared" si="48"/>
        <v>0</v>
      </c>
      <c r="V68" s="434">
        <v>0</v>
      </c>
      <c r="W68" s="435">
        <v>0</v>
      </c>
      <c r="X68" s="435">
        <v>0</v>
      </c>
      <c r="Y68" s="453">
        <f t="shared" si="49"/>
        <v>0</v>
      </c>
      <c r="Z68" s="434">
        <v>0</v>
      </c>
      <c r="AA68" s="435">
        <v>0</v>
      </c>
      <c r="AB68" s="435">
        <v>0</v>
      </c>
      <c r="AC68" s="453">
        <f t="shared" si="50"/>
        <v>0</v>
      </c>
      <c r="AD68" s="434">
        <v>0</v>
      </c>
      <c r="AE68" s="435">
        <v>0</v>
      </c>
      <c r="AF68" s="435">
        <v>0</v>
      </c>
      <c r="AG68" s="453">
        <f t="shared" si="51"/>
        <v>0</v>
      </c>
      <c r="AH68" s="434">
        <v>0</v>
      </c>
      <c r="AI68" s="435">
        <v>0</v>
      </c>
      <c r="AJ68" s="435">
        <v>0</v>
      </c>
      <c r="AK68" s="453">
        <f t="shared" si="52"/>
        <v>0</v>
      </c>
      <c r="AL68" s="434">
        <v>0</v>
      </c>
      <c r="AM68" s="435">
        <v>0</v>
      </c>
      <c r="AN68" s="435">
        <v>0</v>
      </c>
      <c r="AO68" s="453">
        <f t="shared" si="53"/>
        <v>0</v>
      </c>
      <c r="AP68" s="434">
        <v>0</v>
      </c>
      <c r="AQ68" s="435">
        <v>0</v>
      </c>
      <c r="AR68" s="435">
        <v>0</v>
      </c>
      <c r="AS68" s="453">
        <f t="shared" si="54"/>
        <v>0</v>
      </c>
      <c r="AT68" s="434">
        <v>0</v>
      </c>
      <c r="AU68" s="435">
        <v>0</v>
      </c>
      <c r="AV68" s="435">
        <v>0</v>
      </c>
      <c r="AW68" s="453">
        <f t="shared" si="55"/>
        <v>0</v>
      </c>
      <c r="AX68" s="434">
        <v>0</v>
      </c>
      <c r="AY68" s="435">
        <v>0</v>
      </c>
      <c r="AZ68" s="435">
        <v>0</v>
      </c>
      <c r="BA68" s="453">
        <f t="shared" si="56"/>
        <v>0</v>
      </c>
      <c r="BB68" s="434"/>
      <c r="BC68" s="435"/>
      <c r="BD68" s="435"/>
      <c r="BE68" s="453">
        <f t="shared" si="57"/>
        <v>0</v>
      </c>
      <c r="BF68" s="351">
        <f t="shared" si="58"/>
        <v>0</v>
      </c>
      <c r="BG68" s="351">
        <f t="shared" si="58"/>
        <v>0</v>
      </c>
      <c r="BH68" s="351">
        <f t="shared" si="58"/>
        <v>0</v>
      </c>
      <c r="BI68" s="351">
        <f t="shared" si="44"/>
        <v>0</v>
      </c>
      <c r="BJ68" s="351">
        <f t="shared" si="45"/>
        <v>0</v>
      </c>
      <c r="BK68" s="350"/>
    </row>
    <row r="69" spans="1:63">
      <c r="A69" s="609"/>
      <c r="B69" s="609"/>
      <c r="C69" s="609"/>
      <c r="D69" s="657"/>
      <c r="E69" s="635" t="s">
        <v>246</v>
      </c>
      <c r="F69" s="638"/>
      <c r="G69" s="608" t="s">
        <v>238</v>
      </c>
      <c r="H69" s="641" t="s">
        <v>160</v>
      </c>
      <c r="I69" s="398" t="s">
        <v>161</v>
      </c>
      <c r="J69" s="430">
        <v>0</v>
      </c>
      <c r="K69" s="431">
        <v>0</v>
      </c>
      <c r="L69" s="431">
        <v>0</v>
      </c>
      <c r="M69" s="397">
        <f t="shared" si="46"/>
        <v>0</v>
      </c>
      <c r="N69" s="430">
        <v>0</v>
      </c>
      <c r="O69" s="431">
        <v>0</v>
      </c>
      <c r="P69" s="431">
        <v>0</v>
      </c>
      <c r="Q69" s="438">
        <f t="shared" si="47"/>
        <v>0</v>
      </c>
      <c r="R69" s="430">
        <v>0</v>
      </c>
      <c r="S69" s="431">
        <v>0</v>
      </c>
      <c r="T69" s="431">
        <v>0</v>
      </c>
      <c r="U69" s="438">
        <f t="shared" si="48"/>
        <v>0</v>
      </c>
      <c r="V69" s="430"/>
      <c r="W69" s="431"/>
      <c r="X69" s="431"/>
      <c r="Y69" s="438">
        <f t="shared" si="49"/>
        <v>0</v>
      </c>
      <c r="Z69" s="430">
        <v>0</v>
      </c>
      <c r="AA69" s="431">
        <v>0</v>
      </c>
      <c r="AB69" s="431">
        <v>0</v>
      </c>
      <c r="AC69" s="438">
        <f t="shared" si="50"/>
        <v>0</v>
      </c>
      <c r="AD69" s="430">
        <v>0</v>
      </c>
      <c r="AE69" s="431">
        <v>0</v>
      </c>
      <c r="AF69" s="431">
        <v>0</v>
      </c>
      <c r="AG69" s="438">
        <f t="shared" si="51"/>
        <v>0</v>
      </c>
      <c r="AH69" s="430">
        <v>0</v>
      </c>
      <c r="AI69" s="431">
        <v>0</v>
      </c>
      <c r="AJ69" s="431">
        <v>0</v>
      </c>
      <c r="AK69" s="438">
        <f t="shared" si="52"/>
        <v>0</v>
      </c>
      <c r="AL69" s="430">
        <v>0</v>
      </c>
      <c r="AM69" s="431">
        <v>0</v>
      </c>
      <c r="AN69" s="431">
        <v>0</v>
      </c>
      <c r="AO69" s="438">
        <f t="shared" si="53"/>
        <v>0</v>
      </c>
      <c r="AP69" s="430">
        <v>0</v>
      </c>
      <c r="AQ69" s="431">
        <v>0</v>
      </c>
      <c r="AR69" s="431">
        <v>0</v>
      </c>
      <c r="AS69" s="438">
        <f t="shared" si="54"/>
        <v>0</v>
      </c>
      <c r="AT69" s="430">
        <v>0</v>
      </c>
      <c r="AU69" s="431">
        <v>0</v>
      </c>
      <c r="AV69" s="431">
        <v>0</v>
      </c>
      <c r="AW69" s="438">
        <f t="shared" si="55"/>
        <v>0</v>
      </c>
      <c r="AX69" s="430">
        <v>0</v>
      </c>
      <c r="AY69" s="431">
        <v>0</v>
      </c>
      <c r="AZ69" s="431">
        <v>0</v>
      </c>
      <c r="BA69" s="438">
        <f t="shared" si="56"/>
        <v>0</v>
      </c>
      <c r="BB69" s="430">
        <v>0</v>
      </c>
      <c r="BC69" s="431">
        <v>0</v>
      </c>
      <c r="BD69" s="431">
        <v>0</v>
      </c>
      <c r="BE69" s="438">
        <f t="shared" si="57"/>
        <v>0</v>
      </c>
      <c r="BF69" s="396">
        <f t="shared" si="58"/>
        <v>0</v>
      </c>
      <c r="BG69" s="396">
        <f t="shared" si="58"/>
        <v>0</v>
      </c>
      <c r="BH69" s="396">
        <f t="shared" si="58"/>
        <v>0</v>
      </c>
      <c r="BI69" s="396">
        <f t="shared" si="44"/>
        <v>0</v>
      </c>
      <c r="BJ69" s="396">
        <f t="shared" si="45"/>
        <v>0</v>
      </c>
      <c r="BK69" s="350"/>
    </row>
    <row r="70" spans="1:63">
      <c r="A70" s="609"/>
      <c r="B70" s="609"/>
      <c r="C70" s="609"/>
      <c r="D70" s="657"/>
      <c r="E70" s="636"/>
      <c r="F70" s="639"/>
      <c r="G70" s="609"/>
      <c r="H70" s="642"/>
      <c r="I70" s="392" t="s">
        <v>162</v>
      </c>
      <c r="J70" s="432">
        <v>0</v>
      </c>
      <c r="K70" s="433">
        <v>0</v>
      </c>
      <c r="L70" s="433">
        <v>0</v>
      </c>
      <c r="M70" s="391">
        <f t="shared" si="46"/>
        <v>0</v>
      </c>
      <c r="N70" s="432">
        <v>0</v>
      </c>
      <c r="O70" s="433">
        <v>0</v>
      </c>
      <c r="P70" s="433">
        <v>0</v>
      </c>
      <c r="Q70" s="439">
        <f t="shared" si="47"/>
        <v>0</v>
      </c>
      <c r="R70" s="432">
        <v>0</v>
      </c>
      <c r="S70" s="433">
        <v>0</v>
      </c>
      <c r="T70" s="433">
        <v>0</v>
      </c>
      <c r="U70" s="439">
        <f t="shared" si="48"/>
        <v>0</v>
      </c>
      <c r="V70" s="432"/>
      <c r="W70" s="433"/>
      <c r="X70" s="433"/>
      <c r="Y70" s="439">
        <f t="shared" si="49"/>
        <v>0</v>
      </c>
      <c r="Z70" s="432">
        <v>0</v>
      </c>
      <c r="AA70" s="433">
        <v>0</v>
      </c>
      <c r="AB70" s="433">
        <v>0</v>
      </c>
      <c r="AC70" s="439">
        <f t="shared" si="50"/>
        <v>0</v>
      </c>
      <c r="AD70" s="432">
        <v>0</v>
      </c>
      <c r="AE70" s="433">
        <v>0</v>
      </c>
      <c r="AF70" s="433">
        <v>0</v>
      </c>
      <c r="AG70" s="439">
        <f t="shared" si="51"/>
        <v>0</v>
      </c>
      <c r="AH70" s="432">
        <v>0</v>
      </c>
      <c r="AI70" s="433">
        <v>0</v>
      </c>
      <c r="AJ70" s="433">
        <v>0</v>
      </c>
      <c r="AK70" s="439">
        <f t="shared" si="52"/>
        <v>0</v>
      </c>
      <c r="AL70" s="432">
        <v>0</v>
      </c>
      <c r="AM70" s="433">
        <v>0</v>
      </c>
      <c r="AN70" s="433">
        <v>0</v>
      </c>
      <c r="AO70" s="439">
        <f t="shared" si="53"/>
        <v>0</v>
      </c>
      <c r="AP70" s="432">
        <v>0</v>
      </c>
      <c r="AQ70" s="433">
        <v>0</v>
      </c>
      <c r="AR70" s="433">
        <v>0</v>
      </c>
      <c r="AS70" s="439">
        <f t="shared" si="54"/>
        <v>0</v>
      </c>
      <c r="AT70" s="432">
        <v>0</v>
      </c>
      <c r="AU70" s="433">
        <v>0</v>
      </c>
      <c r="AV70" s="433">
        <v>0</v>
      </c>
      <c r="AW70" s="439">
        <f t="shared" si="55"/>
        <v>0</v>
      </c>
      <c r="AX70" s="432">
        <v>0</v>
      </c>
      <c r="AY70" s="433">
        <v>0</v>
      </c>
      <c r="AZ70" s="433">
        <v>0</v>
      </c>
      <c r="BA70" s="439">
        <f t="shared" si="56"/>
        <v>0</v>
      </c>
      <c r="BB70" s="432">
        <v>0</v>
      </c>
      <c r="BC70" s="433">
        <v>0</v>
      </c>
      <c r="BD70" s="433">
        <v>0</v>
      </c>
      <c r="BE70" s="439">
        <f t="shared" si="57"/>
        <v>0</v>
      </c>
      <c r="BF70" s="390">
        <f t="shared" si="58"/>
        <v>0</v>
      </c>
      <c r="BG70" s="390">
        <f t="shared" si="58"/>
        <v>0</v>
      </c>
      <c r="BH70" s="390">
        <f t="shared" si="58"/>
        <v>0</v>
      </c>
      <c r="BI70" s="390">
        <f t="shared" si="44"/>
        <v>0</v>
      </c>
      <c r="BJ70" s="390">
        <f t="shared" si="45"/>
        <v>0</v>
      </c>
      <c r="BK70" s="350"/>
    </row>
    <row r="71" spans="1:63">
      <c r="A71" s="609"/>
      <c r="B71" s="609"/>
      <c r="C71" s="609"/>
      <c r="D71" s="657"/>
      <c r="E71" s="636"/>
      <c r="F71" s="639"/>
      <c r="G71" s="609"/>
      <c r="H71" s="642"/>
      <c r="I71" s="392" t="s">
        <v>163</v>
      </c>
      <c r="J71" s="432">
        <v>0</v>
      </c>
      <c r="K71" s="433">
        <v>0</v>
      </c>
      <c r="L71" s="433">
        <v>0</v>
      </c>
      <c r="M71" s="391">
        <f t="shared" si="46"/>
        <v>0</v>
      </c>
      <c r="N71" s="432">
        <v>0</v>
      </c>
      <c r="O71" s="433">
        <v>0</v>
      </c>
      <c r="P71" s="433">
        <v>0</v>
      </c>
      <c r="Q71" s="439">
        <f t="shared" si="47"/>
        <v>0</v>
      </c>
      <c r="R71" s="432">
        <v>0</v>
      </c>
      <c r="S71" s="433">
        <v>0</v>
      </c>
      <c r="T71" s="433">
        <v>0</v>
      </c>
      <c r="U71" s="439">
        <f t="shared" si="48"/>
        <v>0</v>
      </c>
      <c r="V71" s="432"/>
      <c r="W71" s="433"/>
      <c r="X71" s="433"/>
      <c r="Y71" s="439">
        <f t="shared" si="49"/>
        <v>0</v>
      </c>
      <c r="Z71" s="432">
        <v>0</v>
      </c>
      <c r="AA71" s="433">
        <v>0</v>
      </c>
      <c r="AB71" s="433">
        <v>0</v>
      </c>
      <c r="AC71" s="439">
        <f t="shared" si="50"/>
        <v>0</v>
      </c>
      <c r="AD71" s="432">
        <v>0</v>
      </c>
      <c r="AE71" s="433">
        <v>0</v>
      </c>
      <c r="AF71" s="433">
        <v>0</v>
      </c>
      <c r="AG71" s="439">
        <f t="shared" si="51"/>
        <v>0</v>
      </c>
      <c r="AH71" s="432">
        <v>0</v>
      </c>
      <c r="AI71" s="433">
        <v>0</v>
      </c>
      <c r="AJ71" s="433">
        <v>0</v>
      </c>
      <c r="AK71" s="439">
        <f t="shared" si="52"/>
        <v>0</v>
      </c>
      <c r="AL71" s="432">
        <v>0</v>
      </c>
      <c r="AM71" s="433">
        <v>0</v>
      </c>
      <c r="AN71" s="433">
        <v>0</v>
      </c>
      <c r="AO71" s="439">
        <f t="shared" si="53"/>
        <v>0</v>
      </c>
      <c r="AP71" s="432">
        <v>0</v>
      </c>
      <c r="AQ71" s="433">
        <v>0</v>
      </c>
      <c r="AR71" s="433">
        <v>0</v>
      </c>
      <c r="AS71" s="439">
        <f t="shared" si="54"/>
        <v>0</v>
      </c>
      <c r="AT71" s="432">
        <v>0</v>
      </c>
      <c r="AU71" s="433">
        <v>0</v>
      </c>
      <c r="AV71" s="433">
        <v>0</v>
      </c>
      <c r="AW71" s="439">
        <f t="shared" si="55"/>
        <v>0</v>
      </c>
      <c r="AX71" s="432">
        <v>0</v>
      </c>
      <c r="AY71" s="433">
        <v>0</v>
      </c>
      <c r="AZ71" s="433">
        <v>0</v>
      </c>
      <c r="BA71" s="439">
        <f t="shared" si="56"/>
        <v>0</v>
      </c>
      <c r="BB71" s="432">
        <v>0</v>
      </c>
      <c r="BC71" s="433">
        <v>0</v>
      </c>
      <c r="BD71" s="433">
        <v>0</v>
      </c>
      <c r="BE71" s="439">
        <f t="shared" si="57"/>
        <v>0</v>
      </c>
      <c r="BF71" s="390">
        <f t="shared" si="58"/>
        <v>0</v>
      </c>
      <c r="BG71" s="390">
        <f t="shared" si="58"/>
        <v>0</v>
      </c>
      <c r="BH71" s="390">
        <f t="shared" si="58"/>
        <v>0</v>
      </c>
      <c r="BI71" s="390">
        <f t="shared" si="44"/>
        <v>0</v>
      </c>
      <c r="BJ71" s="390">
        <f t="shared" si="45"/>
        <v>0</v>
      </c>
      <c r="BK71" s="350"/>
    </row>
    <row r="72" spans="1:63">
      <c r="A72" s="609"/>
      <c r="B72" s="609"/>
      <c r="C72" s="609"/>
      <c r="D72" s="657"/>
      <c r="E72" s="636"/>
      <c r="F72" s="639"/>
      <c r="G72" s="609"/>
      <c r="H72" s="642"/>
      <c r="I72" s="392" t="s">
        <v>164</v>
      </c>
      <c r="J72" s="432">
        <v>0</v>
      </c>
      <c r="K72" s="433">
        <v>0</v>
      </c>
      <c r="L72" s="433">
        <v>0</v>
      </c>
      <c r="M72" s="391">
        <f t="shared" si="46"/>
        <v>0</v>
      </c>
      <c r="N72" s="432">
        <v>0</v>
      </c>
      <c r="O72" s="433">
        <v>0</v>
      </c>
      <c r="P72" s="433">
        <v>0</v>
      </c>
      <c r="Q72" s="439">
        <f t="shared" si="47"/>
        <v>0</v>
      </c>
      <c r="R72" s="432">
        <v>0</v>
      </c>
      <c r="S72" s="433">
        <v>0</v>
      </c>
      <c r="T72" s="433">
        <v>0</v>
      </c>
      <c r="U72" s="439">
        <f t="shared" si="48"/>
        <v>0</v>
      </c>
      <c r="V72" s="432"/>
      <c r="W72" s="433"/>
      <c r="X72" s="433"/>
      <c r="Y72" s="439">
        <f t="shared" si="49"/>
        <v>0</v>
      </c>
      <c r="Z72" s="432">
        <v>0</v>
      </c>
      <c r="AA72" s="433">
        <v>0</v>
      </c>
      <c r="AB72" s="433">
        <v>0</v>
      </c>
      <c r="AC72" s="439">
        <f t="shared" si="50"/>
        <v>0</v>
      </c>
      <c r="AD72" s="432">
        <v>0</v>
      </c>
      <c r="AE72" s="433">
        <v>0</v>
      </c>
      <c r="AF72" s="433">
        <v>0</v>
      </c>
      <c r="AG72" s="439">
        <f t="shared" si="51"/>
        <v>0</v>
      </c>
      <c r="AH72" s="432">
        <v>0</v>
      </c>
      <c r="AI72" s="433">
        <v>0</v>
      </c>
      <c r="AJ72" s="433">
        <v>0</v>
      </c>
      <c r="AK72" s="439">
        <f t="shared" si="52"/>
        <v>0</v>
      </c>
      <c r="AL72" s="432">
        <v>0</v>
      </c>
      <c r="AM72" s="433">
        <v>0</v>
      </c>
      <c r="AN72" s="433">
        <v>0</v>
      </c>
      <c r="AO72" s="439">
        <f t="shared" si="53"/>
        <v>0</v>
      </c>
      <c r="AP72" s="432">
        <v>0</v>
      </c>
      <c r="AQ72" s="433">
        <v>0</v>
      </c>
      <c r="AR72" s="433">
        <v>0</v>
      </c>
      <c r="AS72" s="439">
        <f t="shared" si="54"/>
        <v>0</v>
      </c>
      <c r="AT72" s="432">
        <v>0</v>
      </c>
      <c r="AU72" s="433">
        <v>0</v>
      </c>
      <c r="AV72" s="433">
        <v>0</v>
      </c>
      <c r="AW72" s="439">
        <f t="shared" si="55"/>
        <v>0</v>
      </c>
      <c r="AX72" s="432">
        <v>0</v>
      </c>
      <c r="AY72" s="433">
        <v>0</v>
      </c>
      <c r="AZ72" s="433">
        <v>0</v>
      </c>
      <c r="BA72" s="439">
        <f t="shared" si="56"/>
        <v>0</v>
      </c>
      <c r="BB72" s="432">
        <v>0</v>
      </c>
      <c r="BC72" s="433">
        <v>0</v>
      </c>
      <c r="BD72" s="433">
        <v>0</v>
      </c>
      <c r="BE72" s="439">
        <f t="shared" si="57"/>
        <v>0</v>
      </c>
      <c r="BF72" s="390">
        <f t="shared" si="58"/>
        <v>0</v>
      </c>
      <c r="BG72" s="390">
        <f t="shared" si="58"/>
        <v>0</v>
      </c>
      <c r="BH72" s="390">
        <f t="shared" si="58"/>
        <v>0</v>
      </c>
      <c r="BI72" s="390">
        <f t="shared" si="44"/>
        <v>0</v>
      </c>
      <c r="BJ72" s="390">
        <f t="shared" si="45"/>
        <v>0</v>
      </c>
      <c r="BK72" s="350"/>
    </row>
    <row r="73" spans="1:63">
      <c r="A73" s="609"/>
      <c r="B73" s="609"/>
      <c r="C73" s="609"/>
      <c r="D73" s="657"/>
      <c r="E73" s="636"/>
      <c r="F73" s="639"/>
      <c r="G73" s="609"/>
      <c r="H73" s="642"/>
      <c r="I73" s="392" t="s">
        <v>165</v>
      </c>
      <c r="J73" s="432">
        <v>0</v>
      </c>
      <c r="K73" s="433">
        <v>0</v>
      </c>
      <c r="L73" s="433">
        <v>0</v>
      </c>
      <c r="M73" s="391">
        <f t="shared" si="46"/>
        <v>0</v>
      </c>
      <c r="N73" s="432">
        <v>0</v>
      </c>
      <c r="O73" s="433">
        <v>0</v>
      </c>
      <c r="P73" s="433">
        <v>0</v>
      </c>
      <c r="Q73" s="439">
        <f t="shared" si="47"/>
        <v>0</v>
      </c>
      <c r="R73" s="432">
        <v>0</v>
      </c>
      <c r="S73" s="433">
        <v>0</v>
      </c>
      <c r="T73" s="433">
        <v>0</v>
      </c>
      <c r="U73" s="439">
        <f t="shared" si="48"/>
        <v>0</v>
      </c>
      <c r="V73" s="432"/>
      <c r="W73" s="433"/>
      <c r="X73" s="433"/>
      <c r="Y73" s="439">
        <f t="shared" si="49"/>
        <v>0</v>
      </c>
      <c r="Z73" s="432">
        <v>0</v>
      </c>
      <c r="AA73" s="433">
        <v>0</v>
      </c>
      <c r="AB73" s="433">
        <v>0</v>
      </c>
      <c r="AC73" s="439">
        <f t="shared" si="50"/>
        <v>0</v>
      </c>
      <c r="AD73" s="432">
        <v>0</v>
      </c>
      <c r="AE73" s="433">
        <v>0</v>
      </c>
      <c r="AF73" s="433">
        <v>0</v>
      </c>
      <c r="AG73" s="439">
        <f t="shared" si="51"/>
        <v>0</v>
      </c>
      <c r="AH73" s="432">
        <v>0</v>
      </c>
      <c r="AI73" s="433">
        <v>0</v>
      </c>
      <c r="AJ73" s="433">
        <v>0</v>
      </c>
      <c r="AK73" s="439">
        <f t="shared" si="52"/>
        <v>0</v>
      </c>
      <c r="AL73" s="432">
        <v>0</v>
      </c>
      <c r="AM73" s="433">
        <v>0</v>
      </c>
      <c r="AN73" s="433">
        <v>0</v>
      </c>
      <c r="AO73" s="439">
        <f t="shared" si="53"/>
        <v>0</v>
      </c>
      <c r="AP73" s="432">
        <v>0</v>
      </c>
      <c r="AQ73" s="433">
        <v>0</v>
      </c>
      <c r="AR73" s="433">
        <v>0</v>
      </c>
      <c r="AS73" s="439">
        <f t="shared" si="54"/>
        <v>0</v>
      </c>
      <c r="AT73" s="432">
        <v>0</v>
      </c>
      <c r="AU73" s="433">
        <v>0</v>
      </c>
      <c r="AV73" s="433">
        <v>0</v>
      </c>
      <c r="AW73" s="439">
        <f t="shared" si="55"/>
        <v>0</v>
      </c>
      <c r="AX73" s="432">
        <v>0</v>
      </c>
      <c r="AY73" s="433">
        <v>0</v>
      </c>
      <c r="AZ73" s="433">
        <v>0</v>
      </c>
      <c r="BA73" s="439">
        <f t="shared" si="56"/>
        <v>0</v>
      </c>
      <c r="BB73" s="432">
        <v>0</v>
      </c>
      <c r="BC73" s="433">
        <v>0</v>
      </c>
      <c r="BD73" s="433">
        <v>0</v>
      </c>
      <c r="BE73" s="439">
        <f t="shared" si="57"/>
        <v>0</v>
      </c>
      <c r="BF73" s="390">
        <f t="shared" si="58"/>
        <v>0</v>
      </c>
      <c r="BG73" s="390">
        <f t="shared" si="58"/>
        <v>0</v>
      </c>
      <c r="BH73" s="390">
        <f t="shared" si="58"/>
        <v>0</v>
      </c>
      <c r="BI73" s="390">
        <f t="shared" si="44"/>
        <v>0</v>
      </c>
      <c r="BJ73" s="390">
        <f t="shared" si="45"/>
        <v>0</v>
      </c>
      <c r="BK73" s="350"/>
    </row>
    <row r="74" spans="1:63" ht="28.5">
      <c r="A74" s="609"/>
      <c r="B74" s="609"/>
      <c r="C74" s="609"/>
      <c r="D74" s="657"/>
      <c r="E74" s="636"/>
      <c r="F74" s="639"/>
      <c r="G74" s="609"/>
      <c r="H74" s="642"/>
      <c r="I74" s="395" t="s">
        <v>166</v>
      </c>
      <c r="J74" s="394">
        <f>IF(SUM(J69:J73)=SUM(J75:J78),SUM(J69:J73),"NO CUADRA")</f>
        <v>0</v>
      </c>
      <c r="K74" s="394">
        <f>IF(SUM(K69:K73)=SUM(K75:K78),SUM(K69:K73),"NO CUADRA")</f>
        <v>0</v>
      </c>
      <c r="L74" s="394">
        <f>IF(SUM(L69:L73)=SUM(L75:L78),SUM(L69:L73),"NO CUADRA")</f>
        <v>0</v>
      </c>
      <c r="M74" s="391">
        <f>IF(AND(SUM(M69:M73)=SUM(J74:L74),SUM(M75:M78)=SUM(J74:L74)),SUM(J74:L74),"NO CUADRA")</f>
        <v>0</v>
      </c>
      <c r="N74" s="440">
        <f>IF(SUM(N69:N73)=SUM(N75:N78),SUM(N69:N73),"NO CUADRA")</f>
        <v>0</v>
      </c>
      <c r="O74" s="440">
        <f>IF(SUM(O69:O73)=SUM(O75:O78),SUM(O69:O73),"NO CUADRA")</f>
        <v>0</v>
      </c>
      <c r="P74" s="440">
        <f>IF(SUM(P69:P73)=SUM(P75:P78),SUM(P69:P73),"NO CUADRA")</f>
        <v>0</v>
      </c>
      <c r="Q74" s="439">
        <f>IF(AND(SUM(Q69:Q73)=SUM(N74:P74),SUM(Q75:Q78)=SUM(N74:P74)),SUM(N74:P74),"NO CUADRA")</f>
        <v>0</v>
      </c>
      <c r="R74" s="440">
        <f>IF(SUM(R69:R73)=SUM(R75:R78),SUM(R69:R73),"NO CUADRA")</f>
        <v>0</v>
      </c>
      <c r="S74" s="440">
        <f>IF(SUM(S69:S73)=SUM(S75:S78),SUM(S69:S73),"NO CUADRA")</f>
        <v>0</v>
      </c>
      <c r="T74" s="440">
        <f>IF(SUM(T69:T73)=SUM(T75:T78),SUM(T69:T73),"NO CUADRA")</f>
        <v>0</v>
      </c>
      <c r="U74" s="439">
        <f>IF(AND(SUM(U69:U73)=SUM(R74:T74),SUM(U75:U78)=SUM(R74:T74)),SUM(R74:T74),"NO CUADRA")</f>
        <v>0</v>
      </c>
      <c r="V74" s="440">
        <f>IF(SUM(V69:V73)=SUM(V75:V78),SUM(V69:V73),"NO CUADRA")</f>
        <v>0</v>
      </c>
      <c r="W74" s="440">
        <f>IF(SUM(W69:W73)=SUM(W75:W78),SUM(W69:W73),"NO CUADRA")</f>
        <v>0</v>
      </c>
      <c r="X74" s="440">
        <f>IF(SUM(X69:X73)=SUM(X75:X78),SUM(X69:X73),"NO CUADRA")</f>
        <v>0</v>
      </c>
      <c r="Y74" s="439">
        <f>IF(AND(SUM(Y69:Y73)=SUM(V74:X74),SUM(Y75:Y78)=SUM(V74:X74)),SUM(V74:X74),"NO CUADRA")</f>
        <v>0</v>
      </c>
      <c r="Z74" s="440">
        <f>IF(SUM(Z69:Z73)=SUM(Z75:Z78),SUM(Z69:Z73),"NO CUADRA")</f>
        <v>0</v>
      </c>
      <c r="AA74" s="440">
        <f>IF(SUM(AA69:AA73)=SUM(AA75:AA78),SUM(AA69:AA73),"NO CUADRA")</f>
        <v>0</v>
      </c>
      <c r="AB74" s="440">
        <f>IF(SUM(AB69:AB73)=SUM(AB75:AB78),SUM(AB69:AB73),"NO CUADRA")</f>
        <v>0</v>
      </c>
      <c r="AC74" s="439">
        <f>IF(AND(SUM(AC69:AC73)=SUM(Z74:AB74),SUM(AC75:AC78)=SUM(Z74:AB74)),SUM(Z74:AB74),"NO CUADRA")</f>
        <v>0</v>
      </c>
      <c r="AD74" s="440">
        <f>IF(SUM(AD69:AD73)=SUM(AD75:AD78),SUM(AD69:AD73),"NO CUADRA")</f>
        <v>0</v>
      </c>
      <c r="AE74" s="440">
        <f>IF(SUM(AE69:AE73)=SUM(AE75:AE78),SUM(AE69:AE73),"NO CUADRA")</f>
        <v>0</v>
      </c>
      <c r="AF74" s="440">
        <f>IF(SUM(AF69:AF73)=SUM(AF75:AF78),SUM(AF69:AF73),"NO CUADRA")</f>
        <v>0</v>
      </c>
      <c r="AG74" s="439">
        <f>IF(AND(SUM(AG69:AG73)=SUM(AD74:AF74),SUM(AG75:AG78)=SUM(AD74:AF74)),SUM(AD74:AF74),"NO CUADRA")</f>
        <v>0</v>
      </c>
      <c r="AH74" s="440">
        <f>IF(SUM(AH69:AH73)=SUM(AH75:AH78),SUM(AH69:AH73),"NO CUADRA")</f>
        <v>0</v>
      </c>
      <c r="AI74" s="440">
        <f>IF(SUM(AI69:AI73)=SUM(AI75:AI78),SUM(AI69:AI73),"NO CUADRA")</f>
        <v>0</v>
      </c>
      <c r="AJ74" s="440">
        <f>IF(SUM(AJ69:AJ73)=SUM(AJ75:AJ78),SUM(AJ69:AJ73),"NO CUADRA")</f>
        <v>0</v>
      </c>
      <c r="AK74" s="439">
        <f>IF(AND(SUM(AK69:AK73)=SUM(AH74:AJ74),SUM(AK75:AK78)=SUM(AH74:AJ74)),SUM(AH74:AJ74),"NO CUADRA")</f>
        <v>0</v>
      </c>
      <c r="AL74" s="440">
        <f>IF(SUM(AL69:AL73)=SUM(AL75:AL78),SUM(AL69:AL73),"NO CUADRA")</f>
        <v>0</v>
      </c>
      <c r="AM74" s="440">
        <f>IF(SUM(AM69:AM73)=SUM(AM75:AM78),SUM(AM69:AM73),"NO CUADRA")</f>
        <v>0</v>
      </c>
      <c r="AN74" s="440">
        <f>IF(SUM(AN69:AN73)=SUM(AN75:AN78),SUM(AN69:AN73),"NO CUADRA")</f>
        <v>0</v>
      </c>
      <c r="AO74" s="439">
        <f>IF(AND(SUM(AO69:AO73)=SUM(AL74:AN74),SUM(AO75:AO78)=SUM(AL74:AN74)),SUM(AL74:AN74),"NO CUADRA")</f>
        <v>0</v>
      </c>
      <c r="AP74" s="440">
        <f>IF(SUM(AP69:AP73)=SUM(AP75:AP78),SUM(AP69:AP73),"NO CUADRA")</f>
        <v>0</v>
      </c>
      <c r="AQ74" s="440">
        <f>IF(SUM(AQ69:AQ73)=SUM(AQ75:AQ78),SUM(AQ69:AQ73),"NO CUADRA")</f>
        <v>0</v>
      </c>
      <c r="AR74" s="440">
        <f>IF(SUM(AR69:AR73)=SUM(AR75:AR78),SUM(AR69:AR73),"NO CUADRA")</f>
        <v>0</v>
      </c>
      <c r="AS74" s="439">
        <f>IF(AND(SUM(AS69:AS73)=SUM(AP74:AR74),SUM(AS75:AS78)=SUM(AP74:AR74)),SUM(AP74:AR74),"NO CUADRA")</f>
        <v>0</v>
      </c>
      <c r="AT74" s="440">
        <f>IF(SUM(AT69:AT73)=SUM(AT75:AT78),SUM(AT69:AT73),"NO CUADRA")</f>
        <v>0</v>
      </c>
      <c r="AU74" s="440">
        <f>IF(SUM(AU69:AU73)=SUM(AU75:AU78),SUM(AU69:AU73),"NO CUADRA")</f>
        <v>0</v>
      </c>
      <c r="AV74" s="440">
        <f>IF(SUM(AV69:AV73)=SUM(AV75:AV78),SUM(AV69:AV73),"NO CUADRA")</f>
        <v>0</v>
      </c>
      <c r="AW74" s="439">
        <f>IF(AND(SUM(AW69:AW73)=SUM(AT74:AV74),SUM(AW75:AW78)=SUM(AT74:AV74)),SUM(AT74:AV74),"NO CUADRA")</f>
        <v>0</v>
      </c>
      <c r="AX74" s="440">
        <f>IF(SUM(AX69:AX73)=SUM(AX75:AX78),SUM(AX69:AX73),"NO CUADRA")</f>
        <v>0</v>
      </c>
      <c r="AY74" s="440">
        <f>IF(SUM(AY69:AY73)=SUM(AY75:AY78),SUM(AY69:AY73),"NO CUADRA")</f>
        <v>0</v>
      </c>
      <c r="AZ74" s="440">
        <f>IF(SUM(AZ69:AZ73)=SUM(AZ75:AZ78),SUM(AZ69:AZ73),"NO CUADRA")</f>
        <v>0</v>
      </c>
      <c r="BA74" s="439">
        <f>IF(AND(SUM(BA69:BA73)=SUM(AX74:AZ74),SUM(BA75:BA78)=SUM(AX74:AZ74)),SUM(AX74:AZ74),"NO CUADRA")</f>
        <v>0</v>
      </c>
      <c r="BB74" s="440">
        <f>IF(SUM(BB69:BB73)=SUM(BB75:BB78),SUM(BB69:BB73),"NO CUADRA")</f>
        <v>0</v>
      </c>
      <c r="BC74" s="440">
        <f>IF(SUM(BC69:BC73)=SUM(BC75:BC78),SUM(BC69:BC73),"NO CUADRA")</f>
        <v>0</v>
      </c>
      <c r="BD74" s="440">
        <f>IF(SUM(BD69:BD73)=SUM(BD75:BD78),SUM(BD69:BD73),"NO CUADRA")</f>
        <v>0</v>
      </c>
      <c r="BE74" s="439">
        <f>IF(AND(SUM(BE69:BE73)=SUM(BB74:BD74),SUM(BE75:BE78)=SUM(BB74:BD74)),SUM(BB74:BD74),"NO CUADRA")</f>
        <v>0</v>
      </c>
      <c r="BF74" s="393">
        <f>IF(COUNTIFS($J74:$BE74,"NO CUADRA",$J$28:$BE$28,BF$28)&gt;0,"NO CUADRA",SUMIF($J$28:$BE$28,BF$28,$J74:$BE74))</f>
        <v>0</v>
      </c>
      <c r="BG74" s="393">
        <f>IF(COUNTIFS($J74:$BE74,"NO CUADRA",$J$28:$BE$28,BG$28)&gt;0,"NO CUADRA",SUMIF($J$28:$BE$28,BG$28,$J74:$BE74))</f>
        <v>0</v>
      </c>
      <c r="BH74" s="393">
        <f>IF(COUNTIFS($J74:$BE74,"NO CUADRA",$J$28:$BE$28,BH$28)&gt;0,"NO CUADRA",SUMIF($J$28:$BE$28,BH$28,$J74:$BE74))</f>
        <v>0</v>
      </c>
      <c r="BI74" s="393">
        <f t="shared" si="44"/>
        <v>0</v>
      </c>
      <c r="BJ74" s="393">
        <f t="shared" si="45"/>
        <v>0</v>
      </c>
      <c r="BK74" s="350"/>
    </row>
    <row r="75" spans="1:63">
      <c r="A75" s="609"/>
      <c r="B75" s="609"/>
      <c r="C75" s="609"/>
      <c r="D75" s="657"/>
      <c r="E75" s="636"/>
      <c r="F75" s="639"/>
      <c r="G75" s="609"/>
      <c r="H75" s="642" t="s">
        <v>167</v>
      </c>
      <c r="I75" s="392" t="s">
        <v>168</v>
      </c>
      <c r="J75" s="432">
        <v>0</v>
      </c>
      <c r="K75" s="433">
        <v>0</v>
      </c>
      <c r="L75" s="433">
        <v>0</v>
      </c>
      <c r="M75" s="391">
        <f t="shared" ref="M75:M83" si="59">SUM(J75:L75)</f>
        <v>0</v>
      </c>
      <c r="N75" s="432">
        <v>0</v>
      </c>
      <c r="O75" s="433">
        <v>0</v>
      </c>
      <c r="P75" s="433">
        <v>0</v>
      </c>
      <c r="Q75" s="439">
        <f t="shared" ref="Q75:Q83" si="60">SUM(N75:P75)</f>
        <v>0</v>
      </c>
      <c r="R75" s="432">
        <v>0</v>
      </c>
      <c r="S75" s="433">
        <v>0</v>
      </c>
      <c r="T75" s="433">
        <v>0</v>
      </c>
      <c r="U75" s="439">
        <f t="shared" ref="U75:U83" si="61">SUM(R75:T75)</f>
        <v>0</v>
      </c>
      <c r="V75" s="432"/>
      <c r="W75" s="433"/>
      <c r="X75" s="433"/>
      <c r="Y75" s="439">
        <f t="shared" ref="Y75:Y83" si="62">SUM(V75:X75)</f>
        <v>0</v>
      </c>
      <c r="Z75" s="432">
        <v>0</v>
      </c>
      <c r="AA75" s="433">
        <v>0</v>
      </c>
      <c r="AB75" s="433">
        <v>0</v>
      </c>
      <c r="AC75" s="439">
        <f t="shared" ref="AC75:AC83" si="63">SUM(Z75:AB75)</f>
        <v>0</v>
      </c>
      <c r="AD75" s="432">
        <v>0</v>
      </c>
      <c r="AE75" s="433">
        <v>0</v>
      </c>
      <c r="AF75" s="433">
        <v>0</v>
      </c>
      <c r="AG75" s="439">
        <f t="shared" ref="AG75:AG83" si="64">SUM(AD75:AF75)</f>
        <v>0</v>
      </c>
      <c r="AH75" s="432">
        <v>0</v>
      </c>
      <c r="AI75" s="433">
        <v>0</v>
      </c>
      <c r="AJ75" s="433">
        <v>0</v>
      </c>
      <c r="AK75" s="439">
        <f t="shared" ref="AK75:AK83" si="65">SUM(AH75:AJ75)</f>
        <v>0</v>
      </c>
      <c r="AL75" s="432">
        <v>0</v>
      </c>
      <c r="AM75" s="433">
        <v>0</v>
      </c>
      <c r="AN75" s="433">
        <v>0</v>
      </c>
      <c r="AO75" s="439">
        <f t="shared" ref="AO75:AO83" si="66">SUM(AL75:AN75)</f>
        <v>0</v>
      </c>
      <c r="AP75" s="432">
        <v>0</v>
      </c>
      <c r="AQ75" s="433">
        <v>0</v>
      </c>
      <c r="AR75" s="433">
        <v>0</v>
      </c>
      <c r="AS75" s="439">
        <f t="shared" ref="AS75:AS83" si="67">SUM(AP75:AR75)</f>
        <v>0</v>
      </c>
      <c r="AT75" s="432">
        <v>0</v>
      </c>
      <c r="AU75" s="433">
        <v>0</v>
      </c>
      <c r="AV75" s="433">
        <v>0</v>
      </c>
      <c r="AW75" s="439">
        <f t="shared" ref="AW75:AW83" si="68">SUM(AT75:AV75)</f>
        <v>0</v>
      </c>
      <c r="AX75" s="432">
        <v>0</v>
      </c>
      <c r="AY75" s="433">
        <v>0</v>
      </c>
      <c r="AZ75" s="433">
        <v>0</v>
      </c>
      <c r="BA75" s="439">
        <f t="shared" ref="BA75:BA83" si="69">SUM(AX75:AZ75)</f>
        <v>0</v>
      </c>
      <c r="BB75" s="432">
        <v>0</v>
      </c>
      <c r="BC75" s="433">
        <v>0</v>
      </c>
      <c r="BD75" s="433">
        <v>0</v>
      </c>
      <c r="BE75" s="439">
        <f t="shared" ref="BE75:BE83" si="70">SUM(BB75:BD75)</f>
        <v>0</v>
      </c>
      <c r="BF75" s="390">
        <f t="shared" ref="BF75:BH83" si="71">SUMIF($J$28:$BE$28,BF$28,$J75:$BE75)</f>
        <v>0</v>
      </c>
      <c r="BG75" s="390">
        <f t="shared" si="71"/>
        <v>0</v>
      </c>
      <c r="BH75" s="390">
        <f t="shared" si="71"/>
        <v>0</v>
      </c>
      <c r="BI75" s="390">
        <f t="shared" si="44"/>
        <v>0</v>
      </c>
      <c r="BJ75" s="390">
        <f t="shared" si="45"/>
        <v>0</v>
      </c>
      <c r="BK75" s="350"/>
    </row>
    <row r="76" spans="1:63">
      <c r="A76" s="609"/>
      <c r="B76" s="609"/>
      <c r="C76" s="609"/>
      <c r="D76" s="657"/>
      <c r="E76" s="636"/>
      <c r="F76" s="639"/>
      <c r="G76" s="609"/>
      <c r="H76" s="642"/>
      <c r="I76" s="392" t="s">
        <v>169</v>
      </c>
      <c r="J76" s="432">
        <v>0</v>
      </c>
      <c r="K76" s="433">
        <v>0</v>
      </c>
      <c r="L76" s="433">
        <v>0</v>
      </c>
      <c r="M76" s="391">
        <f t="shared" si="59"/>
        <v>0</v>
      </c>
      <c r="N76" s="432">
        <v>0</v>
      </c>
      <c r="O76" s="433">
        <v>0</v>
      </c>
      <c r="P76" s="433">
        <v>0</v>
      </c>
      <c r="Q76" s="439">
        <f t="shared" si="60"/>
        <v>0</v>
      </c>
      <c r="R76" s="432">
        <v>0</v>
      </c>
      <c r="S76" s="433">
        <v>0</v>
      </c>
      <c r="T76" s="433">
        <v>0</v>
      </c>
      <c r="U76" s="439">
        <f t="shared" si="61"/>
        <v>0</v>
      </c>
      <c r="V76" s="432"/>
      <c r="W76" s="433"/>
      <c r="X76" s="433"/>
      <c r="Y76" s="439">
        <f t="shared" si="62"/>
        <v>0</v>
      </c>
      <c r="Z76" s="432">
        <v>0</v>
      </c>
      <c r="AA76" s="433">
        <v>0</v>
      </c>
      <c r="AB76" s="433">
        <v>0</v>
      </c>
      <c r="AC76" s="439">
        <f t="shared" si="63"/>
        <v>0</v>
      </c>
      <c r="AD76" s="432">
        <v>0</v>
      </c>
      <c r="AE76" s="433">
        <v>0</v>
      </c>
      <c r="AF76" s="433">
        <v>0</v>
      </c>
      <c r="AG76" s="439">
        <f t="shared" si="64"/>
        <v>0</v>
      </c>
      <c r="AH76" s="432">
        <v>0</v>
      </c>
      <c r="AI76" s="433">
        <v>0</v>
      </c>
      <c r="AJ76" s="433">
        <v>0</v>
      </c>
      <c r="AK76" s="439">
        <f t="shared" si="65"/>
        <v>0</v>
      </c>
      <c r="AL76" s="432">
        <v>0</v>
      </c>
      <c r="AM76" s="433">
        <v>0</v>
      </c>
      <c r="AN76" s="433">
        <v>0</v>
      </c>
      <c r="AO76" s="439">
        <f t="shared" si="66"/>
        <v>0</v>
      </c>
      <c r="AP76" s="432">
        <v>0</v>
      </c>
      <c r="AQ76" s="433">
        <v>0</v>
      </c>
      <c r="AR76" s="433">
        <v>0</v>
      </c>
      <c r="AS76" s="439">
        <f t="shared" si="67"/>
        <v>0</v>
      </c>
      <c r="AT76" s="432">
        <v>0</v>
      </c>
      <c r="AU76" s="433">
        <v>0</v>
      </c>
      <c r="AV76" s="433">
        <v>0</v>
      </c>
      <c r="AW76" s="439">
        <f t="shared" si="68"/>
        <v>0</v>
      </c>
      <c r="AX76" s="432">
        <v>0</v>
      </c>
      <c r="AY76" s="433">
        <v>0</v>
      </c>
      <c r="AZ76" s="433">
        <v>0</v>
      </c>
      <c r="BA76" s="439">
        <f t="shared" si="69"/>
        <v>0</v>
      </c>
      <c r="BB76" s="432">
        <v>0</v>
      </c>
      <c r="BC76" s="433">
        <v>0</v>
      </c>
      <c r="BD76" s="433">
        <v>0</v>
      </c>
      <c r="BE76" s="439">
        <f t="shared" si="70"/>
        <v>0</v>
      </c>
      <c r="BF76" s="390">
        <f t="shared" si="71"/>
        <v>0</v>
      </c>
      <c r="BG76" s="390">
        <f t="shared" si="71"/>
        <v>0</v>
      </c>
      <c r="BH76" s="390">
        <f t="shared" si="71"/>
        <v>0</v>
      </c>
      <c r="BI76" s="390">
        <f t="shared" si="44"/>
        <v>0</v>
      </c>
      <c r="BJ76" s="390">
        <f t="shared" si="45"/>
        <v>0</v>
      </c>
      <c r="BK76" s="350"/>
    </row>
    <row r="77" spans="1:63">
      <c r="A77" s="609"/>
      <c r="B77" s="609"/>
      <c r="C77" s="609"/>
      <c r="D77" s="657"/>
      <c r="E77" s="636"/>
      <c r="F77" s="639"/>
      <c r="G77" s="609"/>
      <c r="H77" s="642" t="s">
        <v>170</v>
      </c>
      <c r="I77" s="392" t="s">
        <v>171</v>
      </c>
      <c r="J77" s="432">
        <v>0</v>
      </c>
      <c r="K77" s="433">
        <v>0</v>
      </c>
      <c r="L77" s="433">
        <v>0</v>
      </c>
      <c r="M77" s="391">
        <f t="shared" si="59"/>
        <v>0</v>
      </c>
      <c r="N77" s="432">
        <v>0</v>
      </c>
      <c r="O77" s="433">
        <v>0</v>
      </c>
      <c r="P77" s="433">
        <v>0</v>
      </c>
      <c r="Q77" s="439">
        <f t="shared" si="60"/>
        <v>0</v>
      </c>
      <c r="R77" s="432">
        <v>0</v>
      </c>
      <c r="S77" s="433">
        <v>0</v>
      </c>
      <c r="T77" s="433">
        <v>0</v>
      </c>
      <c r="U77" s="439">
        <f t="shared" si="61"/>
        <v>0</v>
      </c>
      <c r="V77" s="432"/>
      <c r="W77" s="433"/>
      <c r="X77" s="433"/>
      <c r="Y77" s="439">
        <f t="shared" si="62"/>
        <v>0</v>
      </c>
      <c r="Z77" s="432">
        <v>0</v>
      </c>
      <c r="AA77" s="433">
        <v>0</v>
      </c>
      <c r="AB77" s="433">
        <v>0</v>
      </c>
      <c r="AC77" s="439">
        <f t="shared" si="63"/>
        <v>0</v>
      </c>
      <c r="AD77" s="432">
        <v>0</v>
      </c>
      <c r="AE77" s="433">
        <v>0</v>
      </c>
      <c r="AF77" s="433">
        <v>0</v>
      </c>
      <c r="AG77" s="439">
        <f t="shared" si="64"/>
        <v>0</v>
      </c>
      <c r="AH77" s="432">
        <v>0</v>
      </c>
      <c r="AI77" s="433">
        <v>0</v>
      </c>
      <c r="AJ77" s="433">
        <v>0</v>
      </c>
      <c r="AK77" s="439">
        <f t="shared" si="65"/>
        <v>0</v>
      </c>
      <c r="AL77" s="432">
        <v>0</v>
      </c>
      <c r="AM77" s="433">
        <v>0</v>
      </c>
      <c r="AN77" s="433">
        <v>0</v>
      </c>
      <c r="AO77" s="439">
        <f t="shared" si="66"/>
        <v>0</v>
      </c>
      <c r="AP77" s="432">
        <v>0</v>
      </c>
      <c r="AQ77" s="433">
        <v>0</v>
      </c>
      <c r="AR77" s="433">
        <v>0</v>
      </c>
      <c r="AS77" s="439">
        <f t="shared" si="67"/>
        <v>0</v>
      </c>
      <c r="AT77" s="432">
        <v>0</v>
      </c>
      <c r="AU77" s="433">
        <v>0</v>
      </c>
      <c r="AV77" s="433">
        <v>0</v>
      </c>
      <c r="AW77" s="439">
        <f t="shared" si="68"/>
        <v>0</v>
      </c>
      <c r="AX77" s="432">
        <v>0</v>
      </c>
      <c r="AY77" s="433">
        <v>0</v>
      </c>
      <c r="AZ77" s="433">
        <v>0</v>
      </c>
      <c r="BA77" s="439">
        <f t="shared" si="69"/>
        <v>0</v>
      </c>
      <c r="BB77" s="432">
        <v>0</v>
      </c>
      <c r="BC77" s="433">
        <v>0</v>
      </c>
      <c r="BD77" s="433">
        <v>0</v>
      </c>
      <c r="BE77" s="439">
        <f t="shared" si="70"/>
        <v>0</v>
      </c>
      <c r="BF77" s="390">
        <f t="shared" si="71"/>
        <v>0</v>
      </c>
      <c r="BG77" s="390">
        <f t="shared" si="71"/>
        <v>0</v>
      </c>
      <c r="BH77" s="390">
        <f t="shared" si="71"/>
        <v>0</v>
      </c>
      <c r="BI77" s="390">
        <f t="shared" si="44"/>
        <v>0</v>
      </c>
      <c r="BJ77" s="390">
        <f t="shared" si="45"/>
        <v>0</v>
      </c>
      <c r="BK77" s="350"/>
    </row>
    <row r="78" spans="1:63" ht="15" thickBot="1">
      <c r="A78" s="609"/>
      <c r="B78" s="609"/>
      <c r="C78" s="609"/>
      <c r="D78" s="657"/>
      <c r="E78" s="637"/>
      <c r="F78" s="640"/>
      <c r="G78" s="610"/>
      <c r="H78" s="643"/>
      <c r="I78" s="389" t="s">
        <v>172</v>
      </c>
      <c r="J78" s="434">
        <v>0</v>
      </c>
      <c r="K78" s="435">
        <v>0</v>
      </c>
      <c r="L78" s="435">
        <v>0</v>
      </c>
      <c r="M78" s="388">
        <f t="shared" si="59"/>
        <v>0</v>
      </c>
      <c r="N78" s="434">
        <v>0</v>
      </c>
      <c r="O78" s="435">
        <v>0</v>
      </c>
      <c r="P78" s="435">
        <v>0</v>
      </c>
      <c r="Q78" s="441">
        <f t="shared" si="60"/>
        <v>0</v>
      </c>
      <c r="R78" s="434">
        <v>0</v>
      </c>
      <c r="S78" s="435">
        <v>0</v>
      </c>
      <c r="T78" s="435">
        <v>0</v>
      </c>
      <c r="U78" s="441">
        <f t="shared" si="61"/>
        <v>0</v>
      </c>
      <c r="V78" s="434"/>
      <c r="W78" s="435"/>
      <c r="X78" s="435"/>
      <c r="Y78" s="441">
        <f t="shared" si="62"/>
        <v>0</v>
      </c>
      <c r="Z78" s="434">
        <v>0</v>
      </c>
      <c r="AA78" s="435">
        <v>0</v>
      </c>
      <c r="AB78" s="435">
        <v>0</v>
      </c>
      <c r="AC78" s="441">
        <f t="shared" si="63"/>
        <v>0</v>
      </c>
      <c r="AD78" s="434">
        <v>0</v>
      </c>
      <c r="AE78" s="435">
        <v>0</v>
      </c>
      <c r="AF78" s="435">
        <v>0</v>
      </c>
      <c r="AG78" s="441">
        <f t="shared" si="64"/>
        <v>0</v>
      </c>
      <c r="AH78" s="434">
        <v>0</v>
      </c>
      <c r="AI78" s="435">
        <v>0</v>
      </c>
      <c r="AJ78" s="435">
        <v>0</v>
      </c>
      <c r="AK78" s="441">
        <f t="shared" si="65"/>
        <v>0</v>
      </c>
      <c r="AL78" s="434">
        <v>0</v>
      </c>
      <c r="AM78" s="435">
        <v>0</v>
      </c>
      <c r="AN78" s="435">
        <v>0</v>
      </c>
      <c r="AO78" s="441">
        <f t="shared" si="66"/>
        <v>0</v>
      </c>
      <c r="AP78" s="434">
        <v>0</v>
      </c>
      <c r="AQ78" s="435">
        <v>0</v>
      </c>
      <c r="AR78" s="435">
        <v>0</v>
      </c>
      <c r="AS78" s="441">
        <f t="shared" si="67"/>
        <v>0</v>
      </c>
      <c r="AT78" s="434">
        <v>0</v>
      </c>
      <c r="AU78" s="435">
        <v>0</v>
      </c>
      <c r="AV78" s="435">
        <v>0</v>
      </c>
      <c r="AW78" s="441">
        <f t="shared" si="68"/>
        <v>0</v>
      </c>
      <c r="AX78" s="434">
        <v>0</v>
      </c>
      <c r="AY78" s="435">
        <v>0</v>
      </c>
      <c r="AZ78" s="435">
        <v>0</v>
      </c>
      <c r="BA78" s="441">
        <f t="shared" si="69"/>
        <v>0</v>
      </c>
      <c r="BB78" s="434">
        <v>0</v>
      </c>
      <c r="BC78" s="435">
        <v>0</v>
      </c>
      <c r="BD78" s="435">
        <v>0</v>
      </c>
      <c r="BE78" s="441">
        <f t="shared" si="70"/>
        <v>0</v>
      </c>
      <c r="BF78" s="387">
        <f t="shared" si="71"/>
        <v>0</v>
      </c>
      <c r="BG78" s="387">
        <f t="shared" si="71"/>
        <v>0</v>
      </c>
      <c r="BH78" s="387">
        <f t="shared" si="71"/>
        <v>0</v>
      </c>
      <c r="BI78" s="387">
        <f t="shared" si="44"/>
        <v>0</v>
      </c>
      <c r="BJ78" s="387">
        <f t="shared" si="45"/>
        <v>0</v>
      </c>
      <c r="BK78" s="350"/>
    </row>
    <row r="79" spans="1:63">
      <c r="A79" s="609"/>
      <c r="B79" s="609"/>
      <c r="C79" s="609"/>
      <c r="D79" s="657"/>
      <c r="E79" s="611" t="s">
        <v>245</v>
      </c>
      <c r="F79" s="614"/>
      <c r="G79" s="629" t="s">
        <v>238</v>
      </c>
      <c r="H79" s="632" t="s">
        <v>160</v>
      </c>
      <c r="I79" s="386" t="s">
        <v>161</v>
      </c>
      <c r="J79" s="430">
        <v>0</v>
      </c>
      <c r="K79" s="431">
        <v>0</v>
      </c>
      <c r="L79" s="431">
        <v>0</v>
      </c>
      <c r="M79" s="385">
        <f t="shared" si="59"/>
        <v>0</v>
      </c>
      <c r="N79" s="430">
        <v>0</v>
      </c>
      <c r="O79" s="431">
        <v>0</v>
      </c>
      <c r="P79" s="431">
        <v>0</v>
      </c>
      <c r="Q79" s="442">
        <f t="shared" si="60"/>
        <v>0</v>
      </c>
      <c r="R79" s="430">
        <v>0</v>
      </c>
      <c r="S79" s="431">
        <v>0</v>
      </c>
      <c r="T79" s="431">
        <v>0</v>
      </c>
      <c r="U79" s="442">
        <f t="shared" si="61"/>
        <v>0</v>
      </c>
      <c r="V79" s="430">
        <v>0</v>
      </c>
      <c r="W79" s="431">
        <v>0</v>
      </c>
      <c r="X79" s="431">
        <v>0</v>
      </c>
      <c r="Y79" s="442">
        <f t="shared" si="62"/>
        <v>0</v>
      </c>
      <c r="Z79" s="430">
        <v>0</v>
      </c>
      <c r="AA79" s="431">
        <v>0</v>
      </c>
      <c r="AB79" s="431">
        <v>0</v>
      </c>
      <c r="AC79" s="442">
        <f t="shared" si="63"/>
        <v>0</v>
      </c>
      <c r="AD79" s="430">
        <v>0</v>
      </c>
      <c r="AE79" s="431">
        <v>0</v>
      </c>
      <c r="AF79" s="431">
        <v>0</v>
      </c>
      <c r="AG79" s="442">
        <f t="shared" si="64"/>
        <v>0</v>
      </c>
      <c r="AH79" s="430"/>
      <c r="AI79" s="431"/>
      <c r="AJ79" s="431"/>
      <c r="AK79" s="442">
        <f t="shared" si="65"/>
        <v>0</v>
      </c>
      <c r="AL79" s="430">
        <v>0</v>
      </c>
      <c r="AM79" s="431">
        <v>0</v>
      </c>
      <c r="AN79" s="431">
        <v>0</v>
      </c>
      <c r="AO79" s="442">
        <f t="shared" si="66"/>
        <v>0</v>
      </c>
      <c r="AP79" s="430">
        <v>0</v>
      </c>
      <c r="AQ79" s="431">
        <v>0</v>
      </c>
      <c r="AR79" s="431">
        <v>0</v>
      </c>
      <c r="AS79" s="442">
        <f t="shared" si="67"/>
        <v>0</v>
      </c>
      <c r="AT79" s="430">
        <v>0</v>
      </c>
      <c r="AU79" s="431">
        <v>0</v>
      </c>
      <c r="AV79" s="431">
        <v>0</v>
      </c>
      <c r="AW79" s="442">
        <f t="shared" si="68"/>
        <v>0</v>
      </c>
      <c r="AX79" s="430">
        <v>0</v>
      </c>
      <c r="AY79" s="431">
        <v>0</v>
      </c>
      <c r="AZ79" s="431">
        <v>0</v>
      </c>
      <c r="BA79" s="442">
        <f t="shared" si="69"/>
        <v>0</v>
      </c>
      <c r="BB79" s="430">
        <v>0</v>
      </c>
      <c r="BC79" s="431">
        <v>0</v>
      </c>
      <c r="BD79" s="431">
        <v>0</v>
      </c>
      <c r="BE79" s="442">
        <f t="shared" si="70"/>
        <v>0</v>
      </c>
      <c r="BF79" s="384">
        <f t="shared" si="71"/>
        <v>0</v>
      </c>
      <c r="BG79" s="384">
        <f t="shared" si="71"/>
        <v>0</v>
      </c>
      <c r="BH79" s="384">
        <f t="shared" si="71"/>
        <v>0</v>
      </c>
      <c r="BI79" s="384">
        <f t="shared" si="44"/>
        <v>0</v>
      </c>
      <c r="BJ79" s="384">
        <f t="shared" si="45"/>
        <v>0</v>
      </c>
      <c r="BK79" s="350"/>
    </row>
    <row r="80" spans="1:63">
      <c r="A80" s="609"/>
      <c r="B80" s="609"/>
      <c r="C80" s="609"/>
      <c r="D80" s="657"/>
      <c r="E80" s="612"/>
      <c r="F80" s="615"/>
      <c r="G80" s="630"/>
      <c r="H80" s="633"/>
      <c r="I80" s="380" t="s">
        <v>162</v>
      </c>
      <c r="J80" s="432">
        <v>0</v>
      </c>
      <c r="K80" s="433">
        <v>0</v>
      </c>
      <c r="L80" s="433">
        <v>0</v>
      </c>
      <c r="M80" s="379">
        <f t="shared" si="59"/>
        <v>0</v>
      </c>
      <c r="N80" s="432">
        <v>0</v>
      </c>
      <c r="O80" s="433">
        <v>0</v>
      </c>
      <c r="P80" s="433">
        <v>0</v>
      </c>
      <c r="Q80" s="443">
        <f t="shared" si="60"/>
        <v>0</v>
      </c>
      <c r="R80" s="432">
        <v>0</v>
      </c>
      <c r="S80" s="433">
        <v>0</v>
      </c>
      <c r="T80" s="433">
        <v>0</v>
      </c>
      <c r="U80" s="443">
        <f t="shared" si="61"/>
        <v>0</v>
      </c>
      <c r="V80" s="432">
        <v>0</v>
      </c>
      <c r="W80" s="433">
        <v>0</v>
      </c>
      <c r="X80" s="433">
        <v>0</v>
      </c>
      <c r="Y80" s="443">
        <f t="shared" si="62"/>
        <v>0</v>
      </c>
      <c r="Z80" s="432">
        <v>0</v>
      </c>
      <c r="AA80" s="433">
        <v>0</v>
      </c>
      <c r="AB80" s="433">
        <v>0</v>
      </c>
      <c r="AC80" s="443">
        <f t="shared" si="63"/>
        <v>0</v>
      </c>
      <c r="AD80" s="432">
        <v>0</v>
      </c>
      <c r="AE80" s="433">
        <v>0</v>
      </c>
      <c r="AF80" s="433">
        <v>0</v>
      </c>
      <c r="AG80" s="443">
        <f t="shared" si="64"/>
        <v>0</v>
      </c>
      <c r="AH80" s="432"/>
      <c r="AI80" s="433"/>
      <c r="AJ80" s="433"/>
      <c r="AK80" s="443">
        <f t="shared" si="65"/>
        <v>0</v>
      </c>
      <c r="AL80" s="432">
        <v>0</v>
      </c>
      <c r="AM80" s="433">
        <v>0</v>
      </c>
      <c r="AN80" s="433">
        <v>0</v>
      </c>
      <c r="AO80" s="443">
        <f t="shared" si="66"/>
        <v>0</v>
      </c>
      <c r="AP80" s="432">
        <v>0</v>
      </c>
      <c r="AQ80" s="433">
        <v>0</v>
      </c>
      <c r="AR80" s="433">
        <v>0</v>
      </c>
      <c r="AS80" s="443">
        <f t="shared" si="67"/>
        <v>0</v>
      </c>
      <c r="AT80" s="432">
        <v>0</v>
      </c>
      <c r="AU80" s="433">
        <v>0</v>
      </c>
      <c r="AV80" s="433">
        <v>0</v>
      </c>
      <c r="AW80" s="443">
        <f t="shared" si="68"/>
        <v>0</v>
      </c>
      <c r="AX80" s="432">
        <v>0</v>
      </c>
      <c r="AY80" s="433">
        <v>0</v>
      </c>
      <c r="AZ80" s="433">
        <v>0</v>
      </c>
      <c r="BA80" s="443">
        <f t="shared" si="69"/>
        <v>0</v>
      </c>
      <c r="BB80" s="432">
        <v>0</v>
      </c>
      <c r="BC80" s="433">
        <v>0</v>
      </c>
      <c r="BD80" s="433">
        <v>0</v>
      </c>
      <c r="BE80" s="443">
        <f t="shared" si="70"/>
        <v>0</v>
      </c>
      <c r="BF80" s="378">
        <f t="shared" si="71"/>
        <v>0</v>
      </c>
      <c r="BG80" s="378">
        <f t="shared" si="71"/>
        <v>0</v>
      </c>
      <c r="BH80" s="378">
        <f t="shared" si="71"/>
        <v>0</v>
      </c>
      <c r="BI80" s="378">
        <f t="shared" si="44"/>
        <v>0</v>
      </c>
      <c r="BJ80" s="378">
        <f t="shared" si="45"/>
        <v>0</v>
      </c>
      <c r="BK80" s="350"/>
    </row>
    <row r="81" spans="1:63">
      <c r="A81" s="609"/>
      <c r="B81" s="609"/>
      <c r="C81" s="609"/>
      <c r="D81" s="657"/>
      <c r="E81" s="612"/>
      <c r="F81" s="615"/>
      <c r="G81" s="630"/>
      <c r="H81" s="633"/>
      <c r="I81" s="380" t="s">
        <v>163</v>
      </c>
      <c r="J81" s="432">
        <v>0</v>
      </c>
      <c r="K81" s="433">
        <v>0</v>
      </c>
      <c r="L81" s="433">
        <v>0</v>
      </c>
      <c r="M81" s="379">
        <f t="shared" si="59"/>
        <v>0</v>
      </c>
      <c r="N81" s="432">
        <v>0</v>
      </c>
      <c r="O81" s="433">
        <v>0</v>
      </c>
      <c r="P81" s="433">
        <v>0</v>
      </c>
      <c r="Q81" s="443">
        <f t="shared" si="60"/>
        <v>0</v>
      </c>
      <c r="R81" s="432">
        <v>0</v>
      </c>
      <c r="S81" s="433">
        <v>0</v>
      </c>
      <c r="T81" s="433">
        <v>0</v>
      </c>
      <c r="U81" s="443">
        <f t="shared" si="61"/>
        <v>0</v>
      </c>
      <c r="V81" s="432">
        <v>0</v>
      </c>
      <c r="W81" s="433">
        <v>0</v>
      </c>
      <c r="X81" s="433">
        <v>0</v>
      </c>
      <c r="Y81" s="443">
        <f t="shared" si="62"/>
        <v>0</v>
      </c>
      <c r="Z81" s="432">
        <v>0</v>
      </c>
      <c r="AA81" s="433">
        <v>0</v>
      </c>
      <c r="AB81" s="433">
        <v>0</v>
      </c>
      <c r="AC81" s="443">
        <f t="shared" si="63"/>
        <v>0</v>
      </c>
      <c r="AD81" s="432">
        <v>0</v>
      </c>
      <c r="AE81" s="433">
        <v>0</v>
      </c>
      <c r="AF81" s="433">
        <v>0</v>
      </c>
      <c r="AG81" s="443">
        <f t="shared" si="64"/>
        <v>0</v>
      </c>
      <c r="AH81" s="432"/>
      <c r="AI81" s="433"/>
      <c r="AJ81" s="433"/>
      <c r="AK81" s="443">
        <f t="shared" si="65"/>
        <v>0</v>
      </c>
      <c r="AL81" s="432">
        <v>0</v>
      </c>
      <c r="AM81" s="433">
        <v>0</v>
      </c>
      <c r="AN81" s="433">
        <v>0</v>
      </c>
      <c r="AO81" s="443">
        <f t="shared" si="66"/>
        <v>0</v>
      </c>
      <c r="AP81" s="432">
        <v>0</v>
      </c>
      <c r="AQ81" s="433">
        <v>0</v>
      </c>
      <c r="AR81" s="433">
        <v>0</v>
      </c>
      <c r="AS81" s="443">
        <f t="shared" si="67"/>
        <v>0</v>
      </c>
      <c r="AT81" s="432">
        <v>0</v>
      </c>
      <c r="AU81" s="433">
        <v>0</v>
      </c>
      <c r="AV81" s="433">
        <v>0</v>
      </c>
      <c r="AW81" s="443">
        <f t="shared" si="68"/>
        <v>0</v>
      </c>
      <c r="AX81" s="432">
        <v>0</v>
      </c>
      <c r="AY81" s="433">
        <v>0</v>
      </c>
      <c r="AZ81" s="433">
        <v>0</v>
      </c>
      <c r="BA81" s="443">
        <f t="shared" si="69"/>
        <v>0</v>
      </c>
      <c r="BB81" s="432">
        <v>0</v>
      </c>
      <c r="BC81" s="433">
        <v>0</v>
      </c>
      <c r="BD81" s="433">
        <v>0</v>
      </c>
      <c r="BE81" s="443">
        <f t="shared" si="70"/>
        <v>0</v>
      </c>
      <c r="BF81" s="378">
        <f t="shared" si="71"/>
        <v>0</v>
      </c>
      <c r="BG81" s="378">
        <f t="shared" si="71"/>
        <v>0</v>
      </c>
      <c r="BH81" s="378">
        <f t="shared" si="71"/>
        <v>0</v>
      </c>
      <c r="BI81" s="378">
        <f t="shared" si="44"/>
        <v>0</v>
      </c>
      <c r="BJ81" s="378">
        <f t="shared" si="45"/>
        <v>0</v>
      </c>
      <c r="BK81" s="350"/>
    </row>
    <row r="82" spans="1:63">
      <c r="A82" s="609"/>
      <c r="B82" s="609"/>
      <c r="C82" s="609"/>
      <c r="D82" s="657"/>
      <c r="E82" s="612"/>
      <c r="F82" s="615"/>
      <c r="G82" s="630"/>
      <c r="H82" s="633"/>
      <c r="I82" s="380" t="s">
        <v>164</v>
      </c>
      <c r="J82" s="432">
        <v>0</v>
      </c>
      <c r="K82" s="433">
        <v>0</v>
      </c>
      <c r="L82" s="433">
        <v>0</v>
      </c>
      <c r="M82" s="379">
        <f t="shared" si="59"/>
        <v>0</v>
      </c>
      <c r="N82" s="432">
        <v>0</v>
      </c>
      <c r="O82" s="433">
        <v>0</v>
      </c>
      <c r="P82" s="433">
        <v>0</v>
      </c>
      <c r="Q82" s="443">
        <f t="shared" si="60"/>
        <v>0</v>
      </c>
      <c r="R82" s="432">
        <v>0</v>
      </c>
      <c r="S82" s="433">
        <v>0</v>
      </c>
      <c r="T82" s="433">
        <v>0</v>
      </c>
      <c r="U82" s="443">
        <f t="shared" si="61"/>
        <v>0</v>
      </c>
      <c r="V82" s="432">
        <v>0</v>
      </c>
      <c r="W82" s="433">
        <v>0</v>
      </c>
      <c r="X82" s="433">
        <v>0</v>
      </c>
      <c r="Y82" s="443">
        <f t="shared" si="62"/>
        <v>0</v>
      </c>
      <c r="Z82" s="432">
        <v>0</v>
      </c>
      <c r="AA82" s="433">
        <v>0</v>
      </c>
      <c r="AB82" s="433">
        <v>0</v>
      </c>
      <c r="AC82" s="443">
        <f t="shared" si="63"/>
        <v>0</v>
      </c>
      <c r="AD82" s="432">
        <v>0</v>
      </c>
      <c r="AE82" s="433">
        <v>0</v>
      </c>
      <c r="AF82" s="433">
        <v>0</v>
      </c>
      <c r="AG82" s="443">
        <f t="shared" si="64"/>
        <v>0</v>
      </c>
      <c r="AH82" s="432"/>
      <c r="AI82" s="433"/>
      <c r="AJ82" s="433"/>
      <c r="AK82" s="443">
        <f t="shared" si="65"/>
        <v>0</v>
      </c>
      <c r="AL82" s="432">
        <v>0</v>
      </c>
      <c r="AM82" s="433">
        <v>0</v>
      </c>
      <c r="AN82" s="433">
        <v>0</v>
      </c>
      <c r="AO82" s="443">
        <f t="shared" si="66"/>
        <v>0</v>
      </c>
      <c r="AP82" s="432">
        <v>0</v>
      </c>
      <c r="AQ82" s="433">
        <v>0</v>
      </c>
      <c r="AR82" s="433">
        <v>0</v>
      </c>
      <c r="AS82" s="443">
        <f t="shared" si="67"/>
        <v>0</v>
      </c>
      <c r="AT82" s="432">
        <v>0</v>
      </c>
      <c r="AU82" s="433">
        <v>0</v>
      </c>
      <c r="AV82" s="433">
        <v>0</v>
      </c>
      <c r="AW82" s="443">
        <f t="shared" si="68"/>
        <v>0</v>
      </c>
      <c r="AX82" s="432">
        <v>0</v>
      </c>
      <c r="AY82" s="433">
        <v>0</v>
      </c>
      <c r="AZ82" s="433">
        <v>0</v>
      </c>
      <c r="BA82" s="443">
        <f t="shared" si="69"/>
        <v>0</v>
      </c>
      <c r="BB82" s="432">
        <v>0</v>
      </c>
      <c r="BC82" s="433">
        <v>0</v>
      </c>
      <c r="BD82" s="433">
        <v>0</v>
      </c>
      <c r="BE82" s="443">
        <f t="shared" si="70"/>
        <v>0</v>
      </c>
      <c r="BF82" s="378">
        <f t="shared" si="71"/>
        <v>0</v>
      </c>
      <c r="BG82" s="378">
        <f t="shared" si="71"/>
        <v>0</v>
      </c>
      <c r="BH82" s="378">
        <f t="shared" si="71"/>
        <v>0</v>
      </c>
      <c r="BI82" s="378">
        <f t="shared" si="44"/>
        <v>0</v>
      </c>
      <c r="BJ82" s="378">
        <f t="shared" si="45"/>
        <v>0</v>
      </c>
      <c r="BK82" s="350"/>
    </row>
    <row r="83" spans="1:63">
      <c r="A83" s="609"/>
      <c r="B83" s="609"/>
      <c r="C83" s="609"/>
      <c r="D83" s="657"/>
      <c r="E83" s="612"/>
      <c r="F83" s="615"/>
      <c r="G83" s="630"/>
      <c r="H83" s="633"/>
      <c r="I83" s="380" t="s">
        <v>165</v>
      </c>
      <c r="J83" s="432">
        <v>0</v>
      </c>
      <c r="K83" s="433">
        <v>0</v>
      </c>
      <c r="L83" s="433">
        <v>0</v>
      </c>
      <c r="M83" s="379">
        <f t="shared" si="59"/>
        <v>0</v>
      </c>
      <c r="N83" s="432">
        <v>0</v>
      </c>
      <c r="O83" s="433">
        <v>0</v>
      </c>
      <c r="P83" s="433">
        <v>0</v>
      </c>
      <c r="Q83" s="443">
        <f t="shared" si="60"/>
        <v>0</v>
      </c>
      <c r="R83" s="432">
        <v>0</v>
      </c>
      <c r="S83" s="433">
        <v>0</v>
      </c>
      <c r="T83" s="433">
        <v>0</v>
      </c>
      <c r="U83" s="443">
        <f t="shared" si="61"/>
        <v>0</v>
      </c>
      <c r="V83" s="432">
        <v>0</v>
      </c>
      <c r="W83" s="433">
        <v>0</v>
      </c>
      <c r="X83" s="433">
        <v>0</v>
      </c>
      <c r="Y83" s="443">
        <f t="shared" si="62"/>
        <v>0</v>
      </c>
      <c r="Z83" s="432">
        <v>0</v>
      </c>
      <c r="AA83" s="433">
        <v>0</v>
      </c>
      <c r="AB83" s="433">
        <v>0</v>
      </c>
      <c r="AC83" s="443">
        <f t="shared" si="63"/>
        <v>0</v>
      </c>
      <c r="AD83" s="432">
        <v>0</v>
      </c>
      <c r="AE83" s="433">
        <v>0</v>
      </c>
      <c r="AF83" s="433">
        <v>0</v>
      </c>
      <c r="AG83" s="443">
        <f t="shared" si="64"/>
        <v>0</v>
      </c>
      <c r="AH83" s="432"/>
      <c r="AI83" s="433"/>
      <c r="AJ83" s="433"/>
      <c r="AK83" s="443">
        <f t="shared" si="65"/>
        <v>0</v>
      </c>
      <c r="AL83" s="432">
        <v>0</v>
      </c>
      <c r="AM83" s="433">
        <v>0</v>
      </c>
      <c r="AN83" s="433">
        <v>0</v>
      </c>
      <c r="AO83" s="443">
        <f t="shared" si="66"/>
        <v>0</v>
      </c>
      <c r="AP83" s="432">
        <v>0</v>
      </c>
      <c r="AQ83" s="433">
        <v>0</v>
      </c>
      <c r="AR83" s="433">
        <v>0</v>
      </c>
      <c r="AS83" s="443">
        <f t="shared" si="67"/>
        <v>0</v>
      </c>
      <c r="AT83" s="432">
        <v>0</v>
      </c>
      <c r="AU83" s="433">
        <v>0</v>
      </c>
      <c r="AV83" s="433">
        <v>0</v>
      </c>
      <c r="AW83" s="443">
        <f t="shared" si="68"/>
        <v>0</v>
      </c>
      <c r="AX83" s="432">
        <v>0</v>
      </c>
      <c r="AY83" s="433">
        <v>0</v>
      </c>
      <c r="AZ83" s="433">
        <v>0</v>
      </c>
      <c r="BA83" s="443">
        <f t="shared" si="69"/>
        <v>0</v>
      </c>
      <c r="BB83" s="432">
        <v>0</v>
      </c>
      <c r="BC83" s="433">
        <v>0</v>
      </c>
      <c r="BD83" s="433">
        <v>0</v>
      </c>
      <c r="BE83" s="443">
        <f t="shared" si="70"/>
        <v>0</v>
      </c>
      <c r="BF83" s="378">
        <f t="shared" si="71"/>
        <v>0</v>
      </c>
      <c r="BG83" s="378">
        <f t="shared" si="71"/>
        <v>0</v>
      </c>
      <c r="BH83" s="378">
        <f t="shared" si="71"/>
        <v>0</v>
      </c>
      <c r="BI83" s="378">
        <f t="shared" si="44"/>
        <v>0</v>
      </c>
      <c r="BJ83" s="378">
        <f t="shared" si="45"/>
        <v>0</v>
      </c>
      <c r="BK83" s="350"/>
    </row>
    <row r="84" spans="1:63" ht="28.5">
      <c r="A84" s="609"/>
      <c r="B84" s="609"/>
      <c r="C84" s="609"/>
      <c r="D84" s="657"/>
      <c r="E84" s="612"/>
      <c r="F84" s="615"/>
      <c r="G84" s="630"/>
      <c r="H84" s="633"/>
      <c r="I84" s="383" t="s">
        <v>166</v>
      </c>
      <c r="J84" s="382">
        <f>IF(SUM(J79:J83)=SUM(J85:J88),SUM(J79:J83),"NO CUADRA")</f>
        <v>0</v>
      </c>
      <c r="K84" s="382">
        <f>IF(SUM(K79:K83)=SUM(K85:K88),SUM(K79:K83),"NO CUADRA")</f>
        <v>0</v>
      </c>
      <c r="L84" s="382">
        <f>IF(SUM(L79:L83)=SUM(L85:L88),SUM(L79:L83),"NO CUADRA")</f>
        <v>0</v>
      </c>
      <c r="M84" s="379">
        <f>IF(AND(SUM(M79:M83)=SUM(J84:L84),SUM(M85:M88)=SUM(J84:L84)),SUM(J84:L84),"NO CUADRA")</f>
        <v>0</v>
      </c>
      <c r="N84" s="444">
        <f>IF(SUM(N79:N83)=SUM(N85:N88),SUM(N79:N83),"NO CUADRA")</f>
        <v>0</v>
      </c>
      <c r="O84" s="444">
        <f>IF(SUM(O79:O83)=SUM(O85:O88),SUM(O79:O83),"NO CUADRA")</f>
        <v>0</v>
      </c>
      <c r="P84" s="444">
        <f>IF(SUM(P79:P83)=SUM(P85:P88),SUM(P79:P83),"NO CUADRA")</f>
        <v>0</v>
      </c>
      <c r="Q84" s="443">
        <f>IF(AND(SUM(Q79:Q83)=SUM(N84:P84),SUM(Q85:Q88)=SUM(N84:P84)),SUM(N84:P84),"NO CUADRA")</f>
        <v>0</v>
      </c>
      <c r="R84" s="444">
        <f>IF(SUM(R79:R83)=SUM(R85:R88),SUM(R79:R83),"NO CUADRA")</f>
        <v>0</v>
      </c>
      <c r="S84" s="444">
        <f>IF(SUM(S79:S83)=SUM(S85:S88),SUM(S79:S83),"NO CUADRA")</f>
        <v>0</v>
      </c>
      <c r="T84" s="444">
        <f>IF(SUM(T79:T83)=SUM(T85:T88),SUM(T79:T83),"NO CUADRA")</f>
        <v>0</v>
      </c>
      <c r="U84" s="443">
        <f>IF(AND(SUM(U79:U83)=SUM(R84:T84),SUM(U85:U88)=SUM(R84:T84)),SUM(R84:T84),"NO CUADRA")</f>
        <v>0</v>
      </c>
      <c r="V84" s="444">
        <f>IF(SUM(V79:V83)=SUM(V85:V88),SUM(V79:V83),"NO CUADRA")</f>
        <v>0</v>
      </c>
      <c r="W84" s="444">
        <f>IF(SUM(W79:W83)=SUM(W85:W88),SUM(W79:W83),"NO CUADRA")</f>
        <v>0</v>
      </c>
      <c r="X84" s="444">
        <f>IF(SUM(X79:X83)=SUM(X85:X88),SUM(X79:X83),"NO CUADRA")</f>
        <v>0</v>
      </c>
      <c r="Y84" s="443">
        <f>IF(AND(SUM(Y79:Y83)=SUM(V84:X84),SUM(Y85:Y88)=SUM(V84:X84)),SUM(V84:X84),"NO CUADRA")</f>
        <v>0</v>
      </c>
      <c r="Z84" s="444">
        <f>IF(SUM(Z79:Z83)=SUM(Z85:Z88),SUM(Z79:Z83),"NO CUADRA")</f>
        <v>0</v>
      </c>
      <c r="AA84" s="444">
        <f>IF(SUM(AA79:AA83)=SUM(AA85:AA88),SUM(AA79:AA83),"NO CUADRA")</f>
        <v>0</v>
      </c>
      <c r="AB84" s="444">
        <f>IF(SUM(AB79:AB83)=SUM(AB85:AB88),SUM(AB79:AB83),"NO CUADRA")</f>
        <v>0</v>
      </c>
      <c r="AC84" s="443">
        <f>IF(AND(SUM(AC79:AC83)=SUM(Z84:AB84),SUM(AC85:AC88)=SUM(Z84:AB84)),SUM(Z84:AB84),"NO CUADRA")</f>
        <v>0</v>
      </c>
      <c r="AD84" s="444">
        <f>IF(SUM(AD79:AD83)=SUM(AD85:AD88),SUM(AD79:AD83),"NO CUADRA")</f>
        <v>0</v>
      </c>
      <c r="AE84" s="444">
        <f>IF(SUM(AE79:AE83)=SUM(AE85:AE88),SUM(AE79:AE83),"NO CUADRA")</f>
        <v>0</v>
      </c>
      <c r="AF84" s="444">
        <f>IF(SUM(AF79:AF83)=SUM(AF85:AF88),SUM(AF79:AF83),"NO CUADRA")</f>
        <v>0</v>
      </c>
      <c r="AG84" s="443">
        <f>IF(AND(SUM(AG79:AG83)=SUM(AD84:AF84),SUM(AG85:AG88)=SUM(AD84:AF84)),SUM(AD84:AF84),"NO CUADRA")</f>
        <v>0</v>
      </c>
      <c r="AH84" s="444">
        <f>IF(SUM(AH79:AH83)=SUM(AH85:AH88),SUM(AH79:AH83),"NO CUADRA")</f>
        <v>0</v>
      </c>
      <c r="AI84" s="444">
        <f>IF(SUM(AI79:AI83)=SUM(AI85:AI88),SUM(AI79:AI83),"NO CUADRA")</f>
        <v>0</v>
      </c>
      <c r="AJ84" s="444">
        <f>IF(SUM(AJ79:AJ83)=SUM(AJ85:AJ88),SUM(AJ79:AJ83),"NO CUADRA")</f>
        <v>0</v>
      </c>
      <c r="AK84" s="443">
        <f>IF(AND(SUM(AK79:AK83)=SUM(AH84:AJ84),SUM(AK85:AK88)=SUM(AH84:AJ84)),SUM(AH84:AJ84),"NO CUADRA")</f>
        <v>0</v>
      </c>
      <c r="AL84" s="444">
        <f>IF(SUM(AL79:AL83)=SUM(AL85:AL88),SUM(AL79:AL83),"NO CUADRA")</f>
        <v>0</v>
      </c>
      <c r="AM84" s="444">
        <f>IF(SUM(AM79:AM83)=SUM(AM85:AM88),SUM(AM79:AM83),"NO CUADRA")</f>
        <v>0</v>
      </c>
      <c r="AN84" s="444">
        <f>IF(SUM(AN79:AN83)=SUM(AN85:AN88),SUM(AN79:AN83),"NO CUADRA")</f>
        <v>0</v>
      </c>
      <c r="AO84" s="443">
        <f>IF(AND(SUM(AO79:AO83)=SUM(AL84:AN84),SUM(AO85:AO88)=SUM(AL84:AN84)),SUM(AL84:AN84),"NO CUADRA")</f>
        <v>0</v>
      </c>
      <c r="AP84" s="444">
        <f>IF(SUM(AP79:AP83)=SUM(AP85:AP88),SUM(AP79:AP83),"NO CUADRA")</f>
        <v>0</v>
      </c>
      <c r="AQ84" s="444">
        <f>IF(SUM(AQ79:AQ83)=SUM(AQ85:AQ88),SUM(AQ79:AQ83),"NO CUADRA")</f>
        <v>0</v>
      </c>
      <c r="AR84" s="444">
        <f>IF(SUM(AR79:AR83)=SUM(AR85:AR88),SUM(AR79:AR83),"NO CUADRA")</f>
        <v>0</v>
      </c>
      <c r="AS84" s="443">
        <f>IF(AND(SUM(AS79:AS83)=SUM(AP84:AR84),SUM(AS85:AS88)=SUM(AP84:AR84)),SUM(AP84:AR84),"NO CUADRA")</f>
        <v>0</v>
      </c>
      <c r="AT84" s="444">
        <f>IF(SUM(AT79:AT83)=SUM(AT85:AT88),SUM(AT79:AT83),"NO CUADRA")</f>
        <v>0</v>
      </c>
      <c r="AU84" s="444">
        <f>IF(SUM(AU79:AU83)=SUM(AU85:AU88),SUM(AU79:AU83),"NO CUADRA")</f>
        <v>0</v>
      </c>
      <c r="AV84" s="444">
        <f>IF(SUM(AV79:AV83)=SUM(AV85:AV88),SUM(AV79:AV83),"NO CUADRA")</f>
        <v>0</v>
      </c>
      <c r="AW84" s="443">
        <f>IF(AND(SUM(AW79:AW83)=SUM(AT84:AV84),SUM(AW85:AW88)=SUM(AT84:AV84)),SUM(AT84:AV84),"NO CUADRA")</f>
        <v>0</v>
      </c>
      <c r="AX84" s="444">
        <f>IF(SUM(AX79:AX83)=SUM(AX85:AX88),SUM(AX79:AX83),"NO CUADRA")</f>
        <v>0</v>
      </c>
      <c r="AY84" s="444">
        <f>IF(SUM(AY79:AY83)=SUM(AY85:AY88),SUM(AY79:AY83),"NO CUADRA")</f>
        <v>0</v>
      </c>
      <c r="AZ84" s="444">
        <f>IF(SUM(AZ79:AZ83)=SUM(AZ85:AZ88),SUM(AZ79:AZ83),"NO CUADRA")</f>
        <v>0</v>
      </c>
      <c r="BA84" s="443">
        <f>IF(AND(SUM(BA79:BA83)=SUM(AX84:AZ84),SUM(BA85:BA88)=SUM(AX84:AZ84)),SUM(AX84:AZ84),"NO CUADRA")</f>
        <v>0</v>
      </c>
      <c r="BB84" s="444">
        <f>IF(SUM(BB79:BB83)=SUM(BB85:BB88),SUM(BB79:BB83),"NO CUADRA")</f>
        <v>0</v>
      </c>
      <c r="BC84" s="444">
        <f>IF(SUM(BC79:BC83)=SUM(BC85:BC88),SUM(BC79:BC83),"NO CUADRA")</f>
        <v>0</v>
      </c>
      <c r="BD84" s="444">
        <f>IF(SUM(BD79:BD83)=SUM(BD85:BD88),SUM(BD79:BD83),"NO CUADRA")</f>
        <v>0</v>
      </c>
      <c r="BE84" s="443">
        <f>IF(AND(SUM(BE79:BE83)=SUM(BB84:BD84),SUM(BE85:BE88)=SUM(BB84:BD84)),SUM(BB84:BD84),"NO CUADRA")</f>
        <v>0</v>
      </c>
      <c r="BF84" s="381">
        <f>IF(COUNTIFS($J84:$BE84,"NO CUADRA",$J$28:$BE$28,BF$28)&gt;0,"NO CUADRA",SUMIF($J$28:$BE$28,BF$28,$J84:$BE84))</f>
        <v>0</v>
      </c>
      <c r="BG84" s="381">
        <f>IF(COUNTIFS($J84:$BE84,"NO CUADRA",$J$28:$BE$28,BG$28)&gt;0,"NO CUADRA",SUMIF($J$28:$BE$28,BG$28,$J84:$BE84))</f>
        <v>0</v>
      </c>
      <c r="BH84" s="381">
        <f>IF(COUNTIFS($J84:$BE84,"NO CUADRA",$J$28:$BE$28,BH$28)&gt;0,"NO CUADRA",SUMIF($J$28:$BE$28,BH$28,$J84:$BE84))</f>
        <v>0</v>
      </c>
      <c r="BI84" s="381">
        <f t="shared" si="44"/>
        <v>0</v>
      </c>
      <c r="BJ84" s="381">
        <f t="shared" si="45"/>
        <v>0</v>
      </c>
      <c r="BK84" s="350"/>
    </row>
    <row r="85" spans="1:63">
      <c r="A85" s="609"/>
      <c r="B85" s="609"/>
      <c r="C85" s="609"/>
      <c r="D85" s="657"/>
      <c r="E85" s="612"/>
      <c r="F85" s="615"/>
      <c r="G85" s="630"/>
      <c r="H85" s="633" t="s">
        <v>167</v>
      </c>
      <c r="I85" s="380" t="s">
        <v>168</v>
      </c>
      <c r="J85" s="432">
        <v>0</v>
      </c>
      <c r="K85" s="433">
        <v>0</v>
      </c>
      <c r="L85" s="433">
        <v>0</v>
      </c>
      <c r="M85" s="379">
        <f t="shared" ref="M85:M93" si="72">SUM(J85:L85)</f>
        <v>0</v>
      </c>
      <c r="N85" s="432">
        <v>0</v>
      </c>
      <c r="O85" s="433">
        <v>0</v>
      </c>
      <c r="P85" s="433">
        <v>0</v>
      </c>
      <c r="Q85" s="443">
        <f t="shared" ref="Q85:Q93" si="73">SUM(N85:P85)</f>
        <v>0</v>
      </c>
      <c r="R85" s="432">
        <v>0</v>
      </c>
      <c r="S85" s="433">
        <v>0</v>
      </c>
      <c r="T85" s="433">
        <v>0</v>
      </c>
      <c r="U85" s="443">
        <f t="shared" ref="U85:U93" si="74">SUM(R85:T85)</f>
        <v>0</v>
      </c>
      <c r="V85" s="432">
        <v>0</v>
      </c>
      <c r="W85" s="433">
        <v>0</v>
      </c>
      <c r="X85" s="433">
        <v>0</v>
      </c>
      <c r="Y85" s="443">
        <f t="shared" ref="Y85:Y93" si="75">SUM(V85:X85)</f>
        <v>0</v>
      </c>
      <c r="Z85" s="432">
        <v>0</v>
      </c>
      <c r="AA85" s="433">
        <v>0</v>
      </c>
      <c r="AB85" s="433">
        <v>0</v>
      </c>
      <c r="AC85" s="443">
        <f t="shared" ref="AC85:AC93" si="76">SUM(Z85:AB85)</f>
        <v>0</v>
      </c>
      <c r="AD85" s="432">
        <v>0</v>
      </c>
      <c r="AE85" s="433">
        <v>0</v>
      </c>
      <c r="AF85" s="433">
        <v>0</v>
      </c>
      <c r="AG85" s="443">
        <f t="shared" ref="AG85:AG93" si="77">SUM(AD85:AF85)</f>
        <v>0</v>
      </c>
      <c r="AH85" s="432"/>
      <c r="AI85" s="433"/>
      <c r="AJ85" s="433"/>
      <c r="AK85" s="443">
        <f t="shared" ref="AK85:AK93" si="78">SUM(AH85:AJ85)</f>
        <v>0</v>
      </c>
      <c r="AL85" s="432">
        <v>0</v>
      </c>
      <c r="AM85" s="433">
        <v>0</v>
      </c>
      <c r="AN85" s="433">
        <v>0</v>
      </c>
      <c r="AO85" s="443">
        <f t="shared" ref="AO85:AO93" si="79">SUM(AL85:AN85)</f>
        <v>0</v>
      </c>
      <c r="AP85" s="432">
        <v>0</v>
      </c>
      <c r="AQ85" s="433">
        <v>0</v>
      </c>
      <c r="AR85" s="433">
        <v>0</v>
      </c>
      <c r="AS85" s="443">
        <f t="shared" ref="AS85:AS93" si="80">SUM(AP85:AR85)</f>
        <v>0</v>
      </c>
      <c r="AT85" s="432">
        <v>0</v>
      </c>
      <c r="AU85" s="433">
        <v>0</v>
      </c>
      <c r="AV85" s="433">
        <v>0</v>
      </c>
      <c r="AW85" s="443">
        <f t="shared" ref="AW85:AW93" si="81">SUM(AT85:AV85)</f>
        <v>0</v>
      </c>
      <c r="AX85" s="432">
        <v>0</v>
      </c>
      <c r="AY85" s="433">
        <v>0</v>
      </c>
      <c r="AZ85" s="433">
        <v>0</v>
      </c>
      <c r="BA85" s="443">
        <f t="shared" ref="BA85:BA93" si="82">SUM(AX85:AZ85)</f>
        <v>0</v>
      </c>
      <c r="BB85" s="432">
        <v>0</v>
      </c>
      <c r="BC85" s="433">
        <v>0</v>
      </c>
      <c r="BD85" s="433">
        <v>0</v>
      </c>
      <c r="BE85" s="443">
        <f t="shared" ref="BE85:BE93" si="83">SUM(BB85:BD85)</f>
        <v>0</v>
      </c>
      <c r="BF85" s="378">
        <f t="shared" ref="BF85:BH93" si="84">SUMIF($J$28:$BE$28,BF$28,$J85:$BE85)</f>
        <v>0</v>
      </c>
      <c r="BG85" s="378">
        <f t="shared" si="84"/>
        <v>0</v>
      </c>
      <c r="BH85" s="378">
        <f t="shared" si="84"/>
        <v>0</v>
      </c>
      <c r="BI85" s="378">
        <f t="shared" si="44"/>
        <v>0</v>
      </c>
      <c r="BJ85" s="378">
        <f t="shared" si="45"/>
        <v>0</v>
      </c>
      <c r="BK85" s="350"/>
    </row>
    <row r="86" spans="1:63">
      <c r="A86" s="609"/>
      <c r="B86" s="609"/>
      <c r="C86" s="609"/>
      <c r="D86" s="657"/>
      <c r="E86" s="612"/>
      <c r="F86" s="615"/>
      <c r="G86" s="630"/>
      <c r="H86" s="633"/>
      <c r="I86" s="380" t="s">
        <v>169</v>
      </c>
      <c r="J86" s="432">
        <v>0</v>
      </c>
      <c r="K86" s="433">
        <v>0</v>
      </c>
      <c r="L86" s="433">
        <v>0</v>
      </c>
      <c r="M86" s="379">
        <f t="shared" si="72"/>
        <v>0</v>
      </c>
      <c r="N86" s="432">
        <v>0</v>
      </c>
      <c r="O86" s="433">
        <v>0</v>
      </c>
      <c r="P86" s="433">
        <v>0</v>
      </c>
      <c r="Q86" s="443">
        <f t="shared" si="73"/>
        <v>0</v>
      </c>
      <c r="R86" s="432">
        <v>0</v>
      </c>
      <c r="S86" s="433">
        <v>0</v>
      </c>
      <c r="T86" s="433">
        <v>0</v>
      </c>
      <c r="U86" s="443">
        <f t="shared" si="74"/>
        <v>0</v>
      </c>
      <c r="V86" s="432">
        <v>0</v>
      </c>
      <c r="W86" s="433">
        <v>0</v>
      </c>
      <c r="X86" s="433">
        <v>0</v>
      </c>
      <c r="Y86" s="443">
        <f t="shared" si="75"/>
        <v>0</v>
      </c>
      <c r="Z86" s="432">
        <v>0</v>
      </c>
      <c r="AA86" s="433">
        <v>0</v>
      </c>
      <c r="AB86" s="433">
        <v>0</v>
      </c>
      <c r="AC86" s="443">
        <f t="shared" si="76"/>
        <v>0</v>
      </c>
      <c r="AD86" s="432">
        <v>0</v>
      </c>
      <c r="AE86" s="433">
        <v>0</v>
      </c>
      <c r="AF86" s="433">
        <v>0</v>
      </c>
      <c r="AG86" s="443">
        <f t="shared" si="77"/>
        <v>0</v>
      </c>
      <c r="AH86" s="432"/>
      <c r="AI86" s="433"/>
      <c r="AJ86" s="433"/>
      <c r="AK86" s="443">
        <f t="shared" si="78"/>
        <v>0</v>
      </c>
      <c r="AL86" s="432">
        <v>0</v>
      </c>
      <c r="AM86" s="433">
        <v>0</v>
      </c>
      <c r="AN86" s="433">
        <v>0</v>
      </c>
      <c r="AO86" s="443">
        <f t="shared" si="79"/>
        <v>0</v>
      </c>
      <c r="AP86" s="432">
        <v>0</v>
      </c>
      <c r="AQ86" s="433">
        <v>0</v>
      </c>
      <c r="AR86" s="433">
        <v>0</v>
      </c>
      <c r="AS86" s="443">
        <f t="shared" si="80"/>
        <v>0</v>
      </c>
      <c r="AT86" s="432">
        <v>0</v>
      </c>
      <c r="AU86" s="433">
        <v>0</v>
      </c>
      <c r="AV86" s="433">
        <v>0</v>
      </c>
      <c r="AW86" s="443">
        <f t="shared" si="81"/>
        <v>0</v>
      </c>
      <c r="AX86" s="432">
        <v>0</v>
      </c>
      <c r="AY86" s="433">
        <v>0</v>
      </c>
      <c r="AZ86" s="433">
        <v>0</v>
      </c>
      <c r="BA86" s="443">
        <f t="shared" si="82"/>
        <v>0</v>
      </c>
      <c r="BB86" s="432">
        <v>0</v>
      </c>
      <c r="BC86" s="433">
        <v>0</v>
      </c>
      <c r="BD86" s="433">
        <v>0</v>
      </c>
      <c r="BE86" s="443">
        <f t="shared" si="83"/>
        <v>0</v>
      </c>
      <c r="BF86" s="378">
        <f t="shared" si="84"/>
        <v>0</v>
      </c>
      <c r="BG86" s="378">
        <f t="shared" si="84"/>
        <v>0</v>
      </c>
      <c r="BH86" s="378">
        <f t="shared" si="84"/>
        <v>0</v>
      </c>
      <c r="BI86" s="378">
        <f t="shared" si="44"/>
        <v>0</v>
      </c>
      <c r="BJ86" s="378">
        <f t="shared" si="45"/>
        <v>0</v>
      </c>
      <c r="BK86" s="350"/>
    </row>
    <row r="87" spans="1:63">
      <c r="A87" s="609"/>
      <c r="B87" s="609"/>
      <c r="C87" s="609"/>
      <c r="D87" s="657"/>
      <c r="E87" s="612"/>
      <c r="F87" s="615"/>
      <c r="G87" s="630"/>
      <c r="H87" s="633" t="s">
        <v>170</v>
      </c>
      <c r="I87" s="380" t="s">
        <v>171</v>
      </c>
      <c r="J87" s="432">
        <v>0</v>
      </c>
      <c r="K87" s="433">
        <v>0</v>
      </c>
      <c r="L87" s="433">
        <v>0</v>
      </c>
      <c r="M87" s="379">
        <f t="shared" si="72"/>
        <v>0</v>
      </c>
      <c r="N87" s="432">
        <v>0</v>
      </c>
      <c r="O87" s="433">
        <v>0</v>
      </c>
      <c r="P87" s="433">
        <v>0</v>
      </c>
      <c r="Q87" s="443">
        <f t="shared" si="73"/>
        <v>0</v>
      </c>
      <c r="R87" s="432">
        <v>0</v>
      </c>
      <c r="S87" s="433">
        <v>0</v>
      </c>
      <c r="T87" s="433">
        <v>0</v>
      </c>
      <c r="U87" s="443">
        <f t="shared" si="74"/>
        <v>0</v>
      </c>
      <c r="V87" s="432">
        <v>0</v>
      </c>
      <c r="W87" s="433">
        <v>0</v>
      </c>
      <c r="X87" s="433">
        <v>0</v>
      </c>
      <c r="Y87" s="443">
        <f t="shared" si="75"/>
        <v>0</v>
      </c>
      <c r="Z87" s="432">
        <v>0</v>
      </c>
      <c r="AA87" s="433">
        <v>0</v>
      </c>
      <c r="AB87" s="433">
        <v>0</v>
      </c>
      <c r="AC87" s="443">
        <f t="shared" si="76"/>
        <v>0</v>
      </c>
      <c r="AD87" s="432">
        <v>0</v>
      </c>
      <c r="AE87" s="433">
        <v>0</v>
      </c>
      <c r="AF87" s="433">
        <v>0</v>
      </c>
      <c r="AG87" s="443">
        <f t="shared" si="77"/>
        <v>0</v>
      </c>
      <c r="AH87" s="432"/>
      <c r="AI87" s="433"/>
      <c r="AJ87" s="433"/>
      <c r="AK87" s="443">
        <f t="shared" si="78"/>
        <v>0</v>
      </c>
      <c r="AL87" s="432">
        <v>0</v>
      </c>
      <c r="AM87" s="433">
        <v>0</v>
      </c>
      <c r="AN87" s="433">
        <v>0</v>
      </c>
      <c r="AO87" s="443">
        <f t="shared" si="79"/>
        <v>0</v>
      </c>
      <c r="AP87" s="432">
        <v>0</v>
      </c>
      <c r="AQ87" s="433">
        <v>0</v>
      </c>
      <c r="AR87" s="433">
        <v>0</v>
      </c>
      <c r="AS87" s="443">
        <f t="shared" si="80"/>
        <v>0</v>
      </c>
      <c r="AT87" s="432">
        <v>0</v>
      </c>
      <c r="AU87" s="433">
        <v>0</v>
      </c>
      <c r="AV87" s="433">
        <v>0</v>
      </c>
      <c r="AW87" s="443">
        <f t="shared" si="81"/>
        <v>0</v>
      </c>
      <c r="AX87" s="432">
        <v>0</v>
      </c>
      <c r="AY87" s="433">
        <v>0</v>
      </c>
      <c r="AZ87" s="433">
        <v>0</v>
      </c>
      <c r="BA87" s="443">
        <f t="shared" si="82"/>
        <v>0</v>
      </c>
      <c r="BB87" s="432">
        <v>0</v>
      </c>
      <c r="BC87" s="433">
        <v>0</v>
      </c>
      <c r="BD87" s="433">
        <v>0</v>
      </c>
      <c r="BE87" s="443">
        <f t="shared" si="83"/>
        <v>0</v>
      </c>
      <c r="BF87" s="378">
        <f t="shared" si="84"/>
        <v>0</v>
      </c>
      <c r="BG87" s="378">
        <f t="shared" si="84"/>
        <v>0</v>
      </c>
      <c r="BH87" s="378">
        <f t="shared" si="84"/>
        <v>0</v>
      </c>
      <c r="BI87" s="378">
        <f t="shared" si="44"/>
        <v>0</v>
      </c>
      <c r="BJ87" s="378">
        <f t="shared" si="45"/>
        <v>0</v>
      </c>
      <c r="BK87" s="350"/>
    </row>
    <row r="88" spans="1:63" ht="15" thickBot="1">
      <c r="A88" s="609"/>
      <c r="B88" s="609"/>
      <c r="C88" s="609"/>
      <c r="D88" s="657"/>
      <c r="E88" s="613"/>
      <c r="F88" s="616"/>
      <c r="G88" s="631"/>
      <c r="H88" s="634"/>
      <c r="I88" s="377" t="s">
        <v>172</v>
      </c>
      <c r="J88" s="434">
        <v>0</v>
      </c>
      <c r="K88" s="435">
        <v>0</v>
      </c>
      <c r="L88" s="435">
        <v>0</v>
      </c>
      <c r="M88" s="376">
        <f t="shared" si="72"/>
        <v>0</v>
      </c>
      <c r="N88" s="434">
        <v>0</v>
      </c>
      <c r="O88" s="435">
        <v>0</v>
      </c>
      <c r="P88" s="435">
        <v>0</v>
      </c>
      <c r="Q88" s="445">
        <f t="shared" si="73"/>
        <v>0</v>
      </c>
      <c r="R88" s="434">
        <v>0</v>
      </c>
      <c r="S88" s="435">
        <v>0</v>
      </c>
      <c r="T88" s="435">
        <v>0</v>
      </c>
      <c r="U88" s="445">
        <f t="shared" si="74"/>
        <v>0</v>
      </c>
      <c r="V88" s="434">
        <v>0</v>
      </c>
      <c r="W88" s="435">
        <v>0</v>
      </c>
      <c r="X88" s="435">
        <v>0</v>
      </c>
      <c r="Y88" s="445">
        <f t="shared" si="75"/>
        <v>0</v>
      </c>
      <c r="Z88" s="434">
        <v>0</v>
      </c>
      <c r="AA88" s="435">
        <v>0</v>
      </c>
      <c r="AB88" s="435">
        <v>0</v>
      </c>
      <c r="AC88" s="445">
        <f t="shared" si="76"/>
        <v>0</v>
      </c>
      <c r="AD88" s="434">
        <v>0</v>
      </c>
      <c r="AE88" s="435">
        <v>0</v>
      </c>
      <c r="AF88" s="435">
        <v>0</v>
      </c>
      <c r="AG88" s="445">
        <f t="shared" si="77"/>
        <v>0</v>
      </c>
      <c r="AH88" s="434"/>
      <c r="AI88" s="435"/>
      <c r="AJ88" s="435"/>
      <c r="AK88" s="445">
        <f t="shared" si="78"/>
        <v>0</v>
      </c>
      <c r="AL88" s="434">
        <v>0</v>
      </c>
      <c r="AM88" s="435">
        <v>0</v>
      </c>
      <c r="AN88" s="435">
        <v>0</v>
      </c>
      <c r="AO88" s="445">
        <f t="shared" si="79"/>
        <v>0</v>
      </c>
      <c r="AP88" s="434">
        <v>0</v>
      </c>
      <c r="AQ88" s="435">
        <v>0</v>
      </c>
      <c r="AR88" s="435">
        <v>0</v>
      </c>
      <c r="AS88" s="445">
        <f t="shared" si="80"/>
        <v>0</v>
      </c>
      <c r="AT88" s="434">
        <v>0</v>
      </c>
      <c r="AU88" s="435">
        <v>0</v>
      </c>
      <c r="AV88" s="435">
        <v>0</v>
      </c>
      <c r="AW88" s="445">
        <f t="shared" si="81"/>
        <v>0</v>
      </c>
      <c r="AX88" s="434">
        <v>0</v>
      </c>
      <c r="AY88" s="435">
        <v>0</v>
      </c>
      <c r="AZ88" s="435">
        <v>0</v>
      </c>
      <c r="BA88" s="445">
        <f t="shared" si="82"/>
        <v>0</v>
      </c>
      <c r="BB88" s="434">
        <v>0</v>
      </c>
      <c r="BC88" s="435">
        <v>0</v>
      </c>
      <c r="BD88" s="435">
        <v>0</v>
      </c>
      <c r="BE88" s="445">
        <f t="shared" si="83"/>
        <v>0</v>
      </c>
      <c r="BF88" s="375">
        <f t="shared" si="84"/>
        <v>0</v>
      </c>
      <c r="BG88" s="375">
        <f t="shared" si="84"/>
        <v>0</v>
      </c>
      <c r="BH88" s="375">
        <f t="shared" si="84"/>
        <v>0</v>
      </c>
      <c r="BI88" s="375">
        <f t="shared" si="44"/>
        <v>0</v>
      </c>
      <c r="BJ88" s="375">
        <f t="shared" si="45"/>
        <v>0</v>
      </c>
      <c r="BK88" s="350"/>
    </row>
    <row r="89" spans="1:63">
      <c r="A89" s="609"/>
      <c r="B89" s="609"/>
      <c r="C89" s="609"/>
      <c r="D89" s="657"/>
      <c r="E89" s="617" t="s">
        <v>244</v>
      </c>
      <c r="F89" s="620"/>
      <c r="G89" s="623" t="s">
        <v>238</v>
      </c>
      <c r="H89" s="626" t="s">
        <v>160</v>
      </c>
      <c r="I89" s="374" t="s">
        <v>161</v>
      </c>
      <c r="J89" s="430">
        <v>0</v>
      </c>
      <c r="K89" s="431">
        <v>0</v>
      </c>
      <c r="L89" s="431">
        <v>0</v>
      </c>
      <c r="M89" s="373">
        <f t="shared" si="72"/>
        <v>0</v>
      </c>
      <c r="N89" s="430">
        <v>0</v>
      </c>
      <c r="O89" s="431">
        <v>0</v>
      </c>
      <c r="P89" s="431">
        <v>0</v>
      </c>
      <c r="Q89" s="446">
        <f t="shared" si="73"/>
        <v>0</v>
      </c>
      <c r="R89" s="430">
        <v>0</v>
      </c>
      <c r="S89" s="431">
        <v>0</v>
      </c>
      <c r="T89" s="431">
        <v>0</v>
      </c>
      <c r="U89" s="446">
        <f t="shared" si="74"/>
        <v>0</v>
      </c>
      <c r="V89" s="430"/>
      <c r="W89" s="431"/>
      <c r="X89" s="431"/>
      <c r="Y89" s="446">
        <f t="shared" si="75"/>
        <v>0</v>
      </c>
      <c r="Z89" s="430"/>
      <c r="AA89" s="431"/>
      <c r="AB89" s="431"/>
      <c r="AC89" s="446">
        <f t="shared" si="76"/>
        <v>0</v>
      </c>
      <c r="AD89" s="430"/>
      <c r="AE89" s="431"/>
      <c r="AF89" s="431"/>
      <c r="AG89" s="446">
        <f t="shared" si="77"/>
        <v>0</v>
      </c>
      <c r="AH89" s="430"/>
      <c r="AI89" s="431"/>
      <c r="AJ89" s="431"/>
      <c r="AK89" s="446">
        <f t="shared" si="78"/>
        <v>0</v>
      </c>
      <c r="AL89" s="430"/>
      <c r="AM89" s="431"/>
      <c r="AN89" s="431"/>
      <c r="AO89" s="446">
        <f t="shared" si="79"/>
        <v>0</v>
      </c>
      <c r="AP89" s="430"/>
      <c r="AQ89" s="431"/>
      <c r="AR89" s="431"/>
      <c r="AS89" s="446">
        <f t="shared" si="80"/>
        <v>0</v>
      </c>
      <c r="AT89" s="430"/>
      <c r="AU89" s="431"/>
      <c r="AV89" s="431"/>
      <c r="AW89" s="446">
        <f t="shared" si="81"/>
        <v>0</v>
      </c>
      <c r="AX89" s="430"/>
      <c r="AY89" s="431"/>
      <c r="AZ89" s="431"/>
      <c r="BA89" s="446">
        <f t="shared" si="82"/>
        <v>0</v>
      </c>
      <c r="BB89" s="430"/>
      <c r="BC89" s="431"/>
      <c r="BD89" s="431"/>
      <c r="BE89" s="446">
        <f t="shared" si="83"/>
        <v>0</v>
      </c>
      <c r="BF89" s="372">
        <f t="shared" si="84"/>
        <v>0</v>
      </c>
      <c r="BG89" s="372">
        <f t="shared" si="84"/>
        <v>0</v>
      </c>
      <c r="BH89" s="372">
        <f t="shared" si="84"/>
        <v>0</v>
      </c>
      <c r="BI89" s="372">
        <f t="shared" si="44"/>
        <v>0</v>
      </c>
      <c r="BJ89" s="372">
        <f t="shared" si="45"/>
        <v>0</v>
      </c>
      <c r="BK89" s="350"/>
    </row>
    <row r="90" spans="1:63">
      <c r="A90" s="609"/>
      <c r="B90" s="609"/>
      <c r="C90" s="609"/>
      <c r="D90" s="657"/>
      <c r="E90" s="618"/>
      <c r="F90" s="621"/>
      <c r="G90" s="624"/>
      <c r="H90" s="627"/>
      <c r="I90" s="368" t="s">
        <v>162</v>
      </c>
      <c r="J90" s="432">
        <v>0</v>
      </c>
      <c r="K90" s="433">
        <v>0</v>
      </c>
      <c r="L90" s="433">
        <v>0</v>
      </c>
      <c r="M90" s="367">
        <f t="shared" si="72"/>
        <v>0</v>
      </c>
      <c r="N90" s="432">
        <v>0</v>
      </c>
      <c r="O90" s="433">
        <v>0</v>
      </c>
      <c r="P90" s="433">
        <v>0</v>
      </c>
      <c r="Q90" s="447">
        <f t="shared" si="73"/>
        <v>0</v>
      </c>
      <c r="R90" s="432">
        <v>0</v>
      </c>
      <c r="S90" s="433">
        <v>0</v>
      </c>
      <c r="T90" s="433">
        <v>0</v>
      </c>
      <c r="U90" s="447">
        <f t="shared" si="74"/>
        <v>0</v>
      </c>
      <c r="V90" s="432"/>
      <c r="W90" s="433"/>
      <c r="X90" s="433"/>
      <c r="Y90" s="447">
        <f t="shared" si="75"/>
        <v>0</v>
      </c>
      <c r="Z90" s="432"/>
      <c r="AA90" s="433"/>
      <c r="AB90" s="433"/>
      <c r="AC90" s="447">
        <f t="shared" si="76"/>
        <v>0</v>
      </c>
      <c r="AD90" s="432"/>
      <c r="AE90" s="433"/>
      <c r="AF90" s="433"/>
      <c r="AG90" s="447">
        <f t="shared" si="77"/>
        <v>0</v>
      </c>
      <c r="AH90" s="432"/>
      <c r="AI90" s="433"/>
      <c r="AJ90" s="433"/>
      <c r="AK90" s="447">
        <f t="shared" si="78"/>
        <v>0</v>
      </c>
      <c r="AL90" s="432"/>
      <c r="AM90" s="433"/>
      <c r="AN90" s="433"/>
      <c r="AO90" s="447">
        <f t="shared" si="79"/>
        <v>0</v>
      </c>
      <c r="AP90" s="432"/>
      <c r="AQ90" s="433"/>
      <c r="AR90" s="433"/>
      <c r="AS90" s="447">
        <f t="shared" si="80"/>
        <v>0</v>
      </c>
      <c r="AT90" s="432"/>
      <c r="AU90" s="433"/>
      <c r="AV90" s="433"/>
      <c r="AW90" s="447">
        <f t="shared" si="81"/>
        <v>0</v>
      </c>
      <c r="AX90" s="432"/>
      <c r="AY90" s="433"/>
      <c r="AZ90" s="433"/>
      <c r="BA90" s="447">
        <f t="shared" si="82"/>
        <v>0</v>
      </c>
      <c r="BB90" s="432"/>
      <c r="BC90" s="433"/>
      <c r="BD90" s="433"/>
      <c r="BE90" s="447">
        <f t="shared" si="83"/>
        <v>0</v>
      </c>
      <c r="BF90" s="366">
        <f t="shared" si="84"/>
        <v>0</v>
      </c>
      <c r="BG90" s="366">
        <f t="shared" si="84"/>
        <v>0</v>
      </c>
      <c r="BH90" s="366">
        <f t="shared" si="84"/>
        <v>0</v>
      </c>
      <c r="BI90" s="366">
        <f t="shared" si="44"/>
        <v>0</v>
      </c>
      <c r="BJ90" s="366">
        <f t="shared" si="45"/>
        <v>0</v>
      </c>
      <c r="BK90" s="350"/>
    </row>
    <row r="91" spans="1:63">
      <c r="A91" s="609"/>
      <c r="B91" s="609"/>
      <c r="C91" s="609"/>
      <c r="D91" s="657"/>
      <c r="E91" s="618"/>
      <c r="F91" s="621"/>
      <c r="G91" s="624"/>
      <c r="H91" s="627"/>
      <c r="I91" s="368" t="s">
        <v>163</v>
      </c>
      <c r="J91" s="432">
        <v>129</v>
      </c>
      <c r="K91" s="433">
        <v>224</v>
      </c>
      <c r="L91" s="433">
        <v>0</v>
      </c>
      <c r="M91" s="367">
        <f t="shared" si="72"/>
        <v>353</v>
      </c>
      <c r="N91" s="432">
        <v>127</v>
      </c>
      <c r="O91" s="433">
        <v>226</v>
      </c>
      <c r="P91" s="433">
        <v>0</v>
      </c>
      <c r="Q91" s="447">
        <f t="shared" si="73"/>
        <v>353</v>
      </c>
      <c r="R91" s="432">
        <v>127</v>
      </c>
      <c r="S91" s="433">
        <v>226</v>
      </c>
      <c r="T91" s="433">
        <v>0</v>
      </c>
      <c r="U91" s="447">
        <f t="shared" si="74"/>
        <v>353</v>
      </c>
      <c r="V91" s="432"/>
      <c r="W91" s="433"/>
      <c r="X91" s="433"/>
      <c r="Y91" s="447">
        <f t="shared" si="75"/>
        <v>0</v>
      </c>
      <c r="Z91" s="432"/>
      <c r="AA91" s="433"/>
      <c r="AB91" s="433"/>
      <c r="AC91" s="447">
        <f t="shared" si="76"/>
        <v>0</v>
      </c>
      <c r="AD91" s="432"/>
      <c r="AE91" s="433"/>
      <c r="AF91" s="433"/>
      <c r="AG91" s="447">
        <f t="shared" si="77"/>
        <v>0</v>
      </c>
      <c r="AH91" s="432"/>
      <c r="AI91" s="433"/>
      <c r="AJ91" s="433"/>
      <c r="AK91" s="447">
        <f t="shared" si="78"/>
        <v>0</v>
      </c>
      <c r="AL91" s="432"/>
      <c r="AM91" s="433"/>
      <c r="AN91" s="433"/>
      <c r="AO91" s="447">
        <f t="shared" si="79"/>
        <v>0</v>
      </c>
      <c r="AP91" s="432"/>
      <c r="AQ91" s="433"/>
      <c r="AR91" s="433"/>
      <c r="AS91" s="447">
        <f t="shared" si="80"/>
        <v>0</v>
      </c>
      <c r="AT91" s="432"/>
      <c r="AU91" s="433"/>
      <c r="AV91" s="433"/>
      <c r="AW91" s="447">
        <f t="shared" si="81"/>
        <v>0</v>
      </c>
      <c r="AX91" s="432"/>
      <c r="AY91" s="433"/>
      <c r="AZ91" s="433"/>
      <c r="BA91" s="447">
        <f t="shared" si="82"/>
        <v>0</v>
      </c>
      <c r="BB91" s="432"/>
      <c r="BC91" s="433"/>
      <c r="BD91" s="433"/>
      <c r="BE91" s="447">
        <f t="shared" si="83"/>
        <v>0</v>
      </c>
      <c r="BF91" s="366">
        <f t="shared" si="84"/>
        <v>383</v>
      </c>
      <c r="BG91" s="366">
        <f t="shared" si="84"/>
        <v>676</v>
      </c>
      <c r="BH91" s="366">
        <f t="shared" si="84"/>
        <v>0</v>
      </c>
      <c r="BI91" s="366">
        <f t="shared" si="44"/>
        <v>1059</v>
      </c>
      <c r="BJ91" s="366">
        <f t="shared" si="45"/>
        <v>1059</v>
      </c>
      <c r="BK91" s="350"/>
    </row>
    <row r="92" spans="1:63">
      <c r="A92" s="609"/>
      <c r="B92" s="609"/>
      <c r="C92" s="609"/>
      <c r="D92" s="657"/>
      <c r="E92" s="618"/>
      <c r="F92" s="621"/>
      <c r="G92" s="624"/>
      <c r="H92" s="627"/>
      <c r="I92" s="368" t="s">
        <v>164</v>
      </c>
      <c r="J92" s="432">
        <v>1399</v>
      </c>
      <c r="K92" s="433">
        <v>2705</v>
      </c>
      <c r="L92" s="433">
        <v>0</v>
      </c>
      <c r="M92" s="367">
        <f t="shared" si="72"/>
        <v>4104</v>
      </c>
      <c r="N92" s="432">
        <v>1400</v>
      </c>
      <c r="O92" s="433">
        <v>2697</v>
      </c>
      <c r="P92" s="433">
        <v>0</v>
      </c>
      <c r="Q92" s="447">
        <f t="shared" si="73"/>
        <v>4097</v>
      </c>
      <c r="R92" s="432">
        <v>1400</v>
      </c>
      <c r="S92" s="433">
        <v>2697</v>
      </c>
      <c r="T92" s="433">
        <v>0</v>
      </c>
      <c r="U92" s="447">
        <f t="shared" si="74"/>
        <v>4097</v>
      </c>
      <c r="V92" s="432"/>
      <c r="W92" s="433"/>
      <c r="X92" s="433"/>
      <c r="Y92" s="447">
        <f t="shared" si="75"/>
        <v>0</v>
      </c>
      <c r="Z92" s="432"/>
      <c r="AA92" s="433"/>
      <c r="AB92" s="433"/>
      <c r="AC92" s="447">
        <f t="shared" si="76"/>
        <v>0</v>
      </c>
      <c r="AD92" s="432"/>
      <c r="AE92" s="433"/>
      <c r="AF92" s="433"/>
      <c r="AG92" s="447">
        <f t="shared" si="77"/>
        <v>0</v>
      </c>
      <c r="AH92" s="432"/>
      <c r="AI92" s="433"/>
      <c r="AJ92" s="433"/>
      <c r="AK92" s="447">
        <f t="shared" si="78"/>
        <v>0</v>
      </c>
      <c r="AL92" s="432"/>
      <c r="AM92" s="433"/>
      <c r="AN92" s="433"/>
      <c r="AO92" s="447">
        <f t="shared" si="79"/>
        <v>0</v>
      </c>
      <c r="AP92" s="432"/>
      <c r="AQ92" s="433"/>
      <c r="AR92" s="433"/>
      <c r="AS92" s="447">
        <f t="shared" si="80"/>
        <v>0</v>
      </c>
      <c r="AT92" s="432"/>
      <c r="AU92" s="433"/>
      <c r="AV92" s="433"/>
      <c r="AW92" s="447">
        <f t="shared" si="81"/>
        <v>0</v>
      </c>
      <c r="AX92" s="432"/>
      <c r="AY92" s="433"/>
      <c r="AZ92" s="433"/>
      <c r="BA92" s="447">
        <f t="shared" si="82"/>
        <v>0</v>
      </c>
      <c r="BB92" s="432"/>
      <c r="BC92" s="433"/>
      <c r="BD92" s="433"/>
      <c r="BE92" s="447">
        <f t="shared" si="83"/>
        <v>0</v>
      </c>
      <c r="BF92" s="366">
        <f t="shared" si="84"/>
        <v>4199</v>
      </c>
      <c r="BG92" s="366">
        <f t="shared" si="84"/>
        <v>8099</v>
      </c>
      <c r="BH92" s="366">
        <f t="shared" si="84"/>
        <v>0</v>
      </c>
      <c r="BI92" s="366">
        <f t="shared" si="44"/>
        <v>12298</v>
      </c>
      <c r="BJ92" s="366">
        <f t="shared" si="45"/>
        <v>12298</v>
      </c>
      <c r="BK92" s="350"/>
    </row>
    <row r="93" spans="1:63">
      <c r="A93" s="609"/>
      <c r="B93" s="609"/>
      <c r="C93" s="609"/>
      <c r="D93" s="657"/>
      <c r="E93" s="618"/>
      <c r="F93" s="621"/>
      <c r="G93" s="624"/>
      <c r="H93" s="627"/>
      <c r="I93" s="368" t="s">
        <v>165</v>
      </c>
      <c r="J93" s="432">
        <v>166</v>
      </c>
      <c r="K93" s="433">
        <v>424</v>
      </c>
      <c r="L93" s="433">
        <v>0</v>
      </c>
      <c r="M93" s="367">
        <f t="shared" si="72"/>
        <v>590</v>
      </c>
      <c r="N93" s="432">
        <v>165</v>
      </c>
      <c r="O93" s="433">
        <v>424</v>
      </c>
      <c r="P93" s="433">
        <v>0</v>
      </c>
      <c r="Q93" s="447">
        <f t="shared" si="73"/>
        <v>589</v>
      </c>
      <c r="R93" s="432">
        <v>165</v>
      </c>
      <c r="S93" s="433">
        <v>424</v>
      </c>
      <c r="T93" s="433">
        <v>0</v>
      </c>
      <c r="U93" s="447">
        <f t="shared" si="74"/>
        <v>589</v>
      </c>
      <c r="V93" s="432"/>
      <c r="W93" s="433"/>
      <c r="X93" s="433"/>
      <c r="Y93" s="447">
        <f t="shared" si="75"/>
        <v>0</v>
      </c>
      <c r="Z93" s="432"/>
      <c r="AA93" s="433"/>
      <c r="AB93" s="433"/>
      <c r="AC93" s="447">
        <f t="shared" si="76"/>
        <v>0</v>
      </c>
      <c r="AD93" s="432"/>
      <c r="AE93" s="433"/>
      <c r="AF93" s="433"/>
      <c r="AG93" s="447">
        <f t="shared" si="77"/>
        <v>0</v>
      </c>
      <c r="AH93" s="432"/>
      <c r="AI93" s="433"/>
      <c r="AJ93" s="433"/>
      <c r="AK93" s="447">
        <f t="shared" si="78"/>
        <v>0</v>
      </c>
      <c r="AL93" s="432"/>
      <c r="AM93" s="433"/>
      <c r="AN93" s="433"/>
      <c r="AO93" s="447">
        <f t="shared" si="79"/>
        <v>0</v>
      </c>
      <c r="AP93" s="432"/>
      <c r="AQ93" s="433"/>
      <c r="AR93" s="433"/>
      <c r="AS93" s="447">
        <f t="shared" si="80"/>
        <v>0</v>
      </c>
      <c r="AT93" s="432"/>
      <c r="AU93" s="433"/>
      <c r="AV93" s="433"/>
      <c r="AW93" s="447">
        <f t="shared" si="81"/>
        <v>0</v>
      </c>
      <c r="AX93" s="432"/>
      <c r="AY93" s="433"/>
      <c r="AZ93" s="433"/>
      <c r="BA93" s="447">
        <f t="shared" si="82"/>
        <v>0</v>
      </c>
      <c r="BB93" s="432"/>
      <c r="BC93" s="433"/>
      <c r="BD93" s="433"/>
      <c r="BE93" s="447">
        <f t="shared" si="83"/>
        <v>0</v>
      </c>
      <c r="BF93" s="366">
        <f t="shared" si="84"/>
        <v>496</v>
      </c>
      <c r="BG93" s="366">
        <f t="shared" si="84"/>
        <v>1272</v>
      </c>
      <c r="BH93" s="366">
        <f t="shared" si="84"/>
        <v>0</v>
      </c>
      <c r="BI93" s="366">
        <f t="shared" ref="BI93:BI124" si="85">SUM(BF93:BH93)</f>
        <v>1768</v>
      </c>
      <c r="BJ93" s="366">
        <f t="shared" ref="BJ93:BJ124" si="86">SUMIF($J$28:$BE$28,$BI$28,$J93:$BE93)</f>
        <v>1768</v>
      </c>
      <c r="BK93" s="350"/>
    </row>
    <row r="94" spans="1:63" ht="28.5">
      <c r="A94" s="609"/>
      <c r="B94" s="609"/>
      <c r="C94" s="609"/>
      <c r="D94" s="657"/>
      <c r="E94" s="618"/>
      <c r="F94" s="621"/>
      <c r="G94" s="624"/>
      <c r="H94" s="627"/>
      <c r="I94" s="371" t="s">
        <v>166</v>
      </c>
      <c r="J94" s="370">
        <f>IF(SUM(J89:J93)=SUM(J95:J98),SUM(J89:J93),"NO CUADRA")</f>
        <v>1694</v>
      </c>
      <c r="K94" s="370">
        <f>IF(SUM(K89:K93)=SUM(K95:K98),SUM(K89:K93),"NO CUADRA")</f>
        <v>3353</v>
      </c>
      <c r="L94" s="370">
        <f>IF(SUM(L89:L93)=SUM(L95:L98),SUM(L89:L93),"NO CUADRA")</f>
        <v>0</v>
      </c>
      <c r="M94" s="367">
        <f>IF(AND(SUM(M89:M93)=SUM(J94:L94),SUM(M95:M98)=SUM(J94:L94)),SUM(J94:L94),"NO CUADRA")</f>
        <v>5047</v>
      </c>
      <c r="N94" s="448">
        <f>IF(SUM(N89:N93)=SUM(N95:N98),SUM(N89:N93),"NO CUADRA")</f>
        <v>1692</v>
      </c>
      <c r="O94" s="448">
        <f>IF(SUM(O89:O93)=SUM(O95:O98),SUM(O89:O93),"NO CUADRA")</f>
        <v>3347</v>
      </c>
      <c r="P94" s="448">
        <f>IF(SUM(P89:P93)=SUM(P95:P98),SUM(P89:P93),"NO CUADRA")</f>
        <v>0</v>
      </c>
      <c r="Q94" s="447">
        <f>IF(AND(SUM(Q89:Q93)=SUM(N94:P94),SUM(Q95:Q98)=SUM(N94:P94)),SUM(N94:P94),"NO CUADRA")</f>
        <v>5039</v>
      </c>
      <c r="R94" s="448">
        <f>IF(SUM(R89:R93)=SUM(R95:R98),SUM(R89:R93),"NO CUADRA")</f>
        <v>1692</v>
      </c>
      <c r="S94" s="448">
        <f>IF(SUM(S89:S93)=SUM(S95:S98),SUM(S89:S93),"NO CUADRA")</f>
        <v>3347</v>
      </c>
      <c r="T94" s="448">
        <f>IF(SUM(T89:T93)=SUM(T95:T98),SUM(T89:T93),"NO CUADRA")</f>
        <v>0</v>
      </c>
      <c r="U94" s="447">
        <f>IF(AND(SUM(U89:U93)=SUM(R94:T94),SUM(U95:U98)=SUM(R94:T94)),SUM(R94:T94),"NO CUADRA")</f>
        <v>5039</v>
      </c>
      <c r="V94" s="448">
        <f>IF(SUM(V89:V93)=SUM(V95:V98),SUM(V89:V93),"NO CUADRA")</f>
        <v>0</v>
      </c>
      <c r="W94" s="448">
        <f>IF(SUM(W89:W93)=SUM(W95:W98),SUM(W89:W93),"NO CUADRA")</f>
        <v>0</v>
      </c>
      <c r="X94" s="448">
        <f>IF(SUM(X89:X93)=SUM(X95:X98),SUM(X89:X93),"NO CUADRA")</f>
        <v>0</v>
      </c>
      <c r="Y94" s="447">
        <f>IF(AND(SUM(Y89:Y93)=SUM(V94:X94),SUM(Y95:Y98)=SUM(V94:X94)),SUM(V94:X94),"NO CUADRA")</f>
        <v>0</v>
      </c>
      <c r="Z94" s="448">
        <f>IF(SUM(Z89:Z93)=SUM(Z95:Z98),SUM(Z89:Z93),"NO CUADRA")</f>
        <v>0</v>
      </c>
      <c r="AA94" s="448">
        <f>IF(SUM(AA89:AA93)=SUM(AA95:AA98),SUM(AA89:AA93),"NO CUADRA")</f>
        <v>0</v>
      </c>
      <c r="AB94" s="448">
        <f>IF(SUM(AB89:AB93)=SUM(AB95:AB98),SUM(AB89:AB93),"NO CUADRA")</f>
        <v>0</v>
      </c>
      <c r="AC94" s="447">
        <f>IF(AND(SUM(AC89:AC93)=SUM(Z94:AB94),SUM(AC95:AC98)=SUM(Z94:AB94)),SUM(Z94:AB94),"NO CUADRA")</f>
        <v>0</v>
      </c>
      <c r="AD94" s="448">
        <f>IF(SUM(AD89:AD93)=SUM(AD95:AD98),SUM(AD89:AD93),"NO CUADRA")</f>
        <v>0</v>
      </c>
      <c r="AE94" s="448">
        <f>IF(SUM(AE89:AE93)=SUM(AE95:AE98),SUM(AE89:AE93),"NO CUADRA")</f>
        <v>0</v>
      </c>
      <c r="AF94" s="448">
        <f>IF(SUM(AF89:AF93)=SUM(AF95:AF98),SUM(AF89:AF93),"NO CUADRA")</f>
        <v>0</v>
      </c>
      <c r="AG94" s="447">
        <f>IF(AND(SUM(AG89:AG93)=SUM(AD94:AF94),SUM(AG95:AG98)=SUM(AD94:AF94)),SUM(AD94:AF94),"NO CUADRA")</f>
        <v>0</v>
      </c>
      <c r="AH94" s="448">
        <f>IF(SUM(AH89:AH93)=SUM(AH95:AH98),SUM(AH89:AH93),"NO CUADRA")</f>
        <v>0</v>
      </c>
      <c r="AI94" s="448">
        <f>IF(SUM(AI89:AI93)=SUM(AI95:AI98),SUM(AI89:AI93),"NO CUADRA")</f>
        <v>0</v>
      </c>
      <c r="AJ94" s="448">
        <f>IF(SUM(AJ89:AJ93)=SUM(AJ95:AJ98),SUM(AJ89:AJ93),"NO CUADRA")</f>
        <v>0</v>
      </c>
      <c r="AK94" s="447">
        <f>IF(AND(SUM(AK89:AK93)=SUM(AH94:AJ94),SUM(AK95:AK98)=SUM(AH94:AJ94)),SUM(AH94:AJ94),"NO CUADRA")</f>
        <v>0</v>
      </c>
      <c r="AL94" s="448">
        <f>IF(SUM(AL89:AL93)=SUM(AL95:AL98),SUM(AL89:AL93),"NO CUADRA")</f>
        <v>0</v>
      </c>
      <c r="AM94" s="448">
        <f>IF(SUM(AM89:AM93)=SUM(AM95:AM98),SUM(AM89:AM93),"NO CUADRA")</f>
        <v>0</v>
      </c>
      <c r="AN94" s="448">
        <f>IF(SUM(AN89:AN93)=SUM(AN95:AN98),SUM(AN89:AN93),"NO CUADRA")</f>
        <v>0</v>
      </c>
      <c r="AO94" s="447">
        <f>IF(AND(SUM(AO89:AO93)=SUM(AL94:AN94),SUM(AO95:AO98)=SUM(AL94:AN94)),SUM(AL94:AN94),"NO CUADRA")</f>
        <v>0</v>
      </c>
      <c r="AP94" s="448">
        <f>IF(SUM(AP89:AP93)=SUM(AP95:AP98),SUM(AP89:AP93),"NO CUADRA")</f>
        <v>0</v>
      </c>
      <c r="AQ94" s="448">
        <f>IF(SUM(AQ89:AQ93)=SUM(AQ95:AQ98),SUM(AQ89:AQ93),"NO CUADRA")</f>
        <v>0</v>
      </c>
      <c r="AR94" s="448">
        <f>IF(SUM(AR89:AR93)=SUM(AR95:AR98),SUM(AR89:AR93),"NO CUADRA")</f>
        <v>0</v>
      </c>
      <c r="AS94" s="447">
        <f>IF(AND(SUM(AS89:AS93)=SUM(AP94:AR94),SUM(AS95:AS98)=SUM(AP94:AR94)),SUM(AP94:AR94),"NO CUADRA")</f>
        <v>0</v>
      </c>
      <c r="AT94" s="448">
        <f>IF(SUM(AT89:AT93)=SUM(AT95:AT98),SUM(AT89:AT93),"NO CUADRA")</f>
        <v>0</v>
      </c>
      <c r="AU94" s="448">
        <f>IF(SUM(AU89:AU93)=SUM(AU95:AU98),SUM(AU89:AU93),"NO CUADRA")</f>
        <v>0</v>
      </c>
      <c r="AV94" s="448">
        <f>IF(SUM(AV89:AV93)=SUM(AV95:AV98),SUM(AV89:AV93),"NO CUADRA")</f>
        <v>0</v>
      </c>
      <c r="AW94" s="447">
        <f>IF(AND(SUM(AW89:AW93)=SUM(AT94:AV94),SUM(AW95:AW98)=SUM(AT94:AV94)),SUM(AT94:AV94),"NO CUADRA")</f>
        <v>0</v>
      </c>
      <c r="AX94" s="448">
        <f>IF(SUM(AX89:AX93)=SUM(AX95:AX98),SUM(AX89:AX93),"NO CUADRA")</f>
        <v>0</v>
      </c>
      <c r="AY94" s="448">
        <f>IF(SUM(AY89:AY93)=SUM(AY95:AY98),SUM(AY89:AY93),"NO CUADRA")</f>
        <v>0</v>
      </c>
      <c r="AZ94" s="448">
        <f>IF(SUM(AZ89:AZ93)=SUM(AZ95:AZ98),SUM(AZ89:AZ93),"NO CUADRA")</f>
        <v>0</v>
      </c>
      <c r="BA94" s="447">
        <f>IF(AND(SUM(BA89:BA93)=SUM(AX94:AZ94),SUM(BA95:BA98)=SUM(AX94:AZ94)),SUM(AX94:AZ94),"NO CUADRA")</f>
        <v>0</v>
      </c>
      <c r="BB94" s="448">
        <f>IF(SUM(BB89:BB93)=SUM(BB95:BB98),SUM(BB89:BB93),"NO CUADRA")</f>
        <v>0</v>
      </c>
      <c r="BC94" s="448">
        <f>IF(SUM(BC89:BC93)=SUM(BC95:BC98),SUM(BC89:BC93),"NO CUADRA")</f>
        <v>0</v>
      </c>
      <c r="BD94" s="448">
        <f>IF(SUM(BD89:BD93)=SUM(BD95:BD98),SUM(BD89:BD93),"NO CUADRA")</f>
        <v>0</v>
      </c>
      <c r="BE94" s="447">
        <f>IF(AND(SUM(BE89:BE93)=SUM(BB94:BD94),SUM(BE95:BE98)=SUM(BB94:BD94)),SUM(BB94:BD94),"NO CUADRA")</f>
        <v>0</v>
      </c>
      <c r="BF94" s="369">
        <f>IF(COUNTIFS($J94:$BE94,"NO CUADRA",$J$28:$BE$28,BF$28)&gt;0,"NO CUADRA",SUMIF($J$28:$BE$28,BF$28,$J94:$BE94))</f>
        <v>5078</v>
      </c>
      <c r="BG94" s="369">
        <f>IF(COUNTIFS($J94:$BE94,"NO CUADRA",$J$28:$BE$28,BG$28)&gt;0,"NO CUADRA",SUMIF($J$28:$BE$28,BG$28,$J94:$BE94))</f>
        <v>10047</v>
      </c>
      <c r="BH94" s="369">
        <f>IF(COUNTIFS($J94:$BE94,"NO CUADRA",$J$28:$BE$28,BH$28)&gt;0,"NO CUADRA",SUMIF($J$28:$BE$28,BH$28,$J94:$BE94))</f>
        <v>0</v>
      </c>
      <c r="BI94" s="369">
        <f t="shared" si="85"/>
        <v>15125</v>
      </c>
      <c r="BJ94" s="369">
        <f t="shared" si="86"/>
        <v>15125</v>
      </c>
      <c r="BK94" s="350"/>
    </row>
    <row r="95" spans="1:63">
      <c r="A95" s="609"/>
      <c r="B95" s="609"/>
      <c r="C95" s="609"/>
      <c r="D95" s="657"/>
      <c r="E95" s="618"/>
      <c r="F95" s="621"/>
      <c r="G95" s="624"/>
      <c r="H95" s="627" t="s">
        <v>167</v>
      </c>
      <c r="I95" s="368" t="s">
        <v>168</v>
      </c>
      <c r="J95" s="432">
        <v>1546</v>
      </c>
      <c r="K95" s="433">
        <v>2614</v>
      </c>
      <c r="L95" s="433">
        <v>0</v>
      </c>
      <c r="M95" s="367">
        <f t="shared" ref="M95:M103" si="87">SUM(J95:L95)</f>
        <v>4160</v>
      </c>
      <c r="N95" s="432">
        <v>1544</v>
      </c>
      <c r="O95" s="433">
        <v>2610</v>
      </c>
      <c r="P95" s="433">
        <v>0</v>
      </c>
      <c r="Q95" s="447">
        <f t="shared" ref="Q95:Q103" si="88">SUM(N95:P95)</f>
        <v>4154</v>
      </c>
      <c r="R95" s="432">
        <v>1544</v>
      </c>
      <c r="S95" s="433">
        <v>2610</v>
      </c>
      <c r="T95" s="433">
        <v>0</v>
      </c>
      <c r="U95" s="447">
        <f t="shared" ref="U95:U103" si="89">SUM(R95:T95)</f>
        <v>4154</v>
      </c>
      <c r="V95" s="432"/>
      <c r="W95" s="433"/>
      <c r="X95" s="433"/>
      <c r="Y95" s="447">
        <f t="shared" ref="Y95:Y103" si="90">SUM(V95:X95)</f>
        <v>0</v>
      </c>
      <c r="Z95" s="432"/>
      <c r="AA95" s="433"/>
      <c r="AB95" s="433"/>
      <c r="AC95" s="447">
        <f t="shared" ref="AC95:AC103" si="91">SUM(Z95:AB95)</f>
        <v>0</v>
      </c>
      <c r="AD95" s="432"/>
      <c r="AE95" s="433"/>
      <c r="AF95" s="433"/>
      <c r="AG95" s="447">
        <f t="shared" ref="AG95:AG103" si="92">SUM(AD95:AF95)</f>
        <v>0</v>
      </c>
      <c r="AH95" s="432"/>
      <c r="AI95" s="433"/>
      <c r="AJ95" s="433"/>
      <c r="AK95" s="447">
        <f t="shared" ref="AK95:AK103" si="93">SUM(AH95:AJ95)</f>
        <v>0</v>
      </c>
      <c r="AL95" s="432"/>
      <c r="AM95" s="433"/>
      <c r="AN95" s="433"/>
      <c r="AO95" s="447">
        <f t="shared" ref="AO95:AO103" si="94">SUM(AL95:AN95)</f>
        <v>0</v>
      </c>
      <c r="AP95" s="432"/>
      <c r="AQ95" s="433"/>
      <c r="AR95" s="433"/>
      <c r="AS95" s="447">
        <f t="shared" ref="AS95:AS103" si="95">SUM(AP95:AR95)</f>
        <v>0</v>
      </c>
      <c r="AT95" s="432"/>
      <c r="AU95" s="433"/>
      <c r="AV95" s="433"/>
      <c r="AW95" s="447">
        <f t="shared" ref="AW95:AW103" si="96">SUM(AT95:AV95)</f>
        <v>0</v>
      </c>
      <c r="AX95" s="432"/>
      <c r="AY95" s="433"/>
      <c r="AZ95" s="433"/>
      <c r="BA95" s="447">
        <f t="shared" ref="BA95:BA103" si="97">SUM(AX95:AZ95)</f>
        <v>0</v>
      </c>
      <c r="BB95" s="432"/>
      <c r="BC95" s="433"/>
      <c r="BD95" s="433"/>
      <c r="BE95" s="447">
        <f t="shared" ref="BE95:BE103" si="98">SUM(BB95:BD95)</f>
        <v>0</v>
      </c>
      <c r="BF95" s="366">
        <f t="shared" ref="BF95:BH103" si="99">SUMIF($J$28:$BE$28,BF$28,$J95:$BE95)</f>
        <v>4634</v>
      </c>
      <c r="BG95" s="366">
        <f t="shared" si="99"/>
        <v>7834</v>
      </c>
      <c r="BH95" s="366">
        <f t="shared" si="99"/>
        <v>0</v>
      </c>
      <c r="BI95" s="366">
        <f t="shared" si="85"/>
        <v>12468</v>
      </c>
      <c r="BJ95" s="366">
        <f t="shared" si="86"/>
        <v>12468</v>
      </c>
      <c r="BK95" s="350"/>
    </row>
    <row r="96" spans="1:63">
      <c r="A96" s="609"/>
      <c r="B96" s="609"/>
      <c r="C96" s="609"/>
      <c r="D96" s="657"/>
      <c r="E96" s="618"/>
      <c r="F96" s="621"/>
      <c r="G96" s="624"/>
      <c r="H96" s="627"/>
      <c r="I96" s="368" t="s">
        <v>169</v>
      </c>
      <c r="J96" s="432">
        <v>55</v>
      </c>
      <c r="K96" s="433">
        <v>265</v>
      </c>
      <c r="L96" s="433">
        <v>0</v>
      </c>
      <c r="M96" s="367">
        <f t="shared" si="87"/>
        <v>320</v>
      </c>
      <c r="N96" s="432">
        <v>55</v>
      </c>
      <c r="O96" s="433">
        <v>262</v>
      </c>
      <c r="P96" s="433">
        <v>0</v>
      </c>
      <c r="Q96" s="447">
        <f t="shared" si="88"/>
        <v>317</v>
      </c>
      <c r="R96" s="432">
        <v>55</v>
      </c>
      <c r="S96" s="433">
        <v>262</v>
      </c>
      <c r="T96" s="433">
        <v>0</v>
      </c>
      <c r="U96" s="447">
        <f t="shared" si="89"/>
        <v>317</v>
      </c>
      <c r="V96" s="432"/>
      <c r="W96" s="433"/>
      <c r="X96" s="433"/>
      <c r="Y96" s="447">
        <f t="shared" si="90"/>
        <v>0</v>
      </c>
      <c r="Z96" s="432"/>
      <c r="AA96" s="433"/>
      <c r="AB96" s="433"/>
      <c r="AC96" s="447">
        <f t="shared" si="91"/>
        <v>0</v>
      </c>
      <c r="AD96" s="432"/>
      <c r="AE96" s="433"/>
      <c r="AF96" s="433"/>
      <c r="AG96" s="447">
        <f t="shared" si="92"/>
        <v>0</v>
      </c>
      <c r="AH96" s="432"/>
      <c r="AI96" s="433"/>
      <c r="AJ96" s="433"/>
      <c r="AK96" s="447">
        <f t="shared" si="93"/>
        <v>0</v>
      </c>
      <c r="AL96" s="432"/>
      <c r="AM96" s="433"/>
      <c r="AN96" s="433"/>
      <c r="AO96" s="447">
        <f t="shared" si="94"/>
        <v>0</v>
      </c>
      <c r="AP96" s="432"/>
      <c r="AQ96" s="433"/>
      <c r="AR96" s="433"/>
      <c r="AS96" s="447">
        <f t="shared" si="95"/>
        <v>0</v>
      </c>
      <c r="AT96" s="432"/>
      <c r="AU96" s="433"/>
      <c r="AV96" s="433"/>
      <c r="AW96" s="447">
        <f t="shared" si="96"/>
        <v>0</v>
      </c>
      <c r="AX96" s="432"/>
      <c r="AY96" s="433"/>
      <c r="AZ96" s="433"/>
      <c r="BA96" s="447">
        <f t="shared" si="97"/>
        <v>0</v>
      </c>
      <c r="BB96" s="432"/>
      <c r="BC96" s="433"/>
      <c r="BD96" s="433"/>
      <c r="BE96" s="447">
        <f t="shared" si="98"/>
        <v>0</v>
      </c>
      <c r="BF96" s="366">
        <f t="shared" si="99"/>
        <v>165</v>
      </c>
      <c r="BG96" s="366">
        <f t="shared" si="99"/>
        <v>789</v>
      </c>
      <c r="BH96" s="366">
        <f t="shared" si="99"/>
        <v>0</v>
      </c>
      <c r="BI96" s="366">
        <f t="shared" si="85"/>
        <v>954</v>
      </c>
      <c r="BJ96" s="366">
        <f t="shared" si="86"/>
        <v>954</v>
      </c>
      <c r="BK96" s="350"/>
    </row>
    <row r="97" spans="1:63">
      <c r="A97" s="609"/>
      <c r="B97" s="609"/>
      <c r="C97" s="609"/>
      <c r="D97" s="657"/>
      <c r="E97" s="618"/>
      <c r="F97" s="621"/>
      <c r="G97" s="624"/>
      <c r="H97" s="627" t="s">
        <v>170</v>
      </c>
      <c r="I97" s="368" t="s">
        <v>171</v>
      </c>
      <c r="J97" s="432">
        <v>0</v>
      </c>
      <c r="K97" s="433">
        <v>0</v>
      </c>
      <c r="L97" s="433">
        <v>0</v>
      </c>
      <c r="M97" s="367">
        <f t="shared" si="87"/>
        <v>0</v>
      </c>
      <c r="N97" s="432">
        <v>0</v>
      </c>
      <c r="O97" s="433">
        <v>0</v>
      </c>
      <c r="P97" s="433">
        <v>0</v>
      </c>
      <c r="Q97" s="447">
        <f t="shared" si="88"/>
        <v>0</v>
      </c>
      <c r="R97" s="432">
        <v>0</v>
      </c>
      <c r="S97" s="433">
        <v>0</v>
      </c>
      <c r="T97" s="433">
        <v>0</v>
      </c>
      <c r="U97" s="447">
        <f t="shared" si="89"/>
        <v>0</v>
      </c>
      <c r="V97" s="432"/>
      <c r="W97" s="433"/>
      <c r="X97" s="433"/>
      <c r="Y97" s="447">
        <f t="shared" si="90"/>
        <v>0</v>
      </c>
      <c r="Z97" s="432"/>
      <c r="AA97" s="433"/>
      <c r="AB97" s="433"/>
      <c r="AC97" s="447">
        <f t="shared" si="91"/>
        <v>0</v>
      </c>
      <c r="AD97" s="432"/>
      <c r="AE97" s="433"/>
      <c r="AF97" s="433"/>
      <c r="AG97" s="447">
        <f t="shared" si="92"/>
        <v>0</v>
      </c>
      <c r="AH97" s="432"/>
      <c r="AI97" s="433"/>
      <c r="AJ97" s="433"/>
      <c r="AK97" s="447">
        <f t="shared" si="93"/>
        <v>0</v>
      </c>
      <c r="AL97" s="432"/>
      <c r="AM97" s="433"/>
      <c r="AN97" s="433"/>
      <c r="AO97" s="447">
        <f t="shared" si="94"/>
        <v>0</v>
      </c>
      <c r="AP97" s="432"/>
      <c r="AQ97" s="433"/>
      <c r="AR97" s="433"/>
      <c r="AS97" s="447">
        <f t="shared" si="95"/>
        <v>0</v>
      </c>
      <c r="AT97" s="432"/>
      <c r="AU97" s="433"/>
      <c r="AV97" s="433"/>
      <c r="AW97" s="447">
        <f t="shared" si="96"/>
        <v>0</v>
      </c>
      <c r="AX97" s="432"/>
      <c r="AY97" s="433"/>
      <c r="AZ97" s="433"/>
      <c r="BA97" s="447">
        <f t="shared" si="97"/>
        <v>0</v>
      </c>
      <c r="BB97" s="432"/>
      <c r="BC97" s="433"/>
      <c r="BD97" s="433"/>
      <c r="BE97" s="447">
        <f t="shared" si="98"/>
        <v>0</v>
      </c>
      <c r="BF97" s="366">
        <f t="shared" si="99"/>
        <v>0</v>
      </c>
      <c r="BG97" s="366">
        <f t="shared" si="99"/>
        <v>0</v>
      </c>
      <c r="BH97" s="366">
        <f t="shared" si="99"/>
        <v>0</v>
      </c>
      <c r="BI97" s="366">
        <f t="shared" si="85"/>
        <v>0</v>
      </c>
      <c r="BJ97" s="366">
        <f t="shared" si="86"/>
        <v>0</v>
      </c>
      <c r="BK97" s="350"/>
    </row>
    <row r="98" spans="1:63" ht="15" thickBot="1">
      <c r="A98" s="609"/>
      <c r="B98" s="609"/>
      <c r="C98" s="609"/>
      <c r="D98" s="657"/>
      <c r="E98" s="619"/>
      <c r="F98" s="622"/>
      <c r="G98" s="625"/>
      <c r="H98" s="628"/>
      <c r="I98" s="365" t="s">
        <v>172</v>
      </c>
      <c r="J98" s="434">
        <v>93</v>
      </c>
      <c r="K98" s="435">
        <v>474</v>
      </c>
      <c r="L98" s="435">
        <v>0</v>
      </c>
      <c r="M98" s="364">
        <f t="shared" si="87"/>
        <v>567</v>
      </c>
      <c r="N98" s="434">
        <v>93</v>
      </c>
      <c r="O98" s="435">
        <v>475</v>
      </c>
      <c r="P98" s="435">
        <v>0</v>
      </c>
      <c r="Q98" s="449">
        <f t="shared" si="88"/>
        <v>568</v>
      </c>
      <c r="R98" s="434">
        <v>93</v>
      </c>
      <c r="S98" s="435">
        <v>475</v>
      </c>
      <c r="T98" s="435">
        <v>0</v>
      </c>
      <c r="U98" s="449">
        <f t="shared" si="89"/>
        <v>568</v>
      </c>
      <c r="V98" s="434"/>
      <c r="W98" s="435"/>
      <c r="X98" s="435"/>
      <c r="Y98" s="449">
        <f t="shared" si="90"/>
        <v>0</v>
      </c>
      <c r="Z98" s="434"/>
      <c r="AA98" s="435"/>
      <c r="AB98" s="435"/>
      <c r="AC98" s="449">
        <f t="shared" si="91"/>
        <v>0</v>
      </c>
      <c r="AD98" s="434"/>
      <c r="AE98" s="435"/>
      <c r="AF98" s="435"/>
      <c r="AG98" s="449">
        <f t="shared" si="92"/>
        <v>0</v>
      </c>
      <c r="AH98" s="434"/>
      <c r="AI98" s="435"/>
      <c r="AJ98" s="435"/>
      <c r="AK98" s="449">
        <f t="shared" si="93"/>
        <v>0</v>
      </c>
      <c r="AL98" s="434"/>
      <c r="AM98" s="435"/>
      <c r="AN98" s="435"/>
      <c r="AO98" s="449">
        <f t="shared" si="94"/>
        <v>0</v>
      </c>
      <c r="AP98" s="434"/>
      <c r="AQ98" s="435"/>
      <c r="AR98" s="435"/>
      <c r="AS98" s="449">
        <f t="shared" si="95"/>
        <v>0</v>
      </c>
      <c r="AT98" s="434"/>
      <c r="AU98" s="435"/>
      <c r="AV98" s="435"/>
      <c r="AW98" s="449">
        <f t="shared" si="96"/>
        <v>0</v>
      </c>
      <c r="AX98" s="434"/>
      <c r="AY98" s="435"/>
      <c r="AZ98" s="435"/>
      <c r="BA98" s="449">
        <f t="shared" si="97"/>
        <v>0</v>
      </c>
      <c r="BB98" s="434"/>
      <c r="BC98" s="435"/>
      <c r="BD98" s="435"/>
      <c r="BE98" s="449">
        <f t="shared" si="98"/>
        <v>0</v>
      </c>
      <c r="BF98" s="363">
        <f t="shared" si="99"/>
        <v>279</v>
      </c>
      <c r="BG98" s="363">
        <f t="shared" si="99"/>
        <v>1424</v>
      </c>
      <c r="BH98" s="363">
        <f t="shared" si="99"/>
        <v>0</v>
      </c>
      <c r="BI98" s="363">
        <f t="shared" si="85"/>
        <v>1703</v>
      </c>
      <c r="BJ98" s="363">
        <f t="shared" si="86"/>
        <v>1703</v>
      </c>
      <c r="BK98" s="350"/>
    </row>
    <row r="99" spans="1:63">
      <c r="A99" s="609"/>
      <c r="B99" s="609"/>
      <c r="C99" s="609"/>
      <c r="D99" s="657"/>
      <c r="E99" s="596" t="s">
        <v>243</v>
      </c>
      <c r="F99" s="599"/>
      <c r="G99" s="602" t="s">
        <v>238</v>
      </c>
      <c r="H99" s="605" t="s">
        <v>160</v>
      </c>
      <c r="I99" s="362" t="s">
        <v>161</v>
      </c>
      <c r="J99" s="430">
        <v>0</v>
      </c>
      <c r="K99" s="431">
        <v>0</v>
      </c>
      <c r="L99" s="431">
        <v>0</v>
      </c>
      <c r="M99" s="361">
        <f t="shared" si="87"/>
        <v>0</v>
      </c>
      <c r="N99" s="430">
        <v>0</v>
      </c>
      <c r="O99" s="431">
        <v>0</v>
      </c>
      <c r="P99" s="431">
        <v>0</v>
      </c>
      <c r="Q99" s="450">
        <f t="shared" si="88"/>
        <v>0</v>
      </c>
      <c r="R99" s="430">
        <v>0</v>
      </c>
      <c r="S99" s="431">
        <v>0</v>
      </c>
      <c r="T99" s="431">
        <v>0</v>
      </c>
      <c r="U99" s="450">
        <f t="shared" si="89"/>
        <v>0</v>
      </c>
      <c r="V99" s="430">
        <v>0</v>
      </c>
      <c r="W99" s="431">
        <v>0</v>
      </c>
      <c r="X99" s="431">
        <v>0</v>
      </c>
      <c r="Y99" s="450">
        <f t="shared" si="90"/>
        <v>0</v>
      </c>
      <c r="Z99" s="430"/>
      <c r="AA99" s="431"/>
      <c r="AB99" s="431"/>
      <c r="AC99" s="450">
        <f t="shared" si="91"/>
        <v>0</v>
      </c>
      <c r="AD99" s="430"/>
      <c r="AE99" s="431"/>
      <c r="AF99" s="431"/>
      <c r="AG99" s="450">
        <f t="shared" si="92"/>
        <v>0</v>
      </c>
      <c r="AH99" s="430"/>
      <c r="AI99" s="431"/>
      <c r="AJ99" s="431"/>
      <c r="AK99" s="450">
        <f t="shared" si="93"/>
        <v>0</v>
      </c>
      <c r="AL99" s="430"/>
      <c r="AM99" s="431"/>
      <c r="AN99" s="431"/>
      <c r="AO99" s="450">
        <f t="shared" si="94"/>
        <v>0</v>
      </c>
      <c r="AP99" s="430"/>
      <c r="AQ99" s="431"/>
      <c r="AR99" s="431"/>
      <c r="AS99" s="450">
        <f t="shared" si="95"/>
        <v>0</v>
      </c>
      <c r="AT99" s="430"/>
      <c r="AU99" s="431"/>
      <c r="AV99" s="431"/>
      <c r="AW99" s="450">
        <f t="shared" si="96"/>
        <v>0</v>
      </c>
      <c r="AX99" s="430"/>
      <c r="AY99" s="431"/>
      <c r="AZ99" s="431"/>
      <c r="BA99" s="450">
        <f t="shared" si="97"/>
        <v>0</v>
      </c>
      <c r="BB99" s="430"/>
      <c r="BC99" s="431"/>
      <c r="BD99" s="431"/>
      <c r="BE99" s="450">
        <f t="shared" si="98"/>
        <v>0</v>
      </c>
      <c r="BF99" s="360">
        <f t="shared" si="99"/>
        <v>0</v>
      </c>
      <c r="BG99" s="360">
        <f t="shared" si="99"/>
        <v>0</v>
      </c>
      <c r="BH99" s="360">
        <f t="shared" si="99"/>
        <v>0</v>
      </c>
      <c r="BI99" s="360">
        <f t="shared" si="85"/>
        <v>0</v>
      </c>
      <c r="BJ99" s="360">
        <f t="shared" si="86"/>
        <v>0</v>
      </c>
      <c r="BK99" s="350"/>
    </row>
    <row r="100" spans="1:63">
      <c r="A100" s="609"/>
      <c r="B100" s="609"/>
      <c r="C100" s="609"/>
      <c r="D100" s="657"/>
      <c r="E100" s="597"/>
      <c r="F100" s="600"/>
      <c r="G100" s="603"/>
      <c r="H100" s="606"/>
      <c r="I100" s="356" t="s">
        <v>162</v>
      </c>
      <c r="J100" s="432">
        <v>0</v>
      </c>
      <c r="K100" s="433">
        <v>0</v>
      </c>
      <c r="L100" s="433">
        <v>0</v>
      </c>
      <c r="M100" s="355">
        <f t="shared" si="87"/>
        <v>0</v>
      </c>
      <c r="N100" s="432">
        <v>0</v>
      </c>
      <c r="O100" s="433">
        <v>0</v>
      </c>
      <c r="P100" s="433">
        <v>0</v>
      </c>
      <c r="Q100" s="451">
        <f t="shared" si="88"/>
        <v>0</v>
      </c>
      <c r="R100" s="432">
        <v>0</v>
      </c>
      <c r="S100" s="433">
        <v>0</v>
      </c>
      <c r="T100" s="433">
        <v>0</v>
      </c>
      <c r="U100" s="451">
        <f t="shared" si="89"/>
        <v>0</v>
      </c>
      <c r="V100" s="432">
        <v>0</v>
      </c>
      <c r="W100" s="433">
        <v>0</v>
      </c>
      <c r="X100" s="433">
        <v>0</v>
      </c>
      <c r="Y100" s="451">
        <f t="shared" si="90"/>
        <v>0</v>
      </c>
      <c r="Z100" s="432"/>
      <c r="AA100" s="433"/>
      <c r="AB100" s="433"/>
      <c r="AC100" s="451">
        <f t="shared" si="91"/>
        <v>0</v>
      </c>
      <c r="AD100" s="432"/>
      <c r="AE100" s="433"/>
      <c r="AF100" s="433"/>
      <c r="AG100" s="451">
        <f t="shared" si="92"/>
        <v>0</v>
      </c>
      <c r="AH100" s="432"/>
      <c r="AI100" s="433"/>
      <c r="AJ100" s="433"/>
      <c r="AK100" s="451">
        <f t="shared" si="93"/>
        <v>0</v>
      </c>
      <c r="AL100" s="432"/>
      <c r="AM100" s="433"/>
      <c r="AN100" s="433"/>
      <c r="AO100" s="451">
        <f t="shared" si="94"/>
        <v>0</v>
      </c>
      <c r="AP100" s="432"/>
      <c r="AQ100" s="433"/>
      <c r="AR100" s="433"/>
      <c r="AS100" s="451">
        <f t="shared" si="95"/>
        <v>0</v>
      </c>
      <c r="AT100" s="432"/>
      <c r="AU100" s="433"/>
      <c r="AV100" s="433"/>
      <c r="AW100" s="451">
        <f t="shared" si="96"/>
        <v>0</v>
      </c>
      <c r="AX100" s="432"/>
      <c r="AY100" s="433"/>
      <c r="AZ100" s="433"/>
      <c r="BA100" s="451">
        <f t="shared" si="97"/>
        <v>0</v>
      </c>
      <c r="BB100" s="432"/>
      <c r="BC100" s="433"/>
      <c r="BD100" s="433"/>
      <c r="BE100" s="451">
        <f t="shared" si="98"/>
        <v>0</v>
      </c>
      <c r="BF100" s="354">
        <f t="shared" si="99"/>
        <v>0</v>
      </c>
      <c r="BG100" s="354">
        <f t="shared" si="99"/>
        <v>0</v>
      </c>
      <c r="BH100" s="354">
        <f t="shared" si="99"/>
        <v>0</v>
      </c>
      <c r="BI100" s="354">
        <f t="shared" si="85"/>
        <v>0</v>
      </c>
      <c r="BJ100" s="354">
        <f t="shared" si="86"/>
        <v>0</v>
      </c>
      <c r="BK100" s="350"/>
    </row>
    <row r="101" spans="1:63">
      <c r="A101" s="609"/>
      <c r="B101" s="609"/>
      <c r="C101" s="609"/>
      <c r="D101" s="657"/>
      <c r="E101" s="597"/>
      <c r="F101" s="600"/>
      <c r="G101" s="603"/>
      <c r="H101" s="606"/>
      <c r="I101" s="356" t="s">
        <v>163</v>
      </c>
      <c r="J101" s="432">
        <v>135</v>
      </c>
      <c r="K101" s="433">
        <v>231</v>
      </c>
      <c r="L101" s="433">
        <v>0</v>
      </c>
      <c r="M101" s="355">
        <f t="shared" si="87"/>
        <v>366</v>
      </c>
      <c r="N101" s="432">
        <v>0</v>
      </c>
      <c r="O101" s="433">
        <v>0</v>
      </c>
      <c r="P101" s="433">
        <v>0</v>
      </c>
      <c r="Q101" s="451">
        <f t="shared" si="88"/>
        <v>0</v>
      </c>
      <c r="R101" s="432">
        <v>137</v>
      </c>
      <c r="S101" s="433">
        <v>231</v>
      </c>
      <c r="T101" s="433">
        <v>0</v>
      </c>
      <c r="U101" s="451">
        <f t="shared" si="89"/>
        <v>368</v>
      </c>
      <c r="V101" s="432">
        <v>0</v>
      </c>
      <c r="W101" s="433">
        <v>0</v>
      </c>
      <c r="X101" s="433">
        <v>0</v>
      </c>
      <c r="Y101" s="451">
        <f t="shared" si="90"/>
        <v>0</v>
      </c>
      <c r="Z101" s="432"/>
      <c r="AA101" s="433"/>
      <c r="AB101" s="433"/>
      <c r="AC101" s="451">
        <f t="shared" si="91"/>
        <v>0</v>
      </c>
      <c r="AD101" s="432"/>
      <c r="AE101" s="433"/>
      <c r="AF101" s="433"/>
      <c r="AG101" s="451">
        <f t="shared" si="92"/>
        <v>0</v>
      </c>
      <c r="AH101" s="432"/>
      <c r="AI101" s="433"/>
      <c r="AJ101" s="433"/>
      <c r="AK101" s="451">
        <f t="shared" si="93"/>
        <v>0</v>
      </c>
      <c r="AL101" s="432"/>
      <c r="AM101" s="433"/>
      <c r="AN101" s="433"/>
      <c r="AO101" s="451">
        <f t="shared" si="94"/>
        <v>0</v>
      </c>
      <c r="AP101" s="432"/>
      <c r="AQ101" s="433"/>
      <c r="AR101" s="433"/>
      <c r="AS101" s="451">
        <f t="shared" si="95"/>
        <v>0</v>
      </c>
      <c r="AT101" s="432"/>
      <c r="AU101" s="433"/>
      <c r="AV101" s="433"/>
      <c r="AW101" s="451">
        <f t="shared" si="96"/>
        <v>0</v>
      </c>
      <c r="AX101" s="432"/>
      <c r="AY101" s="433"/>
      <c r="AZ101" s="433"/>
      <c r="BA101" s="451">
        <f t="shared" si="97"/>
        <v>0</v>
      </c>
      <c r="BB101" s="432"/>
      <c r="BC101" s="433"/>
      <c r="BD101" s="433"/>
      <c r="BE101" s="451">
        <f t="shared" si="98"/>
        <v>0</v>
      </c>
      <c r="BF101" s="354">
        <f t="shared" si="99"/>
        <v>272</v>
      </c>
      <c r="BG101" s="354">
        <f t="shared" si="99"/>
        <v>462</v>
      </c>
      <c r="BH101" s="354">
        <f t="shared" si="99"/>
        <v>0</v>
      </c>
      <c r="BI101" s="354">
        <f t="shared" si="85"/>
        <v>734</v>
      </c>
      <c r="BJ101" s="354">
        <f t="shared" si="86"/>
        <v>734</v>
      </c>
      <c r="BK101" s="350"/>
    </row>
    <row r="102" spans="1:63">
      <c r="A102" s="609"/>
      <c r="B102" s="609"/>
      <c r="C102" s="609"/>
      <c r="D102" s="657"/>
      <c r="E102" s="597"/>
      <c r="F102" s="600"/>
      <c r="G102" s="603"/>
      <c r="H102" s="606"/>
      <c r="I102" s="356" t="s">
        <v>164</v>
      </c>
      <c r="J102" s="432">
        <v>1546</v>
      </c>
      <c r="K102" s="433">
        <v>2901</v>
      </c>
      <c r="L102" s="433">
        <v>0</v>
      </c>
      <c r="M102" s="355">
        <f t="shared" si="87"/>
        <v>4447</v>
      </c>
      <c r="N102" s="432">
        <v>0</v>
      </c>
      <c r="O102" s="433">
        <v>0</v>
      </c>
      <c r="P102" s="433">
        <v>0</v>
      </c>
      <c r="Q102" s="451">
        <f t="shared" si="88"/>
        <v>0</v>
      </c>
      <c r="R102" s="432">
        <v>1549</v>
      </c>
      <c r="S102" s="433">
        <v>2896</v>
      </c>
      <c r="T102" s="433">
        <v>0</v>
      </c>
      <c r="U102" s="451">
        <f t="shared" si="89"/>
        <v>4445</v>
      </c>
      <c r="V102" s="432">
        <v>0</v>
      </c>
      <c r="W102" s="433">
        <v>0</v>
      </c>
      <c r="X102" s="433">
        <v>0</v>
      </c>
      <c r="Y102" s="451">
        <f t="shared" si="90"/>
        <v>0</v>
      </c>
      <c r="Z102" s="432"/>
      <c r="AA102" s="433"/>
      <c r="AB102" s="433"/>
      <c r="AC102" s="451">
        <f t="shared" si="91"/>
        <v>0</v>
      </c>
      <c r="AD102" s="432"/>
      <c r="AE102" s="433"/>
      <c r="AF102" s="433"/>
      <c r="AG102" s="451">
        <f t="shared" si="92"/>
        <v>0</v>
      </c>
      <c r="AH102" s="432"/>
      <c r="AI102" s="433"/>
      <c r="AJ102" s="433"/>
      <c r="AK102" s="451">
        <f t="shared" si="93"/>
        <v>0</v>
      </c>
      <c r="AL102" s="432"/>
      <c r="AM102" s="433"/>
      <c r="AN102" s="433"/>
      <c r="AO102" s="451">
        <f t="shared" si="94"/>
        <v>0</v>
      </c>
      <c r="AP102" s="432"/>
      <c r="AQ102" s="433"/>
      <c r="AR102" s="433"/>
      <c r="AS102" s="451">
        <f t="shared" si="95"/>
        <v>0</v>
      </c>
      <c r="AT102" s="432"/>
      <c r="AU102" s="433"/>
      <c r="AV102" s="433"/>
      <c r="AW102" s="451">
        <f t="shared" si="96"/>
        <v>0</v>
      </c>
      <c r="AX102" s="432"/>
      <c r="AY102" s="433"/>
      <c r="AZ102" s="433"/>
      <c r="BA102" s="451">
        <f t="shared" si="97"/>
        <v>0</v>
      </c>
      <c r="BB102" s="432"/>
      <c r="BC102" s="433"/>
      <c r="BD102" s="433"/>
      <c r="BE102" s="451">
        <f t="shared" si="98"/>
        <v>0</v>
      </c>
      <c r="BF102" s="354">
        <f t="shared" si="99"/>
        <v>3095</v>
      </c>
      <c r="BG102" s="354">
        <f t="shared" si="99"/>
        <v>5797</v>
      </c>
      <c r="BH102" s="354">
        <f t="shared" si="99"/>
        <v>0</v>
      </c>
      <c r="BI102" s="354">
        <f t="shared" si="85"/>
        <v>8892</v>
      </c>
      <c r="BJ102" s="354">
        <f t="shared" si="86"/>
        <v>8892</v>
      </c>
      <c r="BK102" s="350"/>
    </row>
    <row r="103" spans="1:63">
      <c r="A103" s="609"/>
      <c r="B103" s="609"/>
      <c r="C103" s="609"/>
      <c r="D103" s="657"/>
      <c r="E103" s="597"/>
      <c r="F103" s="600"/>
      <c r="G103" s="603"/>
      <c r="H103" s="606"/>
      <c r="I103" s="356" t="s">
        <v>165</v>
      </c>
      <c r="J103" s="432">
        <v>180</v>
      </c>
      <c r="K103" s="433">
        <v>462</v>
      </c>
      <c r="L103" s="433">
        <v>0</v>
      </c>
      <c r="M103" s="355">
        <f t="shared" si="87"/>
        <v>642</v>
      </c>
      <c r="N103" s="432">
        <v>0</v>
      </c>
      <c r="O103" s="433">
        <v>0</v>
      </c>
      <c r="P103" s="433">
        <v>0</v>
      </c>
      <c r="Q103" s="451">
        <f t="shared" si="88"/>
        <v>0</v>
      </c>
      <c r="R103" s="432">
        <v>179</v>
      </c>
      <c r="S103" s="433">
        <v>456</v>
      </c>
      <c r="T103" s="433">
        <v>0</v>
      </c>
      <c r="U103" s="451">
        <f t="shared" si="89"/>
        <v>635</v>
      </c>
      <c r="V103" s="432">
        <v>0</v>
      </c>
      <c r="W103" s="433">
        <v>0</v>
      </c>
      <c r="X103" s="433">
        <v>0</v>
      </c>
      <c r="Y103" s="451">
        <f t="shared" si="90"/>
        <v>0</v>
      </c>
      <c r="Z103" s="432"/>
      <c r="AA103" s="433"/>
      <c r="AB103" s="433"/>
      <c r="AC103" s="451">
        <f t="shared" si="91"/>
        <v>0</v>
      </c>
      <c r="AD103" s="432"/>
      <c r="AE103" s="433"/>
      <c r="AF103" s="433"/>
      <c r="AG103" s="451">
        <f t="shared" si="92"/>
        <v>0</v>
      </c>
      <c r="AH103" s="432"/>
      <c r="AI103" s="433"/>
      <c r="AJ103" s="433"/>
      <c r="AK103" s="451">
        <f t="shared" si="93"/>
        <v>0</v>
      </c>
      <c r="AL103" s="432"/>
      <c r="AM103" s="433"/>
      <c r="AN103" s="433"/>
      <c r="AO103" s="451">
        <f t="shared" si="94"/>
        <v>0</v>
      </c>
      <c r="AP103" s="432"/>
      <c r="AQ103" s="433"/>
      <c r="AR103" s="433"/>
      <c r="AS103" s="451">
        <f t="shared" si="95"/>
        <v>0</v>
      </c>
      <c r="AT103" s="432"/>
      <c r="AU103" s="433"/>
      <c r="AV103" s="433"/>
      <c r="AW103" s="451">
        <f t="shared" si="96"/>
        <v>0</v>
      </c>
      <c r="AX103" s="432"/>
      <c r="AY103" s="433"/>
      <c r="AZ103" s="433"/>
      <c r="BA103" s="451">
        <f t="shared" si="97"/>
        <v>0</v>
      </c>
      <c r="BB103" s="432"/>
      <c r="BC103" s="433"/>
      <c r="BD103" s="433"/>
      <c r="BE103" s="451">
        <f t="shared" si="98"/>
        <v>0</v>
      </c>
      <c r="BF103" s="354">
        <f t="shared" si="99"/>
        <v>359</v>
      </c>
      <c r="BG103" s="354">
        <f t="shared" si="99"/>
        <v>918</v>
      </c>
      <c r="BH103" s="354">
        <f t="shared" si="99"/>
        <v>0</v>
      </c>
      <c r="BI103" s="354">
        <f t="shared" si="85"/>
        <v>1277</v>
      </c>
      <c r="BJ103" s="354">
        <f t="shared" si="86"/>
        <v>1277</v>
      </c>
      <c r="BK103" s="350"/>
    </row>
    <row r="104" spans="1:63" ht="28.5">
      <c r="A104" s="609"/>
      <c r="B104" s="609"/>
      <c r="C104" s="609"/>
      <c r="D104" s="657"/>
      <c r="E104" s="597"/>
      <c r="F104" s="600"/>
      <c r="G104" s="603"/>
      <c r="H104" s="606"/>
      <c r="I104" s="359" t="s">
        <v>166</v>
      </c>
      <c r="J104" s="358">
        <f>IF(SUM(J99:J103)=SUM(J105:J108),SUM(J99:J103),"NO CUADRA")</f>
        <v>1861</v>
      </c>
      <c r="K104" s="358">
        <f>IF(SUM(K99:K103)=SUM(K105:K108),SUM(K99:K103),"NO CUADRA")</f>
        <v>3594</v>
      </c>
      <c r="L104" s="358">
        <f>IF(SUM(L99:L103)=SUM(L105:L108),SUM(L99:L103),"NO CUADRA")</f>
        <v>0</v>
      </c>
      <c r="M104" s="355">
        <f>IF(AND(SUM(M99:M103)=SUM(J104:L104),SUM(M105:M108)=SUM(J104:L104)),SUM(J104:L104),"NO CUADRA")</f>
        <v>5455</v>
      </c>
      <c r="N104" s="452">
        <f>IF(SUM(N99:N103)=SUM(N105:N108),SUM(N99:N103),"NO CUADRA")</f>
        <v>0</v>
      </c>
      <c r="O104" s="452">
        <f>IF(SUM(O99:O103)=SUM(O105:O108),SUM(O99:O103),"NO CUADRA")</f>
        <v>0</v>
      </c>
      <c r="P104" s="452">
        <f>IF(SUM(P99:P103)=SUM(P105:P108),SUM(P99:P103),"NO CUADRA")</f>
        <v>0</v>
      </c>
      <c r="Q104" s="451">
        <f>IF(AND(SUM(Q99:Q103)=SUM(N104:P104),SUM(Q105:Q108)=SUM(N104:P104)),SUM(N104:P104),"NO CUADRA")</f>
        <v>0</v>
      </c>
      <c r="R104" s="452">
        <f>IF(SUM(R99:R103)=SUM(R105:R108),SUM(R99:R103),"NO CUADRA")</f>
        <v>1865</v>
      </c>
      <c r="S104" s="452">
        <f>IF(SUM(S99:S103)=SUM(S105:S108),SUM(S99:S103),"NO CUADRA")</f>
        <v>3583</v>
      </c>
      <c r="T104" s="452">
        <f>IF(SUM(T99:T103)=SUM(T105:T108),SUM(T99:T103),"NO CUADRA")</f>
        <v>0</v>
      </c>
      <c r="U104" s="451">
        <f>IF(AND(SUM(U99:U103)=SUM(R104:T104),SUM(U105:U108)=SUM(R104:T104)),SUM(R104:T104),"NO CUADRA")</f>
        <v>5448</v>
      </c>
      <c r="V104" s="452">
        <f>IF(SUM(V99:V103)=SUM(V105:V108),SUM(V99:V103),"NO CUADRA")</f>
        <v>0</v>
      </c>
      <c r="W104" s="452">
        <f>IF(SUM(W99:W103)=SUM(W105:W108),SUM(W99:W103),"NO CUADRA")</f>
        <v>0</v>
      </c>
      <c r="X104" s="452">
        <f>IF(SUM(X99:X103)=SUM(X105:X108),SUM(X99:X103),"NO CUADRA")</f>
        <v>0</v>
      </c>
      <c r="Y104" s="451">
        <f>IF(AND(SUM(Y99:Y103)=SUM(V104:X104),SUM(Y105:Y108)=SUM(V104:X104)),SUM(V104:X104),"NO CUADRA")</f>
        <v>0</v>
      </c>
      <c r="Z104" s="452">
        <f>IF(SUM(Z99:Z103)=SUM(Z105:Z108),SUM(Z99:Z103),"NO CUADRA")</f>
        <v>0</v>
      </c>
      <c r="AA104" s="452">
        <f>IF(SUM(AA99:AA103)=SUM(AA105:AA108),SUM(AA99:AA103),"NO CUADRA")</f>
        <v>0</v>
      </c>
      <c r="AB104" s="452">
        <f>IF(SUM(AB99:AB103)=SUM(AB105:AB108),SUM(AB99:AB103),"NO CUADRA")</f>
        <v>0</v>
      </c>
      <c r="AC104" s="451">
        <f>IF(AND(SUM(AC99:AC103)=SUM(Z104:AB104),SUM(AC105:AC108)=SUM(Z104:AB104)),SUM(Z104:AB104),"NO CUADRA")</f>
        <v>0</v>
      </c>
      <c r="AD104" s="452">
        <f>IF(SUM(AD99:AD103)=SUM(AD105:AD108),SUM(AD99:AD103),"NO CUADRA")</f>
        <v>0</v>
      </c>
      <c r="AE104" s="452">
        <f>IF(SUM(AE99:AE103)=SUM(AE105:AE108),SUM(AE99:AE103),"NO CUADRA")</f>
        <v>0</v>
      </c>
      <c r="AF104" s="452">
        <f>IF(SUM(AF99:AF103)=SUM(AF105:AF108),SUM(AF99:AF103),"NO CUADRA")</f>
        <v>0</v>
      </c>
      <c r="AG104" s="451">
        <f>IF(AND(SUM(AG99:AG103)=SUM(AD104:AF104),SUM(AG105:AG108)=SUM(AD104:AF104)),SUM(AD104:AF104),"NO CUADRA")</f>
        <v>0</v>
      </c>
      <c r="AH104" s="452">
        <f>IF(SUM(AH99:AH103)=SUM(AH105:AH108),SUM(AH99:AH103),"NO CUADRA")</f>
        <v>0</v>
      </c>
      <c r="AI104" s="452">
        <f>IF(SUM(AI99:AI103)=SUM(AI105:AI108),SUM(AI99:AI103),"NO CUADRA")</f>
        <v>0</v>
      </c>
      <c r="AJ104" s="452">
        <f>IF(SUM(AJ99:AJ103)=SUM(AJ105:AJ108),SUM(AJ99:AJ103),"NO CUADRA")</f>
        <v>0</v>
      </c>
      <c r="AK104" s="451">
        <f>IF(AND(SUM(AK99:AK103)=SUM(AH104:AJ104),SUM(AK105:AK108)=SUM(AH104:AJ104)),SUM(AH104:AJ104),"NO CUADRA")</f>
        <v>0</v>
      </c>
      <c r="AL104" s="452">
        <f>IF(SUM(AL99:AL103)=SUM(AL105:AL108),SUM(AL99:AL103),"NO CUADRA")</f>
        <v>0</v>
      </c>
      <c r="AM104" s="452">
        <f>IF(SUM(AM99:AM103)=SUM(AM105:AM108),SUM(AM99:AM103),"NO CUADRA")</f>
        <v>0</v>
      </c>
      <c r="AN104" s="452">
        <f>IF(SUM(AN99:AN103)=SUM(AN105:AN108),SUM(AN99:AN103),"NO CUADRA")</f>
        <v>0</v>
      </c>
      <c r="AO104" s="451">
        <f>IF(AND(SUM(AO99:AO103)=SUM(AL104:AN104),SUM(AO105:AO108)=SUM(AL104:AN104)),SUM(AL104:AN104),"NO CUADRA")</f>
        <v>0</v>
      </c>
      <c r="AP104" s="452">
        <f>IF(SUM(AP99:AP103)=SUM(AP105:AP108),SUM(AP99:AP103),"NO CUADRA")</f>
        <v>0</v>
      </c>
      <c r="AQ104" s="452">
        <f>IF(SUM(AQ99:AQ103)=SUM(AQ105:AQ108),SUM(AQ99:AQ103),"NO CUADRA")</f>
        <v>0</v>
      </c>
      <c r="AR104" s="452">
        <f>IF(SUM(AR99:AR103)=SUM(AR105:AR108),SUM(AR99:AR103),"NO CUADRA")</f>
        <v>0</v>
      </c>
      <c r="AS104" s="451">
        <f>IF(AND(SUM(AS99:AS103)=SUM(AP104:AR104),SUM(AS105:AS108)=SUM(AP104:AR104)),SUM(AP104:AR104),"NO CUADRA")</f>
        <v>0</v>
      </c>
      <c r="AT104" s="452">
        <f>IF(SUM(AT99:AT103)=SUM(AT105:AT108),SUM(AT99:AT103),"NO CUADRA")</f>
        <v>0</v>
      </c>
      <c r="AU104" s="452">
        <f>IF(SUM(AU99:AU103)=SUM(AU105:AU108),SUM(AU99:AU103),"NO CUADRA")</f>
        <v>0</v>
      </c>
      <c r="AV104" s="452">
        <f>IF(SUM(AV99:AV103)=SUM(AV105:AV108),SUM(AV99:AV103),"NO CUADRA")</f>
        <v>0</v>
      </c>
      <c r="AW104" s="451">
        <f>IF(AND(SUM(AW99:AW103)=SUM(AT104:AV104),SUM(AW105:AW108)=SUM(AT104:AV104)),SUM(AT104:AV104),"NO CUADRA")</f>
        <v>0</v>
      </c>
      <c r="AX104" s="452">
        <f>IF(SUM(AX99:AX103)=SUM(AX105:AX108),SUM(AX99:AX103),"NO CUADRA")</f>
        <v>0</v>
      </c>
      <c r="AY104" s="452">
        <f>IF(SUM(AY99:AY103)=SUM(AY105:AY108),SUM(AY99:AY103),"NO CUADRA")</f>
        <v>0</v>
      </c>
      <c r="AZ104" s="452">
        <f>IF(SUM(AZ99:AZ103)=SUM(AZ105:AZ108),SUM(AZ99:AZ103),"NO CUADRA")</f>
        <v>0</v>
      </c>
      <c r="BA104" s="451">
        <f>IF(AND(SUM(BA99:BA103)=SUM(AX104:AZ104),SUM(BA105:BA108)=SUM(AX104:AZ104)),SUM(AX104:AZ104),"NO CUADRA")</f>
        <v>0</v>
      </c>
      <c r="BB104" s="452">
        <f>IF(SUM(BB99:BB103)=SUM(BB105:BB108),SUM(BB99:BB103),"NO CUADRA")</f>
        <v>0</v>
      </c>
      <c r="BC104" s="452">
        <f>IF(SUM(BC99:BC103)=SUM(BC105:BC108),SUM(BC99:BC103),"NO CUADRA")</f>
        <v>0</v>
      </c>
      <c r="BD104" s="452">
        <f>IF(SUM(BD99:BD103)=SUM(BD105:BD108),SUM(BD99:BD103),"NO CUADRA")</f>
        <v>0</v>
      </c>
      <c r="BE104" s="451">
        <f>IF(AND(SUM(BE99:BE103)=SUM(BB104:BD104),SUM(BE105:BE108)=SUM(BB104:BD104)),SUM(BB104:BD104),"NO CUADRA")</f>
        <v>0</v>
      </c>
      <c r="BF104" s="357">
        <f>IF(COUNTIFS($J104:$BE104,"NO CUADRA",$J$28:$BE$28,BF$28)&gt;0,"NO CUADRA",SUMIF($J$28:$BE$28,BF$28,$J104:$BE104))</f>
        <v>3726</v>
      </c>
      <c r="BG104" s="357">
        <f>IF(COUNTIFS($J104:$BE104,"NO CUADRA",$J$28:$BE$28,BG$28)&gt;0,"NO CUADRA",SUMIF($J$28:$BE$28,BG$28,$J104:$BE104))</f>
        <v>7177</v>
      </c>
      <c r="BH104" s="357">
        <f>IF(COUNTIFS($J104:$BE104,"NO CUADRA",$J$28:$BE$28,BH$28)&gt;0,"NO CUADRA",SUMIF($J$28:$BE$28,BH$28,$J104:$BE104))</f>
        <v>0</v>
      </c>
      <c r="BI104" s="357">
        <f t="shared" si="85"/>
        <v>10903</v>
      </c>
      <c r="BJ104" s="357">
        <f t="shared" si="86"/>
        <v>10903</v>
      </c>
      <c r="BK104" s="350"/>
    </row>
    <row r="105" spans="1:63">
      <c r="A105" s="609"/>
      <c r="B105" s="609"/>
      <c r="C105" s="609"/>
      <c r="D105" s="657"/>
      <c r="E105" s="597"/>
      <c r="F105" s="600"/>
      <c r="G105" s="603"/>
      <c r="H105" s="606" t="s">
        <v>167</v>
      </c>
      <c r="I105" s="356" t="s">
        <v>168</v>
      </c>
      <c r="J105" s="432">
        <v>1718</v>
      </c>
      <c r="K105" s="433">
        <v>3009</v>
      </c>
      <c r="L105" s="433">
        <v>0</v>
      </c>
      <c r="M105" s="355">
        <f t="shared" ref="M105:M113" si="100">SUM(J105:L105)</f>
        <v>4727</v>
      </c>
      <c r="N105" s="432">
        <v>0</v>
      </c>
      <c r="O105" s="433">
        <v>0</v>
      </c>
      <c r="P105" s="433">
        <v>0</v>
      </c>
      <c r="Q105" s="451">
        <f t="shared" ref="Q105:Q113" si="101">SUM(N105:P105)</f>
        <v>0</v>
      </c>
      <c r="R105" s="432">
        <v>1720</v>
      </c>
      <c r="S105" s="433">
        <v>3052</v>
      </c>
      <c r="T105" s="433">
        <v>0</v>
      </c>
      <c r="U105" s="451">
        <f t="shared" ref="U105:U113" si="102">SUM(R105:T105)</f>
        <v>4772</v>
      </c>
      <c r="V105" s="432">
        <v>0</v>
      </c>
      <c r="W105" s="433">
        <v>0</v>
      </c>
      <c r="X105" s="433">
        <v>0</v>
      </c>
      <c r="Y105" s="451">
        <f t="shared" ref="Y105:Y113" si="103">SUM(V105:X105)</f>
        <v>0</v>
      </c>
      <c r="Z105" s="432"/>
      <c r="AA105" s="433"/>
      <c r="AB105" s="433"/>
      <c r="AC105" s="451">
        <f t="shared" ref="AC105:AC113" si="104">SUM(Z105:AB105)</f>
        <v>0</v>
      </c>
      <c r="AD105" s="432"/>
      <c r="AE105" s="433"/>
      <c r="AF105" s="433"/>
      <c r="AG105" s="451">
        <f t="shared" ref="AG105:AG113" si="105">SUM(AD105:AF105)</f>
        <v>0</v>
      </c>
      <c r="AH105" s="432"/>
      <c r="AI105" s="433"/>
      <c r="AJ105" s="433"/>
      <c r="AK105" s="451">
        <f t="shared" ref="AK105:AK113" si="106">SUM(AH105:AJ105)</f>
        <v>0</v>
      </c>
      <c r="AL105" s="432"/>
      <c r="AM105" s="433"/>
      <c r="AN105" s="433"/>
      <c r="AO105" s="451">
        <f t="shared" ref="AO105:AO113" si="107">SUM(AL105:AN105)</f>
        <v>0</v>
      </c>
      <c r="AP105" s="432"/>
      <c r="AQ105" s="433"/>
      <c r="AR105" s="433"/>
      <c r="AS105" s="451">
        <f t="shared" ref="AS105:AS113" si="108">SUM(AP105:AR105)</f>
        <v>0</v>
      </c>
      <c r="AT105" s="432"/>
      <c r="AU105" s="433"/>
      <c r="AV105" s="433"/>
      <c r="AW105" s="451">
        <f t="shared" ref="AW105:AW113" si="109">SUM(AT105:AV105)</f>
        <v>0</v>
      </c>
      <c r="AX105" s="432"/>
      <c r="AY105" s="433"/>
      <c r="AZ105" s="433"/>
      <c r="BA105" s="451">
        <f t="shared" ref="BA105:BA113" si="110">SUM(AX105:AZ105)</f>
        <v>0</v>
      </c>
      <c r="BB105" s="432"/>
      <c r="BC105" s="433"/>
      <c r="BD105" s="433"/>
      <c r="BE105" s="451">
        <f t="shared" ref="BE105:BE113" si="111">SUM(BB105:BD105)</f>
        <v>0</v>
      </c>
      <c r="BF105" s="354">
        <f t="shared" ref="BF105:BH113" si="112">SUMIF($J$28:$BE$28,BF$28,$J105:$BE105)</f>
        <v>3438</v>
      </c>
      <c r="BG105" s="354">
        <f t="shared" si="112"/>
        <v>6061</v>
      </c>
      <c r="BH105" s="354">
        <f t="shared" si="112"/>
        <v>0</v>
      </c>
      <c r="BI105" s="354">
        <f t="shared" si="85"/>
        <v>9499</v>
      </c>
      <c r="BJ105" s="354">
        <f t="shared" si="86"/>
        <v>9499</v>
      </c>
      <c r="BK105" s="350"/>
    </row>
    <row r="106" spans="1:63">
      <c r="A106" s="609"/>
      <c r="B106" s="609"/>
      <c r="C106" s="609"/>
      <c r="D106" s="657"/>
      <c r="E106" s="597"/>
      <c r="F106" s="600"/>
      <c r="G106" s="603"/>
      <c r="H106" s="606"/>
      <c r="I106" s="356" t="s">
        <v>169</v>
      </c>
      <c r="J106" s="432">
        <v>63</v>
      </c>
      <c r="K106" s="433">
        <v>203</v>
      </c>
      <c r="L106" s="433">
        <v>0</v>
      </c>
      <c r="M106" s="355">
        <f t="shared" si="100"/>
        <v>266</v>
      </c>
      <c r="N106" s="432">
        <v>0</v>
      </c>
      <c r="O106" s="433">
        <v>0</v>
      </c>
      <c r="P106" s="433">
        <v>0</v>
      </c>
      <c r="Q106" s="451">
        <f t="shared" si="101"/>
        <v>0</v>
      </c>
      <c r="R106" s="432">
        <v>123</v>
      </c>
      <c r="S106" s="433">
        <v>433</v>
      </c>
      <c r="T106" s="433">
        <v>0</v>
      </c>
      <c r="U106" s="451">
        <f t="shared" si="102"/>
        <v>556</v>
      </c>
      <c r="V106" s="432">
        <v>0</v>
      </c>
      <c r="W106" s="433">
        <v>0</v>
      </c>
      <c r="X106" s="433">
        <v>0</v>
      </c>
      <c r="Y106" s="451">
        <f t="shared" si="103"/>
        <v>0</v>
      </c>
      <c r="Z106" s="432"/>
      <c r="AA106" s="433"/>
      <c r="AB106" s="433"/>
      <c r="AC106" s="451">
        <f t="shared" si="104"/>
        <v>0</v>
      </c>
      <c r="AD106" s="432"/>
      <c r="AE106" s="433"/>
      <c r="AF106" s="433"/>
      <c r="AG106" s="451">
        <f t="shared" si="105"/>
        <v>0</v>
      </c>
      <c r="AH106" s="432"/>
      <c r="AI106" s="433"/>
      <c r="AJ106" s="433"/>
      <c r="AK106" s="451">
        <f t="shared" si="106"/>
        <v>0</v>
      </c>
      <c r="AL106" s="432"/>
      <c r="AM106" s="433"/>
      <c r="AN106" s="433"/>
      <c r="AO106" s="451">
        <f t="shared" si="107"/>
        <v>0</v>
      </c>
      <c r="AP106" s="432"/>
      <c r="AQ106" s="433"/>
      <c r="AR106" s="433"/>
      <c r="AS106" s="451">
        <f t="shared" si="108"/>
        <v>0</v>
      </c>
      <c r="AT106" s="432"/>
      <c r="AU106" s="433"/>
      <c r="AV106" s="433"/>
      <c r="AW106" s="451">
        <f t="shared" si="109"/>
        <v>0</v>
      </c>
      <c r="AX106" s="432"/>
      <c r="AY106" s="433"/>
      <c r="AZ106" s="433"/>
      <c r="BA106" s="451">
        <f t="shared" si="110"/>
        <v>0</v>
      </c>
      <c r="BB106" s="432"/>
      <c r="BC106" s="433"/>
      <c r="BD106" s="433"/>
      <c r="BE106" s="451">
        <f t="shared" si="111"/>
        <v>0</v>
      </c>
      <c r="BF106" s="354">
        <f t="shared" si="112"/>
        <v>186</v>
      </c>
      <c r="BG106" s="354">
        <f t="shared" si="112"/>
        <v>636</v>
      </c>
      <c r="BH106" s="354">
        <f t="shared" si="112"/>
        <v>0</v>
      </c>
      <c r="BI106" s="354">
        <f t="shared" si="85"/>
        <v>822</v>
      </c>
      <c r="BJ106" s="354">
        <f t="shared" si="86"/>
        <v>822</v>
      </c>
      <c r="BK106" s="350"/>
    </row>
    <row r="107" spans="1:63">
      <c r="A107" s="609"/>
      <c r="B107" s="609"/>
      <c r="C107" s="609"/>
      <c r="D107" s="657"/>
      <c r="E107" s="597"/>
      <c r="F107" s="600"/>
      <c r="G107" s="603"/>
      <c r="H107" s="606" t="s">
        <v>170</v>
      </c>
      <c r="I107" s="356" t="s">
        <v>171</v>
      </c>
      <c r="J107" s="432">
        <v>0</v>
      </c>
      <c r="K107" s="433">
        <v>0</v>
      </c>
      <c r="L107" s="433">
        <v>0</v>
      </c>
      <c r="M107" s="355">
        <f t="shared" si="100"/>
        <v>0</v>
      </c>
      <c r="N107" s="432">
        <v>0</v>
      </c>
      <c r="O107" s="433">
        <v>0</v>
      </c>
      <c r="P107" s="433">
        <v>0</v>
      </c>
      <c r="Q107" s="451">
        <f t="shared" si="101"/>
        <v>0</v>
      </c>
      <c r="R107" s="432">
        <v>0</v>
      </c>
      <c r="S107" s="433">
        <v>0</v>
      </c>
      <c r="T107" s="433">
        <v>0</v>
      </c>
      <c r="U107" s="451">
        <f t="shared" si="102"/>
        <v>0</v>
      </c>
      <c r="V107" s="432">
        <v>0</v>
      </c>
      <c r="W107" s="433">
        <v>0</v>
      </c>
      <c r="X107" s="433">
        <v>0</v>
      </c>
      <c r="Y107" s="451">
        <f t="shared" si="103"/>
        <v>0</v>
      </c>
      <c r="Z107" s="432"/>
      <c r="AA107" s="433"/>
      <c r="AB107" s="433"/>
      <c r="AC107" s="451">
        <f t="shared" si="104"/>
        <v>0</v>
      </c>
      <c r="AD107" s="432"/>
      <c r="AE107" s="433"/>
      <c r="AF107" s="433"/>
      <c r="AG107" s="451">
        <f t="shared" si="105"/>
        <v>0</v>
      </c>
      <c r="AH107" s="432"/>
      <c r="AI107" s="433"/>
      <c r="AJ107" s="433"/>
      <c r="AK107" s="451">
        <f t="shared" si="106"/>
        <v>0</v>
      </c>
      <c r="AL107" s="432"/>
      <c r="AM107" s="433"/>
      <c r="AN107" s="433"/>
      <c r="AO107" s="451">
        <f t="shared" si="107"/>
        <v>0</v>
      </c>
      <c r="AP107" s="432"/>
      <c r="AQ107" s="433"/>
      <c r="AR107" s="433"/>
      <c r="AS107" s="451">
        <f t="shared" si="108"/>
        <v>0</v>
      </c>
      <c r="AT107" s="432"/>
      <c r="AU107" s="433"/>
      <c r="AV107" s="433"/>
      <c r="AW107" s="451">
        <f t="shared" si="109"/>
        <v>0</v>
      </c>
      <c r="AX107" s="432"/>
      <c r="AY107" s="433"/>
      <c r="AZ107" s="433"/>
      <c r="BA107" s="451">
        <f t="shared" si="110"/>
        <v>0</v>
      </c>
      <c r="BB107" s="432"/>
      <c r="BC107" s="433"/>
      <c r="BD107" s="433"/>
      <c r="BE107" s="451">
        <f t="shared" si="111"/>
        <v>0</v>
      </c>
      <c r="BF107" s="354">
        <f t="shared" si="112"/>
        <v>0</v>
      </c>
      <c r="BG107" s="354">
        <f t="shared" si="112"/>
        <v>0</v>
      </c>
      <c r="BH107" s="354">
        <f t="shared" si="112"/>
        <v>0</v>
      </c>
      <c r="BI107" s="354">
        <f t="shared" si="85"/>
        <v>0</v>
      </c>
      <c r="BJ107" s="354">
        <f t="shared" si="86"/>
        <v>0</v>
      </c>
      <c r="BK107" s="350"/>
    </row>
    <row r="108" spans="1:63" ht="15" thickBot="1">
      <c r="A108" s="609"/>
      <c r="B108" s="609"/>
      <c r="C108" s="609"/>
      <c r="D108" s="657"/>
      <c r="E108" s="598"/>
      <c r="F108" s="601"/>
      <c r="G108" s="604"/>
      <c r="H108" s="607"/>
      <c r="I108" s="353" t="s">
        <v>172</v>
      </c>
      <c r="J108" s="434">
        <v>80</v>
      </c>
      <c r="K108" s="435">
        <v>382</v>
      </c>
      <c r="L108" s="435">
        <v>0</v>
      </c>
      <c r="M108" s="352">
        <f t="shared" si="100"/>
        <v>462</v>
      </c>
      <c r="N108" s="434">
        <v>0</v>
      </c>
      <c r="O108" s="435">
        <v>0</v>
      </c>
      <c r="P108" s="435">
        <v>0</v>
      </c>
      <c r="Q108" s="453">
        <f t="shared" si="101"/>
        <v>0</v>
      </c>
      <c r="R108" s="434">
        <v>22</v>
      </c>
      <c r="S108" s="435">
        <v>98</v>
      </c>
      <c r="T108" s="435">
        <v>0</v>
      </c>
      <c r="U108" s="453">
        <f t="shared" si="102"/>
        <v>120</v>
      </c>
      <c r="V108" s="434">
        <v>0</v>
      </c>
      <c r="W108" s="435">
        <v>0</v>
      </c>
      <c r="X108" s="435">
        <v>0</v>
      </c>
      <c r="Y108" s="453">
        <f t="shared" si="103"/>
        <v>0</v>
      </c>
      <c r="Z108" s="434"/>
      <c r="AA108" s="435"/>
      <c r="AB108" s="435"/>
      <c r="AC108" s="453">
        <f t="shared" si="104"/>
        <v>0</v>
      </c>
      <c r="AD108" s="434"/>
      <c r="AE108" s="435"/>
      <c r="AF108" s="435"/>
      <c r="AG108" s="453">
        <f t="shared" si="105"/>
        <v>0</v>
      </c>
      <c r="AH108" s="434"/>
      <c r="AI108" s="435"/>
      <c r="AJ108" s="435"/>
      <c r="AK108" s="453">
        <f t="shared" si="106"/>
        <v>0</v>
      </c>
      <c r="AL108" s="434"/>
      <c r="AM108" s="435"/>
      <c r="AN108" s="435"/>
      <c r="AO108" s="453">
        <f t="shared" si="107"/>
        <v>0</v>
      </c>
      <c r="AP108" s="434"/>
      <c r="AQ108" s="435"/>
      <c r="AR108" s="435"/>
      <c r="AS108" s="453">
        <f t="shared" si="108"/>
        <v>0</v>
      </c>
      <c r="AT108" s="434"/>
      <c r="AU108" s="435"/>
      <c r="AV108" s="435"/>
      <c r="AW108" s="453">
        <f t="shared" si="109"/>
        <v>0</v>
      </c>
      <c r="AX108" s="434"/>
      <c r="AY108" s="435"/>
      <c r="AZ108" s="435"/>
      <c r="BA108" s="453">
        <f t="shared" si="110"/>
        <v>0</v>
      </c>
      <c r="BB108" s="434"/>
      <c r="BC108" s="435"/>
      <c r="BD108" s="435"/>
      <c r="BE108" s="453">
        <f t="shared" si="111"/>
        <v>0</v>
      </c>
      <c r="BF108" s="351">
        <f t="shared" si="112"/>
        <v>102</v>
      </c>
      <c r="BG108" s="351">
        <f t="shared" si="112"/>
        <v>480</v>
      </c>
      <c r="BH108" s="351">
        <f t="shared" si="112"/>
        <v>0</v>
      </c>
      <c r="BI108" s="351">
        <f t="shared" si="85"/>
        <v>582</v>
      </c>
      <c r="BJ108" s="351">
        <f t="shared" si="86"/>
        <v>582</v>
      </c>
      <c r="BK108" s="350"/>
    </row>
    <row r="109" spans="1:63">
      <c r="A109" s="609"/>
      <c r="B109" s="609"/>
      <c r="C109" s="609"/>
      <c r="D109" s="657"/>
      <c r="E109" s="635" t="s">
        <v>242</v>
      </c>
      <c r="F109" s="638"/>
      <c r="G109" s="608" t="s">
        <v>238</v>
      </c>
      <c r="H109" s="641" t="s">
        <v>160</v>
      </c>
      <c r="I109" s="398" t="s">
        <v>161</v>
      </c>
      <c r="J109" s="430">
        <v>0</v>
      </c>
      <c r="K109" s="431">
        <v>0</v>
      </c>
      <c r="L109" s="431">
        <v>0</v>
      </c>
      <c r="M109" s="397">
        <f t="shared" si="100"/>
        <v>0</v>
      </c>
      <c r="N109" s="430">
        <v>0</v>
      </c>
      <c r="O109" s="431">
        <v>0</v>
      </c>
      <c r="P109" s="431">
        <v>0</v>
      </c>
      <c r="Q109" s="438">
        <f t="shared" si="101"/>
        <v>0</v>
      </c>
      <c r="R109" s="430">
        <v>0</v>
      </c>
      <c r="S109" s="431">
        <v>0</v>
      </c>
      <c r="T109" s="431">
        <v>0</v>
      </c>
      <c r="U109" s="438">
        <f t="shared" si="102"/>
        <v>0</v>
      </c>
      <c r="V109" s="430"/>
      <c r="W109" s="431"/>
      <c r="X109" s="431"/>
      <c r="Y109" s="438">
        <f t="shared" si="103"/>
        <v>0</v>
      </c>
      <c r="Z109" s="430"/>
      <c r="AA109" s="431"/>
      <c r="AB109" s="431"/>
      <c r="AC109" s="438">
        <f t="shared" si="104"/>
        <v>0</v>
      </c>
      <c r="AD109" s="430"/>
      <c r="AE109" s="431"/>
      <c r="AF109" s="431"/>
      <c r="AG109" s="438">
        <f t="shared" si="105"/>
        <v>0</v>
      </c>
      <c r="AH109" s="430"/>
      <c r="AI109" s="431"/>
      <c r="AJ109" s="431"/>
      <c r="AK109" s="438">
        <f t="shared" si="106"/>
        <v>0</v>
      </c>
      <c r="AL109" s="430"/>
      <c r="AM109" s="431"/>
      <c r="AN109" s="431"/>
      <c r="AO109" s="438">
        <f t="shared" si="107"/>
        <v>0</v>
      </c>
      <c r="AP109" s="430"/>
      <c r="AQ109" s="431"/>
      <c r="AR109" s="431"/>
      <c r="AS109" s="438">
        <f t="shared" si="108"/>
        <v>0</v>
      </c>
      <c r="AT109" s="430"/>
      <c r="AU109" s="431"/>
      <c r="AV109" s="431"/>
      <c r="AW109" s="438">
        <f t="shared" si="109"/>
        <v>0</v>
      </c>
      <c r="AX109" s="430"/>
      <c r="AY109" s="431"/>
      <c r="AZ109" s="431"/>
      <c r="BA109" s="438">
        <f t="shared" si="110"/>
        <v>0</v>
      </c>
      <c r="BB109" s="430"/>
      <c r="BC109" s="431"/>
      <c r="BD109" s="431"/>
      <c r="BE109" s="438">
        <f t="shared" si="111"/>
        <v>0</v>
      </c>
      <c r="BF109" s="396">
        <f t="shared" si="112"/>
        <v>0</v>
      </c>
      <c r="BG109" s="396">
        <f t="shared" si="112"/>
        <v>0</v>
      </c>
      <c r="BH109" s="396">
        <f t="shared" si="112"/>
        <v>0</v>
      </c>
      <c r="BI109" s="396">
        <f t="shared" si="85"/>
        <v>0</v>
      </c>
      <c r="BJ109" s="396">
        <f t="shared" si="86"/>
        <v>0</v>
      </c>
      <c r="BK109" s="350"/>
    </row>
    <row r="110" spans="1:63">
      <c r="A110" s="609"/>
      <c r="B110" s="609"/>
      <c r="C110" s="609"/>
      <c r="D110" s="657"/>
      <c r="E110" s="636"/>
      <c r="F110" s="639"/>
      <c r="G110" s="609"/>
      <c r="H110" s="642"/>
      <c r="I110" s="392" t="s">
        <v>162</v>
      </c>
      <c r="J110" s="432">
        <v>0</v>
      </c>
      <c r="K110" s="433">
        <v>0</v>
      </c>
      <c r="L110" s="433">
        <v>0</v>
      </c>
      <c r="M110" s="391">
        <f t="shared" si="100"/>
        <v>0</v>
      </c>
      <c r="N110" s="432">
        <v>0</v>
      </c>
      <c r="O110" s="433">
        <v>0</v>
      </c>
      <c r="P110" s="433">
        <v>0</v>
      </c>
      <c r="Q110" s="439">
        <f t="shared" si="101"/>
        <v>0</v>
      </c>
      <c r="R110" s="432">
        <v>0</v>
      </c>
      <c r="S110" s="433">
        <v>0</v>
      </c>
      <c r="T110" s="433">
        <v>0</v>
      </c>
      <c r="U110" s="439">
        <f t="shared" si="102"/>
        <v>0</v>
      </c>
      <c r="V110" s="432"/>
      <c r="W110" s="433"/>
      <c r="X110" s="433"/>
      <c r="Y110" s="439">
        <f t="shared" si="103"/>
        <v>0</v>
      </c>
      <c r="Z110" s="432"/>
      <c r="AA110" s="433"/>
      <c r="AB110" s="433"/>
      <c r="AC110" s="439">
        <f t="shared" si="104"/>
        <v>0</v>
      </c>
      <c r="AD110" s="432"/>
      <c r="AE110" s="433"/>
      <c r="AF110" s="433"/>
      <c r="AG110" s="439">
        <f t="shared" si="105"/>
        <v>0</v>
      </c>
      <c r="AH110" s="432"/>
      <c r="AI110" s="433"/>
      <c r="AJ110" s="433"/>
      <c r="AK110" s="439">
        <f t="shared" si="106"/>
        <v>0</v>
      </c>
      <c r="AL110" s="432"/>
      <c r="AM110" s="433"/>
      <c r="AN110" s="433"/>
      <c r="AO110" s="439">
        <f t="shared" si="107"/>
        <v>0</v>
      </c>
      <c r="AP110" s="432"/>
      <c r="AQ110" s="433"/>
      <c r="AR110" s="433"/>
      <c r="AS110" s="439">
        <f t="shared" si="108"/>
        <v>0</v>
      </c>
      <c r="AT110" s="432"/>
      <c r="AU110" s="433"/>
      <c r="AV110" s="433"/>
      <c r="AW110" s="439">
        <f t="shared" si="109"/>
        <v>0</v>
      </c>
      <c r="AX110" s="432"/>
      <c r="AY110" s="433"/>
      <c r="AZ110" s="433"/>
      <c r="BA110" s="439">
        <f t="shared" si="110"/>
        <v>0</v>
      </c>
      <c r="BB110" s="432"/>
      <c r="BC110" s="433"/>
      <c r="BD110" s="433"/>
      <c r="BE110" s="439">
        <f t="shared" si="111"/>
        <v>0</v>
      </c>
      <c r="BF110" s="390">
        <f t="shared" si="112"/>
        <v>0</v>
      </c>
      <c r="BG110" s="390">
        <f t="shared" si="112"/>
        <v>0</v>
      </c>
      <c r="BH110" s="390">
        <f t="shared" si="112"/>
        <v>0</v>
      </c>
      <c r="BI110" s="390">
        <f t="shared" si="85"/>
        <v>0</v>
      </c>
      <c r="BJ110" s="390">
        <f t="shared" si="86"/>
        <v>0</v>
      </c>
      <c r="BK110" s="350"/>
    </row>
    <row r="111" spans="1:63">
      <c r="A111" s="609"/>
      <c r="B111" s="609"/>
      <c r="C111" s="609"/>
      <c r="D111" s="657"/>
      <c r="E111" s="636"/>
      <c r="F111" s="639"/>
      <c r="G111" s="609"/>
      <c r="H111" s="642"/>
      <c r="I111" s="392" t="s">
        <v>163</v>
      </c>
      <c r="J111" s="432">
        <v>111</v>
      </c>
      <c r="K111" s="433">
        <v>239</v>
      </c>
      <c r="L111" s="433">
        <v>0</v>
      </c>
      <c r="M111" s="391">
        <f t="shared" si="100"/>
        <v>350</v>
      </c>
      <c r="N111" s="432">
        <v>108</v>
      </c>
      <c r="O111" s="433">
        <v>235</v>
      </c>
      <c r="P111" s="433">
        <v>0</v>
      </c>
      <c r="Q111" s="439">
        <f t="shared" si="101"/>
        <v>343</v>
      </c>
      <c r="R111" s="432">
        <v>105</v>
      </c>
      <c r="S111" s="433">
        <v>226</v>
      </c>
      <c r="T111" s="433">
        <v>0</v>
      </c>
      <c r="U111" s="439">
        <f t="shared" si="102"/>
        <v>331</v>
      </c>
      <c r="V111" s="432"/>
      <c r="W111" s="433"/>
      <c r="X111" s="433"/>
      <c r="Y111" s="439">
        <f t="shared" si="103"/>
        <v>0</v>
      </c>
      <c r="Z111" s="432"/>
      <c r="AA111" s="433"/>
      <c r="AB111" s="433"/>
      <c r="AC111" s="439">
        <f t="shared" si="104"/>
        <v>0</v>
      </c>
      <c r="AD111" s="432"/>
      <c r="AE111" s="433"/>
      <c r="AF111" s="433"/>
      <c r="AG111" s="439">
        <f t="shared" si="105"/>
        <v>0</v>
      </c>
      <c r="AH111" s="432"/>
      <c r="AI111" s="433"/>
      <c r="AJ111" s="433"/>
      <c r="AK111" s="439">
        <f t="shared" si="106"/>
        <v>0</v>
      </c>
      <c r="AL111" s="432"/>
      <c r="AM111" s="433"/>
      <c r="AN111" s="433"/>
      <c r="AO111" s="439">
        <f t="shared" si="107"/>
        <v>0</v>
      </c>
      <c r="AP111" s="432"/>
      <c r="AQ111" s="433"/>
      <c r="AR111" s="433"/>
      <c r="AS111" s="439">
        <f t="shared" si="108"/>
        <v>0</v>
      </c>
      <c r="AT111" s="432"/>
      <c r="AU111" s="433"/>
      <c r="AV111" s="433"/>
      <c r="AW111" s="439">
        <f t="shared" si="109"/>
        <v>0</v>
      </c>
      <c r="AX111" s="432"/>
      <c r="AY111" s="433"/>
      <c r="AZ111" s="433"/>
      <c r="BA111" s="439">
        <f t="shared" si="110"/>
        <v>0</v>
      </c>
      <c r="BB111" s="432"/>
      <c r="BC111" s="433"/>
      <c r="BD111" s="433"/>
      <c r="BE111" s="439">
        <f t="shared" si="111"/>
        <v>0</v>
      </c>
      <c r="BF111" s="390">
        <f t="shared" si="112"/>
        <v>324</v>
      </c>
      <c r="BG111" s="390">
        <f t="shared" si="112"/>
        <v>700</v>
      </c>
      <c r="BH111" s="390">
        <f t="shared" si="112"/>
        <v>0</v>
      </c>
      <c r="BI111" s="390">
        <f t="shared" si="85"/>
        <v>1024</v>
      </c>
      <c r="BJ111" s="390">
        <f t="shared" si="86"/>
        <v>1024</v>
      </c>
      <c r="BK111" s="350"/>
    </row>
    <row r="112" spans="1:63">
      <c r="A112" s="609"/>
      <c r="B112" s="609"/>
      <c r="C112" s="609"/>
      <c r="D112" s="657"/>
      <c r="E112" s="636"/>
      <c r="F112" s="639"/>
      <c r="G112" s="609"/>
      <c r="H112" s="642"/>
      <c r="I112" s="392" t="s">
        <v>164</v>
      </c>
      <c r="J112" s="432">
        <v>1517</v>
      </c>
      <c r="K112" s="433">
        <v>2909</v>
      </c>
      <c r="L112" s="433">
        <v>0</v>
      </c>
      <c r="M112" s="391">
        <f t="shared" si="100"/>
        <v>4426</v>
      </c>
      <c r="N112" s="432">
        <v>1491</v>
      </c>
      <c r="O112" s="433">
        <v>2855</v>
      </c>
      <c r="P112" s="433">
        <v>0</v>
      </c>
      <c r="Q112" s="439">
        <f t="shared" si="101"/>
        <v>4346</v>
      </c>
      <c r="R112" s="432">
        <v>1488</v>
      </c>
      <c r="S112" s="433">
        <v>2861</v>
      </c>
      <c r="T112" s="433">
        <v>0</v>
      </c>
      <c r="U112" s="439">
        <f t="shared" si="102"/>
        <v>4349</v>
      </c>
      <c r="V112" s="432"/>
      <c r="W112" s="433"/>
      <c r="X112" s="433"/>
      <c r="Y112" s="439">
        <f t="shared" si="103"/>
        <v>0</v>
      </c>
      <c r="Z112" s="432"/>
      <c r="AA112" s="433"/>
      <c r="AB112" s="433"/>
      <c r="AC112" s="439">
        <f t="shared" si="104"/>
        <v>0</v>
      </c>
      <c r="AD112" s="432"/>
      <c r="AE112" s="433"/>
      <c r="AF112" s="433"/>
      <c r="AG112" s="439">
        <f t="shared" si="105"/>
        <v>0</v>
      </c>
      <c r="AH112" s="432"/>
      <c r="AI112" s="433"/>
      <c r="AJ112" s="433"/>
      <c r="AK112" s="439">
        <f t="shared" si="106"/>
        <v>0</v>
      </c>
      <c r="AL112" s="432"/>
      <c r="AM112" s="433"/>
      <c r="AN112" s="433"/>
      <c r="AO112" s="439">
        <f t="shared" si="107"/>
        <v>0</v>
      </c>
      <c r="AP112" s="432"/>
      <c r="AQ112" s="433"/>
      <c r="AR112" s="433"/>
      <c r="AS112" s="439">
        <f t="shared" si="108"/>
        <v>0</v>
      </c>
      <c r="AT112" s="432"/>
      <c r="AU112" s="433"/>
      <c r="AV112" s="433"/>
      <c r="AW112" s="439">
        <f t="shared" si="109"/>
        <v>0</v>
      </c>
      <c r="AX112" s="432"/>
      <c r="AY112" s="433"/>
      <c r="AZ112" s="433"/>
      <c r="BA112" s="439">
        <f t="shared" si="110"/>
        <v>0</v>
      </c>
      <c r="BB112" s="432"/>
      <c r="BC112" s="433"/>
      <c r="BD112" s="433"/>
      <c r="BE112" s="439">
        <f t="shared" si="111"/>
        <v>0</v>
      </c>
      <c r="BF112" s="390">
        <f t="shared" si="112"/>
        <v>4496</v>
      </c>
      <c r="BG112" s="390">
        <f t="shared" si="112"/>
        <v>8625</v>
      </c>
      <c r="BH112" s="390">
        <f t="shared" si="112"/>
        <v>0</v>
      </c>
      <c r="BI112" s="390">
        <f t="shared" si="85"/>
        <v>13121</v>
      </c>
      <c r="BJ112" s="390">
        <f t="shared" si="86"/>
        <v>13121</v>
      </c>
      <c r="BK112" s="350"/>
    </row>
    <row r="113" spans="1:63">
      <c r="A113" s="609"/>
      <c r="B113" s="609"/>
      <c r="C113" s="609"/>
      <c r="D113" s="657"/>
      <c r="E113" s="636"/>
      <c r="F113" s="639"/>
      <c r="G113" s="609"/>
      <c r="H113" s="642"/>
      <c r="I113" s="392" t="s">
        <v>165</v>
      </c>
      <c r="J113" s="432">
        <v>159</v>
      </c>
      <c r="K113" s="433">
        <v>430</v>
      </c>
      <c r="L113" s="433">
        <v>0</v>
      </c>
      <c r="M113" s="391">
        <f t="shared" si="100"/>
        <v>589</v>
      </c>
      <c r="N113" s="432">
        <v>165</v>
      </c>
      <c r="O113" s="433">
        <v>434</v>
      </c>
      <c r="P113" s="433">
        <v>0</v>
      </c>
      <c r="Q113" s="439">
        <f t="shared" si="101"/>
        <v>599</v>
      </c>
      <c r="R113" s="432">
        <v>169</v>
      </c>
      <c r="S113" s="433">
        <v>437</v>
      </c>
      <c r="T113" s="433">
        <v>0</v>
      </c>
      <c r="U113" s="439">
        <f t="shared" si="102"/>
        <v>606</v>
      </c>
      <c r="V113" s="432"/>
      <c r="W113" s="433"/>
      <c r="X113" s="433"/>
      <c r="Y113" s="439">
        <f t="shared" si="103"/>
        <v>0</v>
      </c>
      <c r="Z113" s="432"/>
      <c r="AA113" s="433"/>
      <c r="AB113" s="433"/>
      <c r="AC113" s="439">
        <f t="shared" si="104"/>
        <v>0</v>
      </c>
      <c r="AD113" s="432"/>
      <c r="AE113" s="433"/>
      <c r="AF113" s="433"/>
      <c r="AG113" s="439">
        <f t="shared" si="105"/>
        <v>0</v>
      </c>
      <c r="AH113" s="432"/>
      <c r="AI113" s="433"/>
      <c r="AJ113" s="433"/>
      <c r="AK113" s="439">
        <f t="shared" si="106"/>
        <v>0</v>
      </c>
      <c r="AL113" s="432"/>
      <c r="AM113" s="433"/>
      <c r="AN113" s="433"/>
      <c r="AO113" s="439">
        <f t="shared" si="107"/>
        <v>0</v>
      </c>
      <c r="AP113" s="432"/>
      <c r="AQ113" s="433"/>
      <c r="AR113" s="433"/>
      <c r="AS113" s="439">
        <f t="shared" si="108"/>
        <v>0</v>
      </c>
      <c r="AT113" s="432"/>
      <c r="AU113" s="433"/>
      <c r="AV113" s="433"/>
      <c r="AW113" s="439">
        <f t="shared" si="109"/>
        <v>0</v>
      </c>
      <c r="AX113" s="432"/>
      <c r="AY113" s="433"/>
      <c r="AZ113" s="433"/>
      <c r="BA113" s="439">
        <f t="shared" si="110"/>
        <v>0</v>
      </c>
      <c r="BB113" s="432"/>
      <c r="BC113" s="433"/>
      <c r="BD113" s="433"/>
      <c r="BE113" s="439">
        <f t="shared" si="111"/>
        <v>0</v>
      </c>
      <c r="BF113" s="390">
        <f t="shared" si="112"/>
        <v>493</v>
      </c>
      <c r="BG113" s="390">
        <f t="shared" si="112"/>
        <v>1301</v>
      </c>
      <c r="BH113" s="390">
        <f t="shared" si="112"/>
        <v>0</v>
      </c>
      <c r="BI113" s="390">
        <f t="shared" si="85"/>
        <v>1794</v>
      </c>
      <c r="BJ113" s="390">
        <f t="shared" si="86"/>
        <v>1794</v>
      </c>
      <c r="BK113" s="350"/>
    </row>
    <row r="114" spans="1:63" ht="28.5">
      <c r="A114" s="609"/>
      <c r="B114" s="609"/>
      <c r="C114" s="609"/>
      <c r="D114" s="657"/>
      <c r="E114" s="636"/>
      <c r="F114" s="639"/>
      <c r="G114" s="609"/>
      <c r="H114" s="642"/>
      <c r="I114" s="395" t="s">
        <v>166</v>
      </c>
      <c r="J114" s="394">
        <f>IF(SUM(J109:J113)=SUM(J115:J118),SUM(J109:J113),"NO CUADRA")</f>
        <v>1787</v>
      </c>
      <c r="K114" s="394">
        <f>IF(SUM(K109:K113)=SUM(K115:K118),SUM(K109:K113),"NO CUADRA")</f>
        <v>3578</v>
      </c>
      <c r="L114" s="394">
        <f>IF(SUM(L109:L113)=SUM(L115:L118),SUM(L109:L113),"NO CUADRA")</f>
        <v>0</v>
      </c>
      <c r="M114" s="391">
        <f>IF(AND(SUM(M109:M113)=SUM(J114:L114),SUM(M115:M118)=SUM(J114:L114)),SUM(J114:L114),"NO CUADRA")</f>
        <v>5365</v>
      </c>
      <c r="N114" s="440">
        <f>IF(SUM(N109:N113)=SUM(N115:N118),SUM(N109:N113),"NO CUADRA")</f>
        <v>1764</v>
      </c>
      <c r="O114" s="440">
        <f>IF(SUM(O109:O113)=SUM(O115:O118),SUM(O109:O113),"NO CUADRA")</f>
        <v>3524</v>
      </c>
      <c r="P114" s="440">
        <f>IF(SUM(P109:P113)=SUM(P115:P118),SUM(P109:P113),"NO CUADRA")</f>
        <v>0</v>
      </c>
      <c r="Q114" s="439">
        <f>IF(AND(SUM(Q109:Q113)=SUM(N114:P114),SUM(Q115:Q118)=SUM(N114:P114)),SUM(N114:P114),"NO CUADRA")</f>
        <v>5288</v>
      </c>
      <c r="R114" s="440">
        <f>IF(SUM(R109:R113)=SUM(R115:R118),SUM(R109:R113),"NO CUADRA")</f>
        <v>1762</v>
      </c>
      <c r="S114" s="440">
        <f>IF(SUM(S109:S113)=SUM(S115:S118),SUM(S109:S113),"NO CUADRA")</f>
        <v>3524</v>
      </c>
      <c r="T114" s="440">
        <f>IF(SUM(T109:T113)=SUM(T115:T118),SUM(T109:T113),"NO CUADRA")</f>
        <v>0</v>
      </c>
      <c r="U114" s="439">
        <f>IF(AND(SUM(U109:U113)=SUM(R114:T114),SUM(U115:U118)=SUM(R114:T114)),SUM(R114:T114),"NO CUADRA")</f>
        <v>5286</v>
      </c>
      <c r="V114" s="440">
        <f>IF(SUM(V109:V113)=SUM(V115:V118),SUM(V109:V113),"NO CUADRA")</f>
        <v>0</v>
      </c>
      <c r="W114" s="440">
        <f>IF(SUM(W109:W113)=SUM(W115:W118),SUM(W109:W113),"NO CUADRA")</f>
        <v>0</v>
      </c>
      <c r="X114" s="440">
        <f>IF(SUM(X109:X113)=SUM(X115:X118),SUM(X109:X113),"NO CUADRA")</f>
        <v>0</v>
      </c>
      <c r="Y114" s="439">
        <f>IF(AND(SUM(Y109:Y113)=SUM(V114:X114),SUM(Y115:Y118)=SUM(V114:X114)),SUM(V114:X114),"NO CUADRA")</f>
        <v>0</v>
      </c>
      <c r="Z114" s="440">
        <f>IF(SUM(Z109:Z113)=SUM(Z115:Z118),SUM(Z109:Z113),"NO CUADRA")</f>
        <v>0</v>
      </c>
      <c r="AA114" s="440">
        <f>IF(SUM(AA109:AA113)=SUM(AA115:AA118),SUM(AA109:AA113),"NO CUADRA")</f>
        <v>0</v>
      </c>
      <c r="AB114" s="440">
        <f>IF(SUM(AB109:AB113)=SUM(AB115:AB118),SUM(AB109:AB113),"NO CUADRA")</f>
        <v>0</v>
      </c>
      <c r="AC114" s="439">
        <f>IF(AND(SUM(AC109:AC113)=SUM(Z114:AB114),SUM(AC115:AC118)=SUM(Z114:AB114)),SUM(Z114:AB114),"NO CUADRA")</f>
        <v>0</v>
      </c>
      <c r="AD114" s="440">
        <f>IF(SUM(AD109:AD113)=SUM(AD115:AD118),SUM(AD109:AD113),"NO CUADRA")</f>
        <v>0</v>
      </c>
      <c r="AE114" s="440">
        <f>IF(SUM(AE109:AE113)=SUM(AE115:AE118),SUM(AE109:AE113),"NO CUADRA")</f>
        <v>0</v>
      </c>
      <c r="AF114" s="440">
        <f>IF(SUM(AF109:AF113)=SUM(AF115:AF118),SUM(AF109:AF113),"NO CUADRA")</f>
        <v>0</v>
      </c>
      <c r="AG114" s="439">
        <f>IF(AND(SUM(AG109:AG113)=SUM(AD114:AF114),SUM(AG115:AG118)=SUM(AD114:AF114)),SUM(AD114:AF114),"NO CUADRA")</f>
        <v>0</v>
      </c>
      <c r="AH114" s="440">
        <f>IF(SUM(AH109:AH113)=SUM(AH115:AH118),SUM(AH109:AH113),"NO CUADRA")</f>
        <v>0</v>
      </c>
      <c r="AI114" s="440">
        <f>IF(SUM(AI109:AI113)=SUM(AI115:AI118),SUM(AI109:AI113),"NO CUADRA")</f>
        <v>0</v>
      </c>
      <c r="AJ114" s="440">
        <f>IF(SUM(AJ109:AJ113)=SUM(AJ115:AJ118),SUM(AJ109:AJ113),"NO CUADRA")</f>
        <v>0</v>
      </c>
      <c r="AK114" s="439">
        <f>IF(AND(SUM(AK109:AK113)=SUM(AH114:AJ114),SUM(AK115:AK118)=SUM(AH114:AJ114)),SUM(AH114:AJ114),"NO CUADRA")</f>
        <v>0</v>
      </c>
      <c r="AL114" s="440">
        <f>IF(SUM(AL109:AL113)=SUM(AL115:AL118),SUM(AL109:AL113),"NO CUADRA")</f>
        <v>0</v>
      </c>
      <c r="AM114" s="440">
        <f>IF(SUM(AM109:AM113)=SUM(AM115:AM118),SUM(AM109:AM113),"NO CUADRA")</f>
        <v>0</v>
      </c>
      <c r="AN114" s="440">
        <f>IF(SUM(AN109:AN113)=SUM(AN115:AN118),SUM(AN109:AN113),"NO CUADRA")</f>
        <v>0</v>
      </c>
      <c r="AO114" s="439">
        <f>IF(AND(SUM(AO109:AO113)=SUM(AL114:AN114),SUM(AO115:AO118)=SUM(AL114:AN114)),SUM(AL114:AN114),"NO CUADRA")</f>
        <v>0</v>
      </c>
      <c r="AP114" s="440">
        <f>IF(SUM(AP109:AP113)=SUM(AP115:AP118),SUM(AP109:AP113),"NO CUADRA")</f>
        <v>0</v>
      </c>
      <c r="AQ114" s="440">
        <f>IF(SUM(AQ109:AQ113)=SUM(AQ115:AQ118),SUM(AQ109:AQ113),"NO CUADRA")</f>
        <v>0</v>
      </c>
      <c r="AR114" s="440">
        <f>IF(SUM(AR109:AR113)=SUM(AR115:AR118),SUM(AR109:AR113),"NO CUADRA")</f>
        <v>0</v>
      </c>
      <c r="AS114" s="439">
        <f>IF(AND(SUM(AS109:AS113)=SUM(AP114:AR114),SUM(AS115:AS118)=SUM(AP114:AR114)),SUM(AP114:AR114),"NO CUADRA")</f>
        <v>0</v>
      </c>
      <c r="AT114" s="440">
        <f>IF(SUM(AT109:AT113)=SUM(AT115:AT118),SUM(AT109:AT113),"NO CUADRA")</f>
        <v>0</v>
      </c>
      <c r="AU114" s="440">
        <f>IF(SUM(AU109:AU113)=SUM(AU115:AU118),SUM(AU109:AU113),"NO CUADRA")</f>
        <v>0</v>
      </c>
      <c r="AV114" s="440">
        <f>IF(SUM(AV109:AV113)=SUM(AV115:AV118),SUM(AV109:AV113),"NO CUADRA")</f>
        <v>0</v>
      </c>
      <c r="AW114" s="439">
        <f>IF(AND(SUM(AW109:AW113)=SUM(AT114:AV114),SUM(AW115:AW118)=SUM(AT114:AV114)),SUM(AT114:AV114),"NO CUADRA")</f>
        <v>0</v>
      </c>
      <c r="AX114" s="440">
        <f>IF(SUM(AX109:AX113)=SUM(AX115:AX118),SUM(AX109:AX113),"NO CUADRA")</f>
        <v>0</v>
      </c>
      <c r="AY114" s="440">
        <f>IF(SUM(AY109:AY113)=SUM(AY115:AY118),SUM(AY109:AY113),"NO CUADRA")</f>
        <v>0</v>
      </c>
      <c r="AZ114" s="440">
        <f>IF(SUM(AZ109:AZ113)=SUM(AZ115:AZ118),SUM(AZ109:AZ113),"NO CUADRA")</f>
        <v>0</v>
      </c>
      <c r="BA114" s="439">
        <f>IF(AND(SUM(BA109:BA113)=SUM(AX114:AZ114),SUM(BA115:BA118)=SUM(AX114:AZ114)),SUM(AX114:AZ114),"NO CUADRA")</f>
        <v>0</v>
      </c>
      <c r="BB114" s="440">
        <f>IF(SUM(BB109:BB113)=SUM(BB115:BB118),SUM(BB109:BB113),"NO CUADRA")</f>
        <v>0</v>
      </c>
      <c r="BC114" s="440">
        <f>IF(SUM(BC109:BC113)=SUM(BC115:BC118),SUM(BC109:BC113),"NO CUADRA")</f>
        <v>0</v>
      </c>
      <c r="BD114" s="440">
        <f>IF(SUM(BD109:BD113)=SUM(BD115:BD118),SUM(BD109:BD113),"NO CUADRA")</f>
        <v>0</v>
      </c>
      <c r="BE114" s="439">
        <f>IF(AND(SUM(BE109:BE113)=SUM(BB114:BD114),SUM(BE115:BE118)=SUM(BB114:BD114)),SUM(BB114:BD114),"NO CUADRA")</f>
        <v>0</v>
      </c>
      <c r="BF114" s="393">
        <f>IF(COUNTIFS($J114:$BE114,"NO CUADRA",$J$28:$BE$28,BF$28)&gt;0,"NO CUADRA",SUMIF($J$28:$BE$28,BF$28,$J114:$BE114))</f>
        <v>5313</v>
      </c>
      <c r="BG114" s="393">
        <f>IF(COUNTIFS($J114:$BE114,"NO CUADRA",$J$28:$BE$28,BG$28)&gt;0,"NO CUADRA",SUMIF($J$28:$BE$28,BG$28,$J114:$BE114))</f>
        <v>10626</v>
      </c>
      <c r="BH114" s="393">
        <f>IF(COUNTIFS($J114:$BE114,"NO CUADRA",$J$28:$BE$28,BH$28)&gt;0,"NO CUADRA",SUMIF($J$28:$BE$28,BH$28,$J114:$BE114))</f>
        <v>0</v>
      </c>
      <c r="BI114" s="393">
        <f t="shared" si="85"/>
        <v>15939</v>
      </c>
      <c r="BJ114" s="393">
        <f t="shared" si="86"/>
        <v>15939</v>
      </c>
      <c r="BK114" s="350"/>
    </row>
    <row r="115" spans="1:63">
      <c r="A115" s="609"/>
      <c r="B115" s="609"/>
      <c r="C115" s="609"/>
      <c r="D115" s="657"/>
      <c r="E115" s="636"/>
      <c r="F115" s="639"/>
      <c r="G115" s="609"/>
      <c r="H115" s="642" t="s">
        <v>167</v>
      </c>
      <c r="I115" s="392" t="s">
        <v>168</v>
      </c>
      <c r="J115" s="432">
        <v>1613</v>
      </c>
      <c r="K115" s="433">
        <v>2710</v>
      </c>
      <c r="L115" s="433">
        <v>0</v>
      </c>
      <c r="M115" s="391">
        <f t="shared" ref="M115:M123" si="113">SUM(J115:L115)</f>
        <v>4323</v>
      </c>
      <c r="N115" s="432">
        <v>1590</v>
      </c>
      <c r="O115" s="433">
        <v>2676</v>
      </c>
      <c r="P115" s="433"/>
      <c r="Q115" s="439">
        <f t="shared" ref="Q115:Q123" si="114">SUM(N115:P115)</f>
        <v>4266</v>
      </c>
      <c r="R115" s="432">
        <v>1552</v>
      </c>
      <c r="S115" s="433">
        <v>2537</v>
      </c>
      <c r="T115" s="433">
        <v>0</v>
      </c>
      <c r="U115" s="439">
        <f t="shared" ref="U115:U123" si="115">SUM(R115:T115)</f>
        <v>4089</v>
      </c>
      <c r="V115" s="432"/>
      <c r="W115" s="433"/>
      <c r="X115" s="433"/>
      <c r="Y115" s="439">
        <f t="shared" ref="Y115:Y123" si="116">SUM(V115:X115)</f>
        <v>0</v>
      </c>
      <c r="Z115" s="432"/>
      <c r="AA115" s="433"/>
      <c r="AB115" s="433"/>
      <c r="AC115" s="439">
        <f t="shared" ref="AC115:AC123" si="117">SUM(Z115:AB115)</f>
        <v>0</v>
      </c>
      <c r="AD115" s="432"/>
      <c r="AE115" s="433"/>
      <c r="AF115" s="433"/>
      <c r="AG115" s="439">
        <f t="shared" ref="AG115:AG123" si="118">SUM(AD115:AF115)</f>
        <v>0</v>
      </c>
      <c r="AH115" s="432"/>
      <c r="AI115" s="433"/>
      <c r="AJ115" s="433"/>
      <c r="AK115" s="439">
        <f t="shared" ref="AK115:AK123" si="119">SUM(AH115:AJ115)</f>
        <v>0</v>
      </c>
      <c r="AL115" s="432"/>
      <c r="AM115" s="433"/>
      <c r="AN115" s="433"/>
      <c r="AO115" s="439">
        <f t="shared" ref="AO115:AO123" si="120">SUM(AL115:AN115)</f>
        <v>0</v>
      </c>
      <c r="AP115" s="432"/>
      <c r="AQ115" s="433"/>
      <c r="AR115" s="433"/>
      <c r="AS115" s="439">
        <f t="shared" ref="AS115:AS123" si="121">SUM(AP115:AR115)</f>
        <v>0</v>
      </c>
      <c r="AT115" s="432"/>
      <c r="AU115" s="433"/>
      <c r="AV115" s="433"/>
      <c r="AW115" s="439">
        <f t="shared" ref="AW115:AW123" si="122">SUM(AT115:AV115)</f>
        <v>0</v>
      </c>
      <c r="AX115" s="432"/>
      <c r="AY115" s="433"/>
      <c r="AZ115" s="433"/>
      <c r="BA115" s="439">
        <f t="shared" ref="BA115:BA123" si="123">SUM(AX115:AZ115)</f>
        <v>0</v>
      </c>
      <c r="BB115" s="432"/>
      <c r="BC115" s="433"/>
      <c r="BD115" s="433"/>
      <c r="BE115" s="439">
        <f t="shared" ref="BE115:BE123" si="124">SUM(BB115:BD115)</f>
        <v>0</v>
      </c>
      <c r="BF115" s="390">
        <f t="shared" ref="BF115:BH123" si="125">SUMIF($J$28:$BE$28,BF$28,$J115:$BE115)</f>
        <v>4755</v>
      </c>
      <c r="BG115" s="390">
        <f t="shared" si="125"/>
        <v>7923</v>
      </c>
      <c r="BH115" s="390">
        <f t="shared" si="125"/>
        <v>0</v>
      </c>
      <c r="BI115" s="390">
        <f t="shared" si="85"/>
        <v>12678</v>
      </c>
      <c r="BJ115" s="390">
        <f t="shared" si="86"/>
        <v>12678</v>
      </c>
      <c r="BK115" s="350"/>
    </row>
    <row r="116" spans="1:63">
      <c r="A116" s="609"/>
      <c r="B116" s="609"/>
      <c r="C116" s="609"/>
      <c r="D116" s="657"/>
      <c r="E116" s="636"/>
      <c r="F116" s="639"/>
      <c r="G116" s="609"/>
      <c r="H116" s="642"/>
      <c r="I116" s="392" t="s">
        <v>169</v>
      </c>
      <c r="J116" s="432">
        <v>174</v>
      </c>
      <c r="K116" s="433">
        <v>868</v>
      </c>
      <c r="L116" s="433">
        <v>0</v>
      </c>
      <c r="M116" s="391">
        <f t="shared" si="113"/>
        <v>1042</v>
      </c>
      <c r="N116" s="432">
        <v>174</v>
      </c>
      <c r="O116" s="433">
        <v>848</v>
      </c>
      <c r="P116" s="433">
        <v>0</v>
      </c>
      <c r="Q116" s="439">
        <f t="shared" si="114"/>
        <v>1022</v>
      </c>
      <c r="R116" s="432">
        <v>210</v>
      </c>
      <c r="S116" s="433">
        <v>987</v>
      </c>
      <c r="T116" s="433">
        <v>0</v>
      </c>
      <c r="U116" s="439">
        <f t="shared" si="115"/>
        <v>1197</v>
      </c>
      <c r="V116" s="432"/>
      <c r="W116" s="433"/>
      <c r="X116" s="433"/>
      <c r="Y116" s="439">
        <f t="shared" si="116"/>
        <v>0</v>
      </c>
      <c r="Z116" s="432"/>
      <c r="AA116" s="433"/>
      <c r="AB116" s="433"/>
      <c r="AC116" s="439">
        <f t="shared" si="117"/>
        <v>0</v>
      </c>
      <c r="AD116" s="432"/>
      <c r="AE116" s="433"/>
      <c r="AF116" s="433"/>
      <c r="AG116" s="439">
        <f t="shared" si="118"/>
        <v>0</v>
      </c>
      <c r="AH116" s="432"/>
      <c r="AI116" s="433"/>
      <c r="AJ116" s="433"/>
      <c r="AK116" s="439">
        <f t="shared" si="119"/>
        <v>0</v>
      </c>
      <c r="AL116" s="432"/>
      <c r="AM116" s="433"/>
      <c r="AN116" s="433"/>
      <c r="AO116" s="439">
        <f t="shared" si="120"/>
        <v>0</v>
      </c>
      <c r="AP116" s="432"/>
      <c r="AQ116" s="433"/>
      <c r="AR116" s="433"/>
      <c r="AS116" s="439">
        <f t="shared" si="121"/>
        <v>0</v>
      </c>
      <c r="AT116" s="432"/>
      <c r="AU116" s="433"/>
      <c r="AV116" s="433"/>
      <c r="AW116" s="439">
        <f t="shared" si="122"/>
        <v>0</v>
      </c>
      <c r="AX116" s="432"/>
      <c r="AY116" s="433"/>
      <c r="AZ116" s="433"/>
      <c r="BA116" s="439">
        <f t="shared" si="123"/>
        <v>0</v>
      </c>
      <c r="BB116" s="432"/>
      <c r="BC116" s="433"/>
      <c r="BD116" s="433"/>
      <c r="BE116" s="439">
        <f t="shared" si="124"/>
        <v>0</v>
      </c>
      <c r="BF116" s="390">
        <f t="shared" si="125"/>
        <v>558</v>
      </c>
      <c r="BG116" s="390">
        <f t="shared" si="125"/>
        <v>2703</v>
      </c>
      <c r="BH116" s="390">
        <f t="shared" si="125"/>
        <v>0</v>
      </c>
      <c r="BI116" s="390">
        <f t="shared" si="85"/>
        <v>3261</v>
      </c>
      <c r="BJ116" s="390">
        <f t="shared" si="86"/>
        <v>3261</v>
      </c>
      <c r="BK116" s="350"/>
    </row>
    <row r="117" spans="1:63">
      <c r="A117" s="609"/>
      <c r="B117" s="609"/>
      <c r="C117" s="609"/>
      <c r="D117" s="657"/>
      <c r="E117" s="636"/>
      <c r="F117" s="639"/>
      <c r="G117" s="609"/>
      <c r="H117" s="642" t="s">
        <v>170</v>
      </c>
      <c r="I117" s="392" t="s">
        <v>171</v>
      </c>
      <c r="J117" s="432">
        <v>0</v>
      </c>
      <c r="K117" s="433">
        <v>0</v>
      </c>
      <c r="L117" s="433">
        <v>0</v>
      </c>
      <c r="M117" s="391">
        <f t="shared" si="113"/>
        <v>0</v>
      </c>
      <c r="N117" s="432">
        <v>0</v>
      </c>
      <c r="O117" s="433">
        <v>0</v>
      </c>
      <c r="P117" s="433">
        <v>0</v>
      </c>
      <c r="Q117" s="439">
        <f t="shared" si="114"/>
        <v>0</v>
      </c>
      <c r="R117" s="432">
        <v>0</v>
      </c>
      <c r="S117" s="433">
        <v>0</v>
      </c>
      <c r="T117" s="433">
        <v>0</v>
      </c>
      <c r="U117" s="439">
        <f t="shared" si="115"/>
        <v>0</v>
      </c>
      <c r="V117" s="432"/>
      <c r="W117" s="433"/>
      <c r="X117" s="433"/>
      <c r="Y117" s="439">
        <f t="shared" si="116"/>
        <v>0</v>
      </c>
      <c r="Z117" s="432"/>
      <c r="AA117" s="433"/>
      <c r="AB117" s="433"/>
      <c r="AC117" s="439">
        <f t="shared" si="117"/>
        <v>0</v>
      </c>
      <c r="AD117" s="432"/>
      <c r="AE117" s="433"/>
      <c r="AF117" s="433"/>
      <c r="AG117" s="439">
        <f t="shared" si="118"/>
        <v>0</v>
      </c>
      <c r="AH117" s="432"/>
      <c r="AI117" s="433"/>
      <c r="AJ117" s="433"/>
      <c r="AK117" s="439">
        <f t="shared" si="119"/>
        <v>0</v>
      </c>
      <c r="AL117" s="432"/>
      <c r="AM117" s="433"/>
      <c r="AN117" s="433"/>
      <c r="AO117" s="439">
        <f t="shared" si="120"/>
        <v>0</v>
      </c>
      <c r="AP117" s="432"/>
      <c r="AQ117" s="433"/>
      <c r="AR117" s="433"/>
      <c r="AS117" s="439">
        <f t="shared" si="121"/>
        <v>0</v>
      </c>
      <c r="AT117" s="432"/>
      <c r="AU117" s="433"/>
      <c r="AV117" s="433"/>
      <c r="AW117" s="439">
        <f t="shared" si="122"/>
        <v>0</v>
      </c>
      <c r="AX117" s="432"/>
      <c r="AY117" s="433"/>
      <c r="AZ117" s="433"/>
      <c r="BA117" s="439">
        <f t="shared" si="123"/>
        <v>0</v>
      </c>
      <c r="BB117" s="432"/>
      <c r="BC117" s="433"/>
      <c r="BD117" s="433"/>
      <c r="BE117" s="439">
        <f t="shared" si="124"/>
        <v>0</v>
      </c>
      <c r="BF117" s="390">
        <f t="shared" si="125"/>
        <v>0</v>
      </c>
      <c r="BG117" s="390">
        <f t="shared" si="125"/>
        <v>0</v>
      </c>
      <c r="BH117" s="390">
        <f t="shared" si="125"/>
        <v>0</v>
      </c>
      <c r="BI117" s="390">
        <f t="shared" si="85"/>
        <v>0</v>
      </c>
      <c r="BJ117" s="390">
        <f t="shared" si="86"/>
        <v>0</v>
      </c>
      <c r="BK117" s="350"/>
    </row>
    <row r="118" spans="1:63" ht="15" thickBot="1">
      <c r="A118" s="609"/>
      <c r="B118" s="609"/>
      <c r="C118" s="609"/>
      <c r="D118" s="657"/>
      <c r="E118" s="637"/>
      <c r="F118" s="640"/>
      <c r="G118" s="610"/>
      <c r="H118" s="643"/>
      <c r="I118" s="389" t="s">
        <v>172</v>
      </c>
      <c r="J118" s="434">
        <v>0</v>
      </c>
      <c r="K118" s="435">
        <v>0</v>
      </c>
      <c r="L118" s="435">
        <v>0</v>
      </c>
      <c r="M118" s="388">
        <f t="shared" si="113"/>
        <v>0</v>
      </c>
      <c r="N118" s="434">
        <v>0</v>
      </c>
      <c r="O118" s="435">
        <v>0</v>
      </c>
      <c r="P118" s="435">
        <v>0</v>
      </c>
      <c r="Q118" s="441">
        <f t="shared" si="114"/>
        <v>0</v>
      </c>
      <c r="R118" s="434">
        <v>0</v>
      </c>
      <c r="S118" s="435">
        <v>0</v>
      </c>
      <c r="T118" s="435">
        <v>0</v>
      </c>
      <c r="U118" s="441">
        <f t="shared" si="115"/>
        <v>0</v>
      </c>
      <c r="V118" s="434"/>
      <c r="W118" s="435"/>
      <c r="X118" s="435"/>
      <c r="Y118" s="441">
        <f t="shared" si="116"/>
        <v>0</v>
      </c>
      <c r="Z118" s="434"/>
      <c r="AA118" s="435"/>
      <c r="AB118" s="435"/>
      <c r="AC118" s="441">
        <f t="shared" si="117"/>
        <v>0</v>
      </c>
      <c r="AD118" s="434"/>
      <c r="AE118" s="435"/>
      <c r="AF118" s="435"/>
      <c r="AG118" s="441">
        <f t="shared" si="118"/>
        <v>0</v>
      </c>
      <c r="AH118" s="434"/>
      <c r="AI118" s="435"/>
      <c r="AJ118" s="435"/>
      <c r="AK118" s="441">
        <f t="shared" si="119"/>
        <v>0</v>
      </c>
      <c r="AL118" s="434"/>
      <c r="AM118" s="435"/>
      <c r="AN118" s="435"/>
      <c r="AO118" s="441">
        <f t="shared" si="120"/>
        <v>0</v>
      </c>
      <c r="AP118" s="434"/>
      <c r="AQ118" s="435"/>
      <c r="AR118" s="435"/>
      <c r="AS118" s="441">
        <f t="shared" si="121"/>
        <v>0</v>
      </c>
      <c r="AT118" s="434"/>
      <c r="AU118" s="435"/>
      <c r="AV118" s="435"/>
      <c r="AW118" s="441">
        <f t="shared" si="122"/>
        <v>0</v>
      </c>
      <c r="AX118" s="434"/>
      <c r="AY118" s="435"/>
      <c r="AZ118" s="435"/>
      <c r="BA118" s="441">
        <f t="shared" si="123"/>
        <v>0</v>
      </c>
      <c r="BB118" s="434"/>
      <c r="BC118" s="435"/>
      <c r="BD118" s="435"/>
      <c r="BE118" s="441">
        <f t="shared" si="124"/>
        <v>0</v>
      </c>
      <c r="BF118" s="387">
        <f t="shared" si="125"/>
        <v>0</v>
      </c>
      <c r="BG118" s="387">
        <f t="shared" si="125"/>
        <v>0</v>
      </c>
      <c r="BH118" s="387">
        <f t="shared" si="125"/>
        <v>0</v>
      </c>
      <c r="BI118" s="387">
        <f t="shared" si="85"/>
        <v>0</v>
      </c>
      <c r="BJ118" s="387">
        <f t="shared" si="86"/>
        <v>0</v>
      </c>
      <c r="BK118" s="350"/>
    </row>
    <row r="119" spans="1:63">
      <c r="A119" s="609"/>
      <c r="B119" s="609"/>
      <c r="C119" s="609"/>
      <c r="D119" s="657"/>
      <c r="E119" s="611" t="s">
        <v>241</v>
      </c>
      <c r="F119" s="614"/>
      <c r="G119" s="629" t="s">
        <v>238</v>
      </c>
      <c r="H119" s="632" t="s">
        <v>160</v>
      </c>
      <c r="I119" s="386" t="s">
        <v>161</v>
      </c>
      <c r="J119" s="430">
        <v>0</v>
      </c>
      <c r="K119" s="431">
        <v>0</v>
      </c>
      <c r="L119" s="431">
        <v>0</v>
      </c>
      <c r="M119" s="385">
        <f t="shared" si="113"/>
        <v>0</v>
      </c>
      <c r="N119" s="430">
        <v>0</v>
      </c>
      <c r="O119" s="431">
        <v>0</v>
      </c>
      <c r="P119" s="431">
        <v>0</v>
      </c>
      <c r="Q119" s="442">
        <f t="shared" si="114"/>
        <v>0</v>
      </c>
      <c r="R119" s="430">
        <v>0</v>
      </c>
      <c r="S119" s="431">
        <v>0</v>
      </c>
      <c r="T119" s="431">
        <v>0</v>
      </c>
      <c r="U119" s="442">
        <f t="shared" si="115"/>
        <v>0</v>
      </c>
      <c r="V119" s="430"/>
      <c r="W119" s="431"/>
      <c r="X119" s="431"/>
      <c r="Y119" s="442">
        <f t="shared" si="116"/>
        <v>0</v>
      </c>
      <c r="Z119" s="430"/>
      <c r="AA119" s="431"/>
      <c r="AB119" s="431"/>
      <c r="AC119" s="442">
        <f t="shared" si="117"/>
        <v>0</v>
      </c>
      <c r="AD119" s="430"/>
      <c r="AE119" s="431"/>
      <c r="AF119" s="431"/>
      <c r="AG119" s="442">
        <f t="shared" si="118"/>
        <v>0</v>
      </c>
      <c r="AH119" s="430"/>
      <c r="AI119" s="431"/>
      <c r="AJ119" s="431"/>
      <c r="AK119" s="442">
        <f t="shared" si="119"/>
        <v>0</v>
      </c>
      <c r="AL119" s="430"/>
      <c r="AM119" s="431"/>
      <c r="AN119" s="431"/>
      <c r="AO119" s="442">
        <f t="shared" si="120"/>
        <v>0</v>
      </c>
      <c r="AP119" s="430"/>
      <c r="AQ119" s="431"/>
      <c r="AR119" s="431"/>
      <c r="AS119" s="442">
        <f t="shared" si="121"/>
        <v>0</v>
      </c>
      <c r="AT119" s="430"/>
      <c r="AU119" s="431"/>
      <c r="AV119" s="431"/>
      <c r="AW119" s="442">
        <f t="shared" si="122"/>
        <v>0</v>
      </c>
      <c r="AX119" s="430"/>
      <c r="AY119" s="431"/>
      <c r="AZ119" s="431"/>
      <c r="BA119" s="442">
        <f t="shared" si="123"/>
        <v>0</v>
      </c>
      <c r="BB119" s="430"/>
      <c r="BC119" s="431"/>
      <c r="BD119" s="431"/>
      <c r="BE119" s="442">
        <f t="shared" si="124"/>
        <v>0</v>
      </c>
      <c r="BF119" s="384">
        <f t="shared" si="125"/>
        <v>0</v>
      </c>
      <c r="BG119" s="384">
        <f t="shared" si="125"/>
        <v>0</v>
      </c>
      <c r="BH119" s="384">
        <f t="shared" si="125"/>
        <v>0</v>
      </c>
      <c r="BI119" s="384">
        <f t="shared" si="85"/>
        <v>0</v>
      </c>
      <c r="BJ119" s="384">
        <f t="shared" si="86"/>
        <v>0</v>
      </c>
      <c r="BK119" s="350"/>
    </row>
    <row r="120" spans="1:63">
      <c r="A120" s="609"/>
      <c r="B120" s="609"/>
      <c r="C120" s="609"/>
      <c r="D120" s="657"/>
      <c r="E120" s="612"/>
      <c r="F120" s="615"/>
      <c r="G120" s="630"/>
      <c r="H120" s="633"/>
      <c r="I120" s="380" t="s">
        <v>162</v>
      </c>
      <c r="J120" s="432">
        <v>0</v>
      </c>
      <c r="K120" s="433">
        <v>0</v>
      </c>
      <c r="L120" s="433">
        <v>0</v>
      </c>
      <c r="M120" s="379">
        <f t="shared" si="113"/>
        <v>0</v>
      </c>
      <c r="N120" s="432">
        <v>0</v>
      </c>
      <c r="O120" s="433">
        <v>0</v>
      </c>
      <c r="P120" s="433">
        <v>0</v>
      </c>
      <c r="Q120" s="443">
        <f t="shared" si="114"/>
        <v>0</v>
      </c>
      <c r="R120" s="432">
        <v>0</v>
      </c>
      <c r="S120" s="433">
        <v>0</v>
      </c>
      <c r="T120" s="433">
        <v>0</v>
      </c>
      <c r="U120" s="443">
        <f t="shared" si="115"/>
        <v>0</v>
      </c>
      <c r="V120" s="432"/>
      <c r="W120" s="433"/>
      <c r="X120" s="433"/>
      <c r="Y120" s="443">
        <f t="shared" si="116"/>
        <v>0</v>
      </c>
      <c r="Z120" s="432"/>
      <c r="AA120" s="433"/>
      <c r="AB120" s="433"/>
      <c r="AC120" s="443">
        <f t="shared" si="117"/>
        <v>0</v>
      </c>
      <c r="AD120" s="432"/>
      <c r="AE120" s="433"/>
      <c r="AF120" s="433"/>
      <c r="AG120" s="443">
        <f t="shared" si="118"/>
        <v>0</v>
      </c>
      <c r="AH120" s="432"/>
      <c r="AI120" s="433"/>
      <c r="AJ120" s="433"/>
      <c r="AK120" s="443">
        <f t="shared" si="119"/>
        <v>0</v>
      </c>
      <c r="AL120" s="432"/>
      <c r="AM120" s="433"/>
      <c r="AN120" s="433"/>
      <c r="AO120" s="443">
        <f t="shared" si="120"/>
        <v>0</v>
      </c>
      <c r="AP120" s="432"/>
      <c r="AQ120" s="433"/>
      <c r="AR120" s="433"/>
      <c r="AS120" s="443">
        <f t="shared" si="121"/>
        <v>0</v>
      </c>
      <c r="AT120" s="432"/>
      <c r="AU120" s="433"/>
      <c r="AV120" s="433"/>
      <c r="AW120" s="443">
        <f t="shared" si="122"/>
        <v>0</v>
      </c>
      <c r="AX120" s="432"/>
      <c r="AY120" s="433"/>
      <c r="AZ120" s="433"/>
      <c r="BA120" s="443">
        <f t="shared" si="123"/>
        <v>0</v>
      </c>
      <c r="BB120" s="432"/>
      <c r="BC120" s="433"/>
      <c r="BD120" s="433"/>
      <c r="BE120" s="443">
        <f t="shared" si="124"/>
        <v>0</v>
      </c>
      <c r="BF120" s="378">
        <f t="shared" si="125"/>
        <v>0</v>
      </c>
      <c r="BG120" s="378">
        <f t="shared" si="125"/>
        <v>0</v>
      </c>
      <c r="BH120" s="378">
        <f t="shared" si="125"/>
        <v>0</v>
      </c>
      <c r="BI120" s="378">
        <f t="shared" si="85"/>
        <v>0</v>
      </c>
      <c r="BJ120" s="378">
        <f t="shared" si="86"/>
        <v>0</v>
      </c>
      <c r="BK120" s="350"/>
    </row>
    <row r="121" spans="1:63">
      <c r="A121" s="609"/>
      <c r="B121" s="609"/>
      <c r="C121" s="609"/>
      <c r="D121" s="657"/>
      <c r="E121" s="612"/>
      <c r="F121" s="615"/>
      <c r="G121" s="630"/>
      <c r="H121" s="633"/>
      <c r="I121" s="380" t="s">
        <v>163</v>
      </c>
      <c r="J121" s="432">
        <v>111</v>
      </c>
      <c r="K121" s="433">
        <v>0</v>
      </c>
      <c r="L121" s="433">
        <v>0</v>
      </c>
      <c r="M121" s="379">
        <f t="shared" si="113"/>
        <v>111</v>
      </c>
      <c r="N121" s="432">
        <v>108</v>
      </c>
      <c r="O121" s="433">
        <v>0</v>
      </c>
      <c r="P121" s="433">
        <v>0</v>
      </c>
      <c r="Q121" s="443">
        <f t="shared" si="114"/>
        <v>108</v>
      </c>
      <c r="R121" s="432">
        <v>105</v>
      </c>
      <c r="S121" s="433">
        <v>0</v>
      </c>
      <c r="T121" s="433">
        <v>0</v>
      </c>
      <c r="U121" s="443">
        <f t="shared" si="115"/>
        <v>105</v>
      </c>
      <c r="V121" s="432"/>
      <c r="W121" s="433"/>
      <c r="X121" s="433"/>
      <c r="Y121" s="443">
        <f t="shared" si="116"/>
        <v>0</v>
      </c>
      <c r="Z121" s="432"/>
      <c r="AA121" s="433"/>
      <c r="AB121" s="433"/>
      <c r="AC121" s="443">
        <f t="shared" si="117"/>
        <v>0</v>
      </c>
      <c r="AD121" s="432"/>
      <c r="AE121" s="433"/>
      <c r="AF121" s="433"/>
      <c r="AG121" s="443">
        <f t="shared" si="118"/>
        <v>0</v>
      </c>
      <c r="AH121" s="432"/>
      <c r="AI121" s="433"/>
      <c r="AJ121" s="433"/>
      <c r="AK121" s="443">
        <f t="shared" si="119"/>
        <v>0</v>
      </c>
      <c r="AL121" s="432"/>
      <c r="AM121" s="433"/>
      <c r="AN121" s="433"/>
      <c r="AO121" s="443">
        <f t="shared" si="120"/>
        <v>0</v>
      </c>
      <c r="AP121" s="432"/>
      <c r="AQ121" s="433"/>
      <c r="AR121" s="433"/>
      <c r="AS121" s="443">
        <f t="shared" si="121"/>
        <v>0</v>
      </c>
      <c r="AT121" s="432"/>
      <c r="AU121" s="433"/>
      <c r="AV121" s="433"/>
      <c r="AW121" s="443">
        <f t="shared" si="122"/>
        <v>0</v>
      </c>
      <c r="AX121" s="432"/>
      <c r="AY121" s="433"/>
      <c r="AZ121" s="433"/>
      <c r="BA121" s="443">
        <f t="shared" si="123"/>
        <v>0</v>
      </c>
      <c r="BB121" s="432"/>
      <c r="BC121" s="433"/>
      <c r="BD121" s="433"/>
      <c r="BE121" s="443">
        <f t="shared" si="124"/>
        <v>0</v>
      </c>
      <c r="BF121" s="378">
        <f t="shared" si="125"/>
        <v>324</v>
      </c>
      <c r="BG121" s="378">
        <f t="shared" si="125"/>
        <v>0</v>
      </c>
      <c r="BH121" s="378">
        <f t="shared" si="125"/>
        <v>0</v>
      </c>
      <c r="BI121" s="378">
        <f t="shared" si="85"/>
        <v>324</v>
      </c>
      <c r="BJ121" s="378">
        <f t="shared" si="86"/>
        <v>324</v>
      </c>
      <c r="BK121" s="350"/>
    </row>
    <row r="122" spans="1:63">
      <c r="A122" s="609"/>
      <c r="B122" s="609"/>
      <c r="C122" s="609"/>
      <c r="D122" s="657"/>
      <c r="E122" s="612"/>
      <c r="F122" s="615"/>
      <c r="G122" s="630"/>
      <c r="H122" s="633"/>
      <c r="I122" s="380" t="s">
        <v>164</v>
      </c>
      <c r="J122" s="432">
        <v>1517</v>
      </c>
      <c r="K122" s="433">
        <v>0</v>
      </c>
      <c r="L122" s="433">
        <v>0</v>
      </c>
      <c r="M122" s="379">
        <f t="shared" si="113"/>
        <v>1517</v>
      </c>
      <c r="N122" s="432">
        <v>1491</v>
      </c>
      <c r="O122" s="433">
        <v>0</v>
      </c>
      <c r="P122" s="433">
        <v>0</v>
      </c>
      <c r="Q122" s="443">
        <f t="shared" si="114"/>
        <v>1491</v>
      </c>
      <c r="R122" s="432">
        <v>1488</v>
      </c>
      <c r="S122" s="433">
        <v>0</v>
      </c>
      <c r="T122" s="433">
        <v>0</v>
      </c>
      <c r="U122" s="443">
        <f t="shared" si="115"/>
        <v>1488</v>
      </c>
      <c r="V122" s="432"/>
      <c r="W122" s="433"/>
      <c r="X122" s="433"/>
      <c r="Y122" s="443">
        <f t="shared" si="116"/>
        <v>0</v>
      </c>
      <c r="Z122" s="432"/>
      <c r="AA122" s="433"/>
      <c r="AB122" s="433"/>
      <c r="AC122" s="443">
        <f t="shared" si="117"/>
        <v>0</v>
      </c>
      <c r="AD122" s="432"/>
      <c r="AE122" s="433"/>
      <c r="AF122" s="433"/>
      <c r="AG122" s="443">
        <f t="shared" si="118"/>
        <v>0</v>
      </c>
      <c r="AH122" s="432"/>
      <c r="AI122" s="433"/>
      <c r="AJ122" s="433"/>
      <c r="AK122" s="443">
        <f t="shared" si="119"/>
        <v>0</v>
      </c>
      <c r="AL122" s="432"/>
      <c r="AM122" s="433"/>
      <c r="AN122" s="433"/>
      <c r="AO122" s="443">
        <f t="shared" si="120"/>
        <v>0</v>
      </c>
      <c r="AP122" s="432"/>
      <c r="AQ122" s="433"/>
      <c r="AR122" s="433"/>
      <c r="AS122" s="443">
        <f t="shared" si="121"/>
        <v>0</v>
      </c>
      <c r="AT122" s="432"/>
      <c r="AU122" s="433"/>
      <c r="AV122" s="433"/>
      <c r="AW122" s="443">
        <f t="shared" si="122"/>
        <v>0</v>
      </c>
      <c r="AX122" s="432"/>
      <c r="AY122" s="433"/>
      <c r="AZ122" s="433"/>
      <c r="BA122" s="443">
        <f t="shared" si="123"/>
        <v>0</v>
      </c>
      <c r="BB122" s="432"/>
      <c r="BC122" s="433"/>
      <c r="BD122" s="433"/>
      <c r="BE122" s="443">
        <f t="shared" si="124"/>
        <v>0</v>
      </c>
      <c r="BF122" s="378">
        <f t="shared" si="125"/>
        <v>4496</v>
      </c>
      <c r="BG122" s="378">
        <f t="shared" si="125"/>
        <v>0</v>
      </c>
      <c r="BH122" s="378">
        <f t="shared" si="125"/>
        <v>0</v>
      </c>
      <c r="BI122" s="378">
        <f t="shared" si="85"/>
        <v>4496</v>
      </c>
      <c r="BJ122" s="378">
        <f t="shared" si="86"/>
        <v>4496</v>
      </c>
      <c r="BK122" s="350"/>
    </row>
    <row r="123" spans="1:63">
      <c r="A123" s="609"/>
      <c r="B123" s="609"/>
      <c r="C123" s="609"/>
      <c r="D123" s="657"/>
      <c r="E123" s="612"/>
      <c r="F123" s="615"/>
      <c r="G123" s="630"/>
      <c r="H123" s="633"/>
      <c r="I123" s="380" t="s">
        <v>165</v>
      </c>
      <c r="J123" s="432">
        <v>159</v>
      </c>
      <c r="K123" s="433">
        <v>0</v>
      </c>
      <c r="L123" s="433">
        <v>0</v>
      </c>
      <c r="M123" s="379">
        <f t="shared" si="113"/>
        <v>159</v>
      </c>
      <c r="N123" s="432">
        <v>165</v>
      </c>
      <c r="O123" s="433">
        <v>0</v>
      </c>
      <c r="P123" s="433">
        <v>0</v>
      </c>
      <c r="Q123" s="443">
        <f t="shared" si="114"/>
        <v>165</v>
      </c>
      <c r="R123" s="432">
        <v>169</v>
      </c>
      <c r="S123" s="433">
        <v>0</v>
      </c>
      <c r="T123" s="433">
        <v>0</v>
      </c>
      <c r="U123" s="443">
        <f t="shared" si="115"/>
        <v>169</v>
      </c>
      <c r="V123" s="432"/>
      <c r="W123" s="433"/>
      <c r="X123" s="433"/>
      <c r="Y123" s="443">
        <f t="shared" si="116"/>
        <v>0</v>
      </c>
      <c r="Z123" s="432"/>
      <c r="AA123" s="433"/>
      <c r="AB123" s="433"/>
      <c r="AC123" s="443">
        <f t="shared" si="117"/>
        <v>0</v>
      </c>
      <c r="AD123" s="432"/>
      <c r="AE123" s="433"/>
      <c r="AF123" s="433"/>
      <c r="AG123" s="443">
        <f t="shared" si="118"/>
        <v>0</v>
      </c>
      <c r="AH123" s="432"/>
      <c r="AI123" s="433"/>
      <c r="AJ123" s="433"/>
      <c r="AK123" s="443">
        <f t="shared" si="119"/>
        <v>0</v>
      </c>
      <c r="AL123" s="432"/>
      <c r="AM123" s="433"/>
      <c r="AN123" s="433"/>
      <c r="AO123" s="443">
        <f t="shared" si="120"/>
        <v>0</v>
      </c>
      <c r="AP123" s="432"/>
      <c r="AQ123" s="433"/>
      <c r="AR123" s="433"/>
      <c r="AS123" s="443">
        <f t="shared" si="121"/>
        <v>0</v>
      </c>
      <c r="AT123" s="432"/>
      <c r="AU123" s="433"/>
      <c r="AV123" s="433"/>
      <c r="AW123" s="443">
        <f t="shared" si="122"/>
        <v>0</v>
      </c>
      <c r="AX123" s="432"/>
      <c r="AY123" s="433"/>
      <c r="AZ123" s="433"/>
      <c r="BA123" s="443">
        <f t="shared" si="123"/>
        <v>0</v>
      </c>
      <c r="BB123" s="432"/>
      <c r="BC123" s="433"/>
      <c r="BD123" s="433"/>
      <c r="BE123" s="443">
        <f t="shared" si="124"/>
        <v>0</v>
      </c>
      <c r="BF123" s="378">
        <f t="shared" si="125"/>
        <v>493</v>
      </c>
      <c r="BG123" s="378">
        <f t="shared" si="125"/>
        <v>0</v>
      </c>
      <c r="BH123" s="378">
        <f t="shared" si="125"/>
        <v>0</v>
      </c>
      <c r="BI123" s="378">
        <f t="shared" si="85"/>
        <v>493</v>
      </c>
      <c r="BJ123" s="378">
        <f t="shared" si="86"/>
        <v>493</v>
      </c>
      <c r="BK123" s="350"/>
    </row>
    <row r="124" spans="1:63" ht="28.5">
      <c r="A124" s="609"/>
      <c r="B124" s="609"/>
      <c r="C124" s="609"/>
      <c r="D124" s="657"/>
      <c r="E124" s="612"/>
      <c r="F124" s="615"/>
      <c r="G124" s="630"/>
      <c r="H124" s="633"/>
      <c r="I124" s="383" t="s">
        <v>166</v>
      </c>
      <c r="J124" s="382">
        <f>IF(SUM(J119:J123)=SUM(J125:J128),SUM(J119:J123),"NO CUADRA")</f>
        <v>1787</v>
      </c>
      <c r="K124" s="382">
        <f>IF(SUM(K119:K123)=SUM(K125:K128),SUM(K119:K123),"NO CUADRA")</f>
        <v>0</v>
      </c>
      <c r="L124" s="382">
        <f>IF(SUM(L119:L123)=SUM(L125:L128),SUM(L119:L123),"NO CUADRA")</f>
        <v>0</v>
      </c>
      <c r="M124" s="379">
        <f>IF(AND(SUM(M119:M123)=SUM(J124:L124),SUM(M125:M128)=SUM(J124:L124)),SUM(J124:L124),"NO CUADRA")</f>
        <v>1787</v>
      </c>
      <c r="N124" s="444">
        <f>IF(SUM(N119:N123)=SUM(N125:N128),SUM(N119:N123),"NO CUADRA")</f>
        <v>1764</v>
      </c>
      <c r="O124" s="444">
        <f>IF(SUM(O119:O123)=SUM(O125:O128),SUM(O119:O123),"NO CUADRA")</f>
        <v>0</v>
      </c>
      <c r="P124" s="444">
        <f>IF(SUM(P119:P123)=SUM(P125:P128),SUM(P119:P123),"NO CUADRA")</f>
        <v>0</v>
      </c>
      <c r="Q124" s="443">
        <f>IF(AND(SUM(Q119:Q123)=SUM(N124:P124),SUM(Q125:Q128)=SUM(N124:P124)),SUM(N124:P124),"NO CUADRA")</f>
        <v>1764</v>
      </c>
      <c r="R124" s="444">
        <f>IF(SUM(R119:R123)=SUM(R125:R128),SUM(R119:R123),"NO CUADRA")</f>
        <v>1762</v>
      </c>
      <c r="S124" s="444">
        <f>IF(SUM(S119:S123)=SUM(S125:S128),SUM(S119:S123),"NO CUADRA")</f>
        <v>0</v>
      </c>
      <c r="T124" s="444">
        <f>IF(SUM(T119:T123)=SUM(T125:T128),SUM(T119:T123),"NO CUADRA")</f>
        <v>0</v>
      </c>
      <c r="U124" s="443">
        <f>IF(AND(SUM(U119:U123)=SUM(R124:T124),SUM(U125:U128)=SUM(R124:T124)),SUM(R124:T124),"NO CUADRA")</f>
        <v>1762</v>
      </c>
      <c r="V124" s="444">
        <f>IF(SUM(V119:V123)=SUM(V125:V128),SUM(V119:V123),"NO CUADRA")</f>
        <v>0</v>
      </c>
      <c r="W124" s="444">
        <f>IF(SUM(W119:W123)=SUM(W125:W128),SUM(W119:W123),"NO CUADRA")</f>
        <v>0</v>
      </c>
      <c r="X124" s="444">
        <f>IF(SUM(X119:X123)=SUM(X125:X128),SUM(X119:X123),"NO CUADRA")</f>
        <v>0</v>
      </c>
      <c r="Y124" s="443">
        <f>IF(AND(SUM(Y119:Y123)=SUM(V124:X124),SUM(Y125:Y128)=SUM(V124:X124)),SUM(V124:X124),"NO CUADRA")</f>
        <v>0</v>
      </c>
      <c r="Z124" s="444">
        <f>IF(SUM(Z119:Z123)=SUM(Z125:Z128),SUM(Z119:Z123),"NO CUADRA")</f>
        <v>0</v>
      </c>
      <c r="AA124" s="444">
        <f>IF(SUM(AA119:AA123)=SUM(AA125:AA128),SUM(AA119:AA123),"NO CUADRA")</f>
        <v>0</v>
      </c>
      <c r="AB124" s="444">
        <f>IF(SUM(AB119:AB123)=SUM(AB125:AB128),SUM(AB119:AB123),"NO CUADRA")</f>
        <v>0</v>
      </c>
      <c r="AC124" s="443">
        <f>IF(AND(SUM(AC119:AC123)=SUM(Z124:AB124),SUM(AC125:AC128)=SUM(Z124:AB124)),SUM(Z124:AB124),"NO CUADRA")</f>
        <v>0</v>
      </c>
      <c r="AD124" s="444">
        <f>IF(SUM(AD119:AD123)=SUM(AD125:AD128),SUM(AD119:AD123),"NO CUADRA")</f>
        <v>0</v>
      </c>
      <c r="AE124" s="444">
        <f>IF(SUM(AE119:AE123)=SUM(AE125:AE128),SUM(AE119:AE123),"NO CUADRA")</f>
        <v>0</v>
      </c>
      <c r="AF124" s="444">
        <f>IF(SUM(AF119:AF123)=SUM(AF125:AF128),SUM(AF119:AF123),"NO CUADRA")</f>
        <v>0</v>
      </c>
      <c r="AG124" s="443">
        <f>IF(AND(SUM(AG119:AG123)=SUM(AD124:AF124),SUM(AG125:AG128)=SUM(AD124:AF124)),SUM(AD124:AF124),"NO CUADRA")</f>
        <v>0</v>
      </c>
      <c r="AH124" s="444">
        <f>IF(SUM(AH119:AH123)=SUM(AH125:AH128),SUM(AH119:AH123),"NO CUADRA")</f>
        <v>0</v>
      </c>
      <c r="AI124" s="444">
        <f>IF(SUM(AI119:AI123)=SUM(AI125:AI128),SUM(AI119:AI123),"NO CUADRA")</f>
        <v>0</v>
      </c>
      <c r="AJ124" s="444">
        <f>IF(SUM(AJ119:AJ123)=SUM(AJ125:AJ128),SUM(AJ119:AJ123),"NO CUADRA")</f>
        <v>0</v>
      </c>
      <c r="AK124" s="443">
        <f>IF(AND(SUM(AK119:AK123)=SUM(AH124:AJ124),SUM(AK125:AK128)=SUM(AH124:AJ124)),SUM(AH124:AJ124),"NO CUADRA")</f>
        <v>0</v>
      </c>
      <c r="AL124" s="444">
        <f>IF(SUM(AL119:AL123)=SUM(AL125:AL128),SUM(AL119:AL123),"NO CUADRA")</f>
        <v>0</v>
      </c>
      <c r="AM124" s="444">
        <f>IF(SUM(AM119:AM123)=SUM(AM125:AM128),SUM(AM119:AM123),"NO CUADRA")</f>
        <v>0</v>
      </c>
      <c r="AN124" s="444">
        <f>IF(SUM(AN119:AN123)=SUM(AN125:AN128),SUM(AN119:AN123),"NO CUADRA")</f>
        <v>0</v>
      </c>
      <c r="AO124" s="443">
        <f>IF(AND(SUM(AO119:AO123)=SUM(AL124:AN124),SUM(AO125:AO128)=SUM(AL124:AN124)),SUM(AL124:AN124),"NO CUADRA")</f>
        <v>0</v>
      </c>
      <c r="AP124" s="444">
        <f>IF(SUM(AP119:AP123)=SUM(AP125:AP128),SUM(AP119:AP123),"NO CUADRA")</f>
        <v>0</v>
      </c>
      <c r="AQ124" s="444">
        <f>IF(SUM(AQ119:AQ123)=SUM(AQ125:AQ128),SUM(AQ119:AQ123),"NO CUADRA")</f>
        <v>0</v>
      </c>
      <c r="AR124" s="444">
        <f>IF(SUM(AR119:AR123)=SUM(AR125:AR128),SUM(AR119:AR123),"NO CUADRA")</f>
        <v>0</v>
      </c>
      <c r="AS124" s="443">
        <f>IF(AND(SUM(AS119:AS123)=SUM(AP124:AR124),SUM(AS125:AS128)=SUM(AP124:AR124)),SUM(AP124:AR124),"NO CUADRA")</f>
        <v>0</v>
      </c>
      <c r="AT124" s="444">
        <f>IF(SUM(AT119:AT123)=SUM(AT125:AT128),SUM(AT119:AT123),"NO CUADRA")</f>
        <v>0</v>
      </c>
      <c r="AU124" s="444">
        <f>IF(SUM(AU119:AU123)=SUM(AU125:AU128),SUM(AU119:AU123),"NO CUADRA")</f>
        <v>0</v>
      </c>
      <c r="AV124" s="444">
        <f>IF(SUM(AV119:AV123)=SUM(AV125:AV128),SUM(AV119:AV123),"NO CUADRA")</f>
        <v>0</v>
      </c>
      <c r="AW124" s="443">
        <f>IF(AND(SUM(AW119:AW123)=SUM(AT124:AV124),SUM(AW125:AW128)=SUM(AT124:AV124)),SUM(AT124:AV124),"NO CUADRA")</f>
        <v>0</v>
      </c>
      <c r="AX124" s="444">
        <f>IF(SUM(AX119:AX123)=SUM(AX125:AX128),SUM(AX119:AX123),"NO CUADRA")</f>
        <v>0</v>
      </c>
      <c r="AY124" s="444">
        <f>IF(SUM(AY119:AY123)=SUM(AY125:AY128),SUM(AY119:AY123),"NO CUADRA")</f>
        <v>0</v>
      </c>
      <c r="AZ124" s="444">
        <f>IF(SUM(AZ119:AZ123)=SUM(AZ125:AZ128),SUM(AZ119:AZ123),"NO CUADRA")</f>
        <v>0</v>
      </c>
      <c r="BA124" s="443">
        <f>IF(AND(SUM(BA119:BA123)=SUM(AX124:AZ124),SUM(BA125:BA128)=SUM(AX124:AZ124)),SUM(AX124:AZ124),"NO CUADRA")</f>
        <v>0</v>
      </c>
      <c r="BB124" s="444">
        <f>IF(SUM(BB119:BB123)=SUM(BB125:BB128),SUM(BB119:BB123),"NO CUADRA")</f>
        <v>0</v>
      </c>
      <c r="BC124" s="444">
        <f>IF(SUM(BC119:BC123)=SUM(BC125:BC128),SUM(BC119:BC123),"NO CUADRA")</f>
        <v>0</v>
      </c>
      <c r="BD124" s="444">
        <f>IF(SUM(BD119:BD123)=SUM(BD125:BD128),SUM(BD119:BD123),"NO CUADRA")</f>
        <v>0</v>
      </c>
      <c r="BE124" s="443">
        <f>IF(AND(SUM(BE119:BE123)=SUM(BB124:BD124),SUM(BE125:BE128)=SUM(BB124:BD124)),SUM(BB124:BD124),"NO CUADRA")</f>
        <v>0</v>
      </c>
      <c r="BF124" s="381">
        <f>IF(COUNTIFS($J124:$BE124,"NO CUADRA",$J$28:$BE$28,BF$28)&gt;0,"NO CUADRA",SUMIF($J$28:$BE$28,BF$28,$J124:$BE124))</f>
        <v>5313</v>
      </c>
      <c r="BG124" s="381">
        <f>IF(COUNTIFS($J124:$BE124,"NO CUADRA",$J$28:$BE$28,BG$28)&gt;0,"NO CUADRA",SUMIF($J$28:$BE$28,BG$28,$J124:$BE124))</f>
        <v>0</v>
      </c>
      <c r="BH124" s="381">
        <f>IF(COUNTIFS($J124:$BE124,"NO CUADRA",$J$28:$BE$28,BH$28)&gt;0,"NO CUADRA",SUMIF($J$28:$BE$28,BH$28,$J124:$BE124))</f>
        <v>0</v>
      </c>
      <c r="BI124" s="381">
        <f t="shared" si="85"/>
        <v>5313</v>
      </c>
      <c r="BJ124" s="381">
        <f t="shared" si="86"/>
        <v>5313</v>
      </c>
      <c r="BK124" s="350"/>
    </row>
    <row r="125" spans="1:63">
      <c r="A125" s="609"/>
      <c r="B125" s="609"/>
      <c r="C125" s="609"/>
      <c r="D125" s="657"/>
      <c r="E125" s="612"/>
      <c r="F125" s="615"/>
      <c r="G125" s="630"/>
      <c r="H125" s="633" t="s">
        <v>167</v>
      </c>
      <c r="I125" s="380" t="s">
        <v>168</v>
      </c>
      <c r="J125" s="432">
        <v>1613</v>
      </c>
      <c r="K125" s="433">
        <v>0</v>
      </c>
      <c r="L125" s="433">
        <v>0</v>
      </c>
      <c r="M125" s="379">
        <f t="shared" ref="M125:M133" si="126">SUM(J125:L125)</f>
        <v>1613</v>
      </c>
      <c r="N125" s="432">
        <v>1590</v>
      </c>
      <c r="O125" s="433">
        <v>0</v>
      </c>
      <c r="P125" s="433">
        <v>0</v>
      </c>
      <c r="Q125" s="443">
        <f t="shared" ref="Q125:Q133" si="127">SUM(N125:P125)</f>
        <v>1590</v>
      </c>
      <c r="R125" s="432">
        <v>1552</v>
      </c>
      <c r="S125" s="433">
        <v>0</v>
      </c>
      <c r="T125" s="433">
        <v>0</v>
      </c>
      <c r="U125" s="443">
        <f t="shared" ref="U125:U133" si="128">SUM(R125:T125)</f>
        <v>1552</v>
      </c>
      <c r="V125" s="432"/>
      <c r="W125" s="433"/>
      <c r="X125" s="433"/>
      <c r="Y125" s="443">
        <f t="shared" ref="Y125:Y133" si="129">SUM(V125:X125)</f>
        <v>0</v>
      </c>
      <c r="Z125" s="432"/>
      <c r="AA125" s="433"/>
      <c r="AB125" s="433"/>
      <c r="AC125" s="443">
        <f t="shared" ref="AC125:AC133" si="130">SUM(Z125:AB125)</f>
        <v>0</v>
      </c>
      <c r="AD125" s="432"/>
      <c r="AE125" s="433"/>
      <c r="AF125" s="433"/>
      <c r="AG125" s="443">
        <f t="shared" ref="AG125:AG133" si="131">SUM(AD125:AF125)</f>
        <v>0</v>
      </c>
      <c r="AH125" s="432"/>
      <c r="AI125" s="433"/>
      <c r="AJ125" s="433"/>
      <c r="AK125" s="443">
        <f t="shared" ref="AK125:AK133" si="132">SUM(AH125:AJ125)</f>
        <v>0</v>
      </c>
      <c r="AL125" s="432"/>
      <c r="AM125" s="433"/>
      <c r="AN125" s="433"/>
      <c r="AO125" s="443">
        <f t="shared" ref="AO125:AO133" si="133">SUM(AL125:AN125)</f>
        <v>0</v>
      </c>
      <c r="AP125" s="432"/>
      <c r="AQ125" s="433"/>
      <c r="AR125" s="433"/>
      <c r="AS125" s="443">
        <f t="shared" ref="AS125:AS133" si="134">SUM(AP125:AR125)</f>
        <v>0</v>
      </c>
      <c r="AT125" s="432"/>
      <c r="AU125" s="433"/>
      <c r="AV125" s="433"/>
      <c r="AW125" s="443">
        <f t="shared" ref="AW125:AW133" si="135">SUM(AT125:AV125)</f>
        <v>0</v>
      </c>
      <c r="AX125" s="432"/>
      <c r="AY125" s="433"/>
      <c r="AZ125" s="433"/>
      <c r="BA125" s="443">
        <f t="shared" ref="BA125:BA133" si="136">SUM(AX125:AZ125)</f>
        <v>0</v>
      </c>
      <c r="BB125" s="432"/>
      <c r="BC125" s="433"/>
      <c r="BD125" s="433"/>
      <c r="BE125" s="443">
        <f t="shared" ref="BE125:BE133" si="137">SUM(BB125:BD125)</f>
        <v>0</v>
      </c>
      <c r="BF125" s="378">
        <f t="shared" ref="BF125:BH133" si="138">SUMIF($J$28:$BE$28,BF$28,$J125:$BE125)</f>
        <v>4755</v>
      </c>
      <c r="BG125" s="378">
        <f t="shared" si="138"/>
        <v>0</v>
      </c>
      <c r="BH125" s="378">
        <f t="shared" si="138"/>
        <v>0</v>
      </c>
      <c r="BI125" s="378">
        <f t="shared" ref="BI125:BI148" si="139">SUM(BF125:BH125)</f>
        <v>4755</v>
      </c>
      <c r="BJ125" s="378">
        <f t="shared" ref="BJ125:BJ148" si="140">SUMIF($J$28:$BE$28,$BI$28,$J125:$BE125)</f>
        <v>4755</v>
      </c>
      <c r="BK125" s="350"/>
    </row>
    <row r="126" spans="1:63">
      <c r="A126" s="609"/>
      <c r="B126" s="609"/>
      <c r="C126" s="609"/>
      <c r="D126" s="657"/>
      <c r="E126" s="612"/>
      <c r="F126" s="615"/>
      <c r="G126" s="630"/>
      <c r="H126" s="633"/>
      <c r="I126" s="380" t="s">
        <v>169</v>
      </c>
      <c r="J126" s="432">
        <v>174</v>
      </c>
      <c r="K126" s="433">
        <v>0</v>
      </c>
      <c r="L126" s="433">
        <v>0</v>
      </c>
      <c r="M126" s="379">
        <f t="shared" si="126"/>
        <v>174</v>
      </c>
      <c r="N126" s="432">
        <v>174</v>
      </c>
      <c r="O126" s="433">
        <v>0</v>
      </c>
      <c r="P126" s="433">
        <v>0</v>
      </c>
      <c r="Q126" s="443">
        <f t="shared" si="127"/>
        <v>174</v>
      </c>
      <c r="R126" s="432">
        <v>210</v>
      </c>
      <c r="S126" s="433">
        <v>0</v>
      </c>
      <c r="T126" s="433">
        <v>0</v>
      </c>
      <c r="U126" s="443">
        <f t="shared" si="128"/>
        <v>210</v>
      </c>
      <c r="V126" s="432"/>
      <c r="W126" s="433"/>
      <c r="X126" s="433"/>
      <c r="Y126" s="443">
        <f t="shared" si="129"/>
        <v>0</v>
      </c>
      <c r="Z126" s="432"/>
      <c r="AA126" s="433"/>
      <c r="AB126" s="433"/>
      <c r="AC126" s="443">
        <f t="shared" si="130"/>
        <v>0</v>
      </c>
      <c r="AD126" s="432"/>
      <c r="AE126" s="433"/>
      <c r="AF126" s="433"/>
      <c r="AG126" s="443">
        <f t="shared" si="131"/>
        <v>0</v>
      </c>
      <c r="AH126" s="432"/>
      <c r="AI126" s="433"/>
      <c r="AJ126" s="433"/>
      <c r="AK126" s="443">
        <f t="shared" si="132"/>
        <v>0</v>
      </c>
      <c r="AL126" s="432"/>
      <c r="AM126" s="433"/>
      <c r="AN126" s="433"/>
      <c r="AO126" s="443">
        <f t="shared" si="133"/>
        <v>0</v>
      </c>
      <c r="AP126" s="432"/>
      <c r="AQ126" s="433"/>
      <c r="AR126" s="433"/>
      <c r="AS126" s="443">
        <f t="shared" si="134"/>
        <v>0</v>
      </c>
      <c r="AT126" s="432"/>
      <c r="AU126" s="433"/>
      <c r="AV126" s="433"/>
      <c r="AW126" s="443">
        <f t="shared" si="135"/>
        <v>0</v>
      </c>
      <c r="AX126" s="432"/>
      <c r="AY126" s="433"/>
      <c r="AZ126" s="433"/>
      <c r="BA126" s="443">
        <f t="shared" si="136"/>
        <v>0</v>
      </c>
      <c r="BB126" s="432"/>
      <c r="BC126" s="433"/>
      <c r="BD126" s="433"/>
      <c r="BE126" s="443">
        <f t="shared" si="137"/>
        <v>0</v>
      </c>
      <c r="BF126" s="378">
        <f t="shared" si="138"/>
        <v>558</v>
      </c>
      <c r="BG126" s="378">
        <f t="shared" si="138"/>
        <v>0</v>
      </c>
      <c r="BH126" s="378">
        <f t="shared" si="138"/>
        <v>0</v>
      </c>
      <c r="BI126" s="378">
        <f t="shared" si="139"/>
        <v>558</v>
      </c>
      <c r="BJ126" s="378">
        <f t="shared" si="140"/>
        <v>558</v>
      </c>
      <c r="BK126" s="350"/>
    </row>
    <row r="127" spans="1:63">
      <c r="A127" s="609"/>
      <c r="B127" s="609"/>
      <c r="C127" s="609"/>
      <c r="D127" s="657"/>
      <c r="E127" s="612"/>
      <c r="F127" s="615"/>
      <c r="G127" s="630"/>
      <c r="H127" s="633" t="s">
        <v>170</v>
      </c>
      <c r="I127" s="380" t="s">
        <v>171</v>
      </c>
      <c r="J127" s="432">
        <v>0</v>
      </c>
      <c r="K127" s="433">
        <v>0</v>
      </c>
      <c r="L127" s="433">
        <v>0</v>
      </c>
      <c r="M127" s="379">
        <f t="shared" si="126"/>
        <v>0</v>
      </c>
      <c r="N127" s="432">
        <v>0</v>
      </c>
      <c r="O127" s="433">
        <v>0</v>
      </c>
      <c r="P127" s="433">
        <v>0</v>
      </c>
      <c r="Q127" s="443">
        <f t="shared" si="127"/>
        <v>0</v>
      </c>
      <c r="R127" s="432">
        <v>0</v>
      </c>
      <c r="S127" s="433">
        <v>0</v>
      </c>
      <c r="T127" s="433">
        <v>0</v>
      </c>
      <c r="U127" s="443">
        <f t="shared" si="128"/>
        <v>0</v>
      </c>
      <c r="V127" s="432"/>
      <c r="W127" s="433"/>
      <c r="X127" s="433"/>
      <c r="Y127" s="443">
        <f t="shared" si="129"/>
        <v>0</v>
      </c>
      <c r="Z127" s="432"/>
      <c r="AA127" s="433"/>
      <c r="AB127" s="433"/>
      <c r="AC127" s="443">
        <f t="shared" si="130"/>
        <v>0</v>
      </c>
      <c r="AD127" s="432"/>
      <c r="AE127" s="433"/>
      <c r="AF127" s="433"/>
      <c r="AG127" s="443">
        <f t="shared" si="131"/>
        <v>0</v>
      </c>
      <c r="AH127" s="432"/>
      <c r="AI127" s="433"/>
      <c r="AJ127" s="433"/>
      <c r="AK127" s="443">
        <f t="shared" si="132"/>
        <v>0</v>
      </c>
      <c r="AL127" s="432"/>
      <c r="AM127" s="433"/>
      <c r="AN127" s="433"/>
      <c r="AO127" s="443">
        <f t="shared" si="133"/>
        <v>0</v>
      </c>
      <c r="AP127" s="432"/>
      <c r="AQ127" s="433"/>
      <c r="AR127" s="433"/>
      <c r="AS127" s="443">
        <f t="shared" si="134"/>
        <v>0</v>
      </c>
      <c r="AT127" s="432"/>
      <c r="AU127" s="433"/>
      <c r="AV127" s="433"/>
      <c r="AW127" s="443">
        <f t="shared" si="135"/>
        <v>0</v>
      </c>
      <c r="AX127" s="432"/>
      <c r="AY127" s="433"/>
      <c r="AZ127" s="433"/>
      <c r="BA127" s="443">
        <f t="shared" si="136"/>
        <v>0</v>
      </c>
      <c r="BB127" s="432"/>
      <c r="BC127" s="433"/>
      <c r="BD127" s="433"/>
      <c r="BE127" s="443">
        <f t="shared" si="137"/>
        <v>0</v>
      </c>
      <c r="BF127" s="378">
        <f t="shared" si="138"/>
        <v>0</v>
      </c>
      <c r="BG127" s="378">
        <f t="shared" si="138"/>
        <v>0</v>
      </c>
      <c r="BH127" s="378">
        <f t="shared" si="138"/>
        <v>0</v>
      </c>
      <c r="BI127" s="378">
        <f t="shared" si="139"/>
        <v>0</v>
      </c>
      <c r="BJ127" s="378">
        <f t="shared" si="140"/>
        <v>0</v>
      </c>
      <c r="BK127" s="350"/>
    </row>
    <row r="128" spans="1:63" ht="15" thickBot="1">
      <c r="A128" s="609"/>
      <c r="B128" s="609"/>
      <c r="C128" s="609"/>
      <c r="D128" s="657"/>
      <c r="E128" s="613"/>
      <c r="F128" s="616"/>
      <c r="G128" s="631"/>
      <c r="H128" s="634"/>
      <c r="I128" s="377" t="s">
        <v>172</v>
      </c>
      <c r="J128" s="434">
        <v>0</v>
      </c>
      <c r="K128" s="435">
        <v>0</v>
      </c>
      <c r="L128" s="435">
        <v>0</v>
      </c>
      <c r="M128" s="376">
        <f t="shared" si="126"/>
        <v>0</v>
      </c>
      <c r="N128" s="434">
        <v>0</v>
      </c>
      <c r="O128" s="435">
        <v>0</v>
      </c>
      <c r="P128" s="435">
        <v>0</v>
      </c>
      <c r="Q128" s="445">
        <f t="shared" si="127"/>
        <v>0</v>
      </c>
      <c r="R128" s="434">
        <v>0</v>
      </c>
      <c r="S128" s="435">
        <v>0</v>
      </c>
      <c r="T128" s="435">
        <v>0</v>
      </c>
      <c r="U128" s="445">
        <f t="shared" si="128"/>
        <v>0</v>
      </c>
      <c r="V128" s="434"/>
      <c r="W128" s="435"/>
      <c r="X128" s="435"/>
      <c r="Y128" s="445">
        <f t="shared" si="129"/>
        <v>0</v>
      </c>
      <c r="Z128" s="434"/>
      <c r="AA128" s="435"/>
      <c r="AB128" s="435"/>
      <c r="AC128" s="445">
        <f t="shared" si="130"/>
        <v>0</v>
      </c>
      <c r="AD128" s="434"/>
      <c r="AE128" s="435"/>
      <c r="AF128" s="435"/>
      <c r="AG128" s="445">
        <f t="shared" si="131"/>
        <v>0</v>
      </c>
      <c r="AH128" s="434"/>
      <c r="AI128" s="435"/>
      <c r="AJ128" s="435"/>
      <c r="AK128" s="445">
        <f t="shared" si="132"/>
        <v>0</v>
      </c>
      <c r="AL128" s="434"/>
      <c r="AM128" s="435"/>
      <c r="AN128" s="435"/>
      <c r="AO128" s="445">
        <f t="shared" si="133"/>
        <v>0</v>
      </c>
      <c r="AP128" s="434"/>
      <c r="AQ128" s="435"/>
      <c r="AR128" s="435"/>
      <c r="AS128" s="445">
        <f t="shared" si="134"/>
        <v>0</v>
      </c>
      <c r="AT128" s="434"/>
      <c r="AU128" s="435"/>
      <c r="AV128" s="435"/>
      <c r="AW128" s="445">
        <f t="shared" si="135"/>
        <v>0</v>
      </c>
      <c r="AX128" s="434"/>
      <c r="AY128" s="435"/>
      <c r="AZ128" s="435"/>
      <c r="BA128" s="445">
        <f t="shared" si="136"/>
        <v>0</v>
      </c>
      <c r="BB128" s="434"/>
      <c r="BC128" s="435"/>
      <c r="BD128" s="435"/>
      <c r="BE128" s="445">
        <f t="shared" si="137"/>
        <v>0</v>
      </c>
      <c r="BF128" s="375">
        <f t="shared" si="138"/>
        <v>0</v>
      </c>
      <c r="BG128" s="375">
        <f t="shared" si="138"/>
        <v>0</v>
      </c>
      <c r="BH128" s="375">
        <f t="shared" si="138"/>
        <v>0</v>
      </c>
      <c r="BI128" s="375">
        <f t="shared" si="139"/>
        <v>0</v>
      </c>
      <c r="BJ128" s="375">
        <f t="shared" si="140"/>
        <v>0</v>
      </c>
      <c r="BK128" s="350"/>
    </row>
    <row r="129" spans="1:63">
      <c r="A129" s="609"/>
      <c r="B129" s="609"/>
      <c r="C129" s="609"/>
      <c r="D129" s="657"/>
      <c r="E129" s="617" t="s">
        <v>240</v>
      </c>
      <c r="F129" s="620"/>
      <c r="G129" s="623" t="s">
        <v>238</v>
      </c>
      <c r="H129" s="626" t="s">
        <v>160</v>
      </c>
      <c r="I129" s="374" t="s">
        <v>161</v>
      </c>
      <c r="J129" s="430">
        <v>0</v>
      </c>
      <c r="K129" s="431">
        <v>0</v>
      </c>
      <c r="L129" s="431">
        <v>0</v>
      </c>
      <c r="M129" s="373">
        <f t="shared" si="126"/>
        <v>0</v>
      </c>
      <c r="N129" s="430">
        <v>0</v>
      </c>
      <c r="O129" s="431">
        <v>0</v>
      </c>
      <c r="P129" s="431">
        <v>0</v>
      </c>
      <c r="Q129" s="446">
        <f t="shared" si="127"/>
        <v>0</v>
      </c>
      <c r="R129" s="430">
        <v>0</v>
      </c>
      <c r="S129" s="431">
        <v>0</v>
      </c>
      <c r="T129" s="431">
        <v>0</v>
      </c>
      <c r="U129" s="446">
        <f t="shared" si="128"/>
        <v>0</v>
      </c>
      <c r="V129" s="430"/>
      <c r="W129" s="431"/>
      <c r="X129" s="431"/>
      <c r="Y129" s="446">
        <f t="shared" si="129"/>
        <v>0</v>
      </c>
      <c r="Z129" s="430"/>
      <c r="AA129" s="431"/>
      <c r="AB129" s="431"/>
      <c r="AC129" s="446">
        <f t="shared" si="130"/>
        <v>0</v>
      </c>
      <c r="AD129" s="430"/>
      <c r="AE129" s="431"/>
      <c r="AF129" s="431"/>
      <c r="AG129" s="446">
        <f t="shared" si="131"/>
        <v>0</v>
      </c>
      <c r="AH129" s="430"/>
      <c r="AI129" s="431"/>
      <c r="AJ129" s="431"/>
      <c r="AK129" s="446">
        <f t="shared" si="132"/>
        <v>0</v>
      </c>
      <c r="AL129" s="430"/>
      <c r="AM129" s="431"/>
      <c r="AN129" s="431"/>
      <c r="AO129" s="446">
        <f t="shared" si="133"/>
        <v>0</v>
      </c>
      <c r="AP129" s="430"/>
      <c r="AQ129" s="431"/>
      <c r="AR129" s="431"/>
      <c r="AS129" s="446">
        <f t="shared" si="134"/>
        <v>0</v>
      </c>
      <c r="AT129" s="430"/>
      <c r="AU129" s="431"/>
      <c r="AV129" s="431"/>
      <c r="AW129" s="446">
        <f t="shared" si="135"/>
        <v>0</v>
      </c>
      <c r="AX129" s="430"/>
      <c r="AY129" s="431"/>
      <c r="AZ129" s="431"/>
      <c r="BA129" s="446">
        <f t="shared" si="136"/>
        <v>0</v>
      </c>
      <c r="BB129" s="430"/>
      <c r="BC129" s="431"/>
      <c r="BD129" s="431"/>
      <c r="BE129" s="446">
        <f t="shared" si="137"/>
        <v>0</v>
      </c>
      <c r="BF129" s="372">
        <f t="shared" si="138"/>
        <v>0</v>
      </c>
      <c r="BG129" s="372">
        <f t="shared" si="138"/>
        <v>0</v>
      </c>
      <c r="BH129" s="372">
        <f t="shared" si="138"/>
        <v>0</v>
      </c>
      <c r="BI129" s="372">
        <f t="shared" si="139"/>
        <v>0</v>
      </c>
      <c r="BJ129" s="372">
        <f t="shared" si="140"/>
        <v>0</v>
      </c>
      <c r="BK129" s="350"/>
    </row>
    <row r="130" spans="1:63">
      <c r="A130" s="609"/>
      <c r="B130" s="609"/>
      <c r="C130" s="609"/>
      <c r="D130" s="657"/>
      <c r="E130" s="618"/>
      <c r="F130" s="621"/>
      <c r="G130" s="624"/>
      <c r="H130" s="627"/>
      <c r="I130" s="368" t="s">
        <v>162</v>
      </c>
      <c r="J130" s="432">
        <v>0</v>
      </c>
      <c r="K130" s="433">
        <v>0</v>
      </c>
      <c r="L130" s="433">
        <v>0</v>
      </c>
      <c r="M130" s="367">
        <f t="shared" si="126"/>
        <v>0</v>
      </c>
      <c r="N130" s="432">
        <v>0</v>
      </c>
      <c r="O130" s="433">
        <v>0</v>
      </c>
      <c r="P130" s="433">
        <v>0</v>
      </c>
      <c r="Q130" s="447">
        <f t="shared" si="127"/>
        <v>0</v>
      </c>
      <c r="R130" s="432">
        <v>0</v>
      </c>
      <c r="S130" s="433">
        <v>0</v>
      </c>
      <c r="T130" s="433">
        <v>0</v>
      </c>
      <c r="U130" s="447">
        <f t="shared" si="128"/>
        <v>0</v>
      </c>
      <c r="V130" s="432"/>
      <c r="W130" s="433"/>
      <c r="X130" s="433"/>
      <c r="Y130" s="447">
        <f t="shared" si="129"/>
        <v>0</v>
      </c>
      <c r="Z130" s="432"/>
      <c r="AA130" s="433"/>
      <c r="AB130" s="433"/>
      <c r="AC130" s="447">
        <f t="shared" si="130"/>
        <v>0</v>
      </c>
      <c r="AD130" s="432"/>
      <c r="AE130" s="433"/>
      <c r="AF130" s="433"/>
      <c r="AG130" s="447">
        <f t="shared" si="131"/>
        <v>0</v>
      </c>
      <c r="AH130" s="432"/>
      <c r="AI130" s="433"/>
      <c r="AJ130" s="433"/>
      <c r="AK130" s="447">
        <f t="shared" si="132"/>
        <v>0</v>
      </c>
      <c r="AL130" s="432"/>
      <c r="AM130" s="433"/>
      <c r="AN130" s="433"/>
      <c r="AO130" s="447">
        <f t="shared" si="133"/>
        <v>0</v>
      </c>
      <c r="AP130" s="432"/>
      <c r="AQ130" s="433"/>
      <c r="AR130" s="433"/>
      <c r="AS130" s="447">
        <f t="shared" si="134"/>
        <v>0</v>
      </c>
      <c r="AT130" s="432"/>
      <c r="AU130" s="433"/>
      <c r="AV130" s="433"/>
      <c r="AW130" s="447">
        <f t="shared" si="135"/>
        <v>0</v>
      </c>
      <c r="AX130" s="432"/>
      <c r="AY130" s="433"/>
      <c r="AZ130" s="433"/>
      <c r="BA130" s="447">
        <f t="shared" si="136"/>
        <v>0</v>
      </c>
      <c r="BB130" s="432"/>
      <c r="BC130" s="433"/>
      <c r="BD130" s="433"/>
      <c r="BE130" s="447">
        <f t="shared" si="137"/>
        <v>0</v>
      </c>
      <c r="BF130" s="366">
        <f t="shared" si="138"/>
        <v>0</v>
      </c>
      <c r="BG130" s="366">
        <f t="shared" si="138"/>
        <v>0</v>
      </c>
      <c r="BH130" s="366">
        <f t="shared" si="138"/>
        <v>0</v>
      </c>
      <c r="BI130" s="366">
        <f t="shared" si="139"/>
        <v>0</v>
      </c>
      <c r="BJ130" s="366">
        <f t="shared" si="140"/>
        <v>0</v>
      </c>
      <c r="BK130" s="350"/>
    </row>
    <row r="131" spans="1:63">
      <c r="A131" s="609"/>
      <c r="B131" s="609"/>
      <c r="C131" s="609"/>
      <c r="D131" s="657"/>
      <c r="E131" s="618"/>
      <c r="F131" s="621"/>
      <c r="G131" s="624"/>
      <c r="H131" s="627"/>
      <c r="I131" s="368" t="s">
        <v>163</v>
      </c>
      <c r="J131" s="432">
        <v>2</v>
      </c>
      <c r="K131" s="433">
        <v>0</v>
      </c>
      <c r="L131" s="433">
        <v>0</v>
      </c>
      <c r="M131" s="367">
        <f t="shared" si="126"/>
        <v>2</v>
      </c>
      <c r="N131" s="432">
        <v>0</v>
      </c>
      <c r="O131" s="433">
        <v>1</v>
      </c>
      <c r="P131" s="433">
        <v>0</v>
      </c>
      <c r="Q131" s="447">
        <f t="shared" si="127"/>
        <v>1</v>
      </c>
      <c r="R131" s="432">
        <v>0</v>
      </c>
      <c r="S131" s="433">
        <v>2</v>
      </c>
      <c r="T131" s="433">
        <v>0</v>
      </c>
      <c r="U131" s="447">
        <f t="shared" si="128"/>
        <v>2</v>
      </c>
      <c r="V131" s="432"/>
      <c r="W131" s="433"/>
      <c r="X131" s="433"/>
      <c r="Y131" s="447">
        <f t="shared" si="129"/>
        <v>0</v>
      </c>
      <c r="Z131" s="432"/>
      <c r="AA131" s="433"/>
      <c r="AB131" s="433"/>
      <c r="AC131" s="447">
        <f t="shared" si="130"/>
        <v>0</v>
      </c>
      <c r="AD131" s="432"/>
      <c r="AE131" s="433"/>
      <c r="AF131" s="433"/>
      <c r="AG131" s="447">
        <f t="shared" si="131"/>
        <v>0</v>
      </c>
      <c r="AH131" s="432"/>
      <c r="AI131" s="433"/>
      <c r="AJ131" s="433"/>
      <c r="AK131" s="447">
        <f t="shared" si="132"/>
        <v>0</v>
      </c>
      <c r="AL131" s="432"/>
      <c r="AM131" s="433"/>
      <c r="AN131" s="433"/>
      <c r="AO131" s="447">
        <f t="shared" si="133"/>
        <v>0</v>
      </c>
      <c r="AP131" s="432"/>
      <c r="AQ131" s="433"/>
      <c r="AR131" s="433"/>
      <c r="AS131" s="447">
        <f t="shared" si="134"/>
        <v>0</v>
      </c>
      <c r="AT131" s="432"/>
      <c r="AU131" s="433"/>
      <c r="AV131" s="433"/>
      <c r="AW131" s="447">
        <f t="shared" si="135"/>
        <v>0</v>
      </c>
      <c r="AX131" s="432"/>
      <c r="AY131" s="433"/>
      <c r="AZ131" s="433"/>
      <c r="BA131" s="447">
        <f t="shared" si="136"/>
        <v>0</v>
      </c>
      <c r="BB131" s="432"/>
      <c r="BC131" s="433"/>
      <c r="BD131" s="433"/>
      <c r="BE131" s="447">
        <f t="shared" si="137"/>
        <v>0</v>
      </c>
      <c r="BF131" s="366">
        <f t="shared" si="138"/>
        <v>2</v>
      </c>
      <c r="BG131" s="366">
        <f t="shared" si="138"/>
        <v>3</v>
      </c>
      <c r="BH131" s="366">
        <f t="shared" si="138"/>
        <v>0</v>
      </c>
      <c r="BI131" s="366">
        <f t="shared" si="139"/>
        <v>5</v>
      </c>
      <c r="BJ131" s="366">
        <f t="shared" si="140"/>
        <v>5</v>
      </c>
      <c r="BK131" s="350"/>
    </row>
    <row r="132" spans="1:63">
      <c r="A132" s="609"/>
      <c r="B132" s="609"/>
      <c r="C132" s="609"/>
      <c r="D132" s="657"/>
      <c r="E132" s="618"/>
      <c r="F132" s="621"/>
      <c r="G132" s="624"/>
      <c r="H132" s="627"/>
      <c r="I132" s="368" t="s">
        <v>164</v>
      </c>
      <c r="J132" s="432">
        <v>18</v>
      </c>
      <c r="K132" s="433">
        <v>44</v>
      </c>
      <c r="L132" s="433">
        <v>0</v>
      </c>
      <c r="M132" s="367">
        <f t="shared" si="126"/>
        <v>62</v>
      </c>
      <c r="N132" s="432">
        <v>17</v>
      </c>
      <c r="O132" s="433">
        <v>29</v>
      </c>
      <c r="P132" s="433">
        <v>0</v>
      </c>
      <c r="Q132" s="447">
        <f t="shared" si="127"/>
        <v>46</v>
      </c>
      <c r="R132" s="432">
        <v>21</v>
      </c>
      <c r="S132" s="433">
        <v>37</v>
      </c>
      <c r="T132" s="433">
        <v>0</v>
      </c>
      <c r="U132" s="447">
        <f t="shared" si="128"/>
        <v>58</v>
      </c>
      <c r="V132" s="432"/>
      <c r="W132" s="433"/>
      <c r="X132" s="433"/>
      <c r="Y132" s="447">
        <f t="shared" si="129"/>
        <v>0</v>
      </c>
      <c r="Z132" s="432"/>
      <c r="AA132" s="433"/>
      <c r="AB132" s="433"/>
      <c r="AC132" s="447">
        <f t="shared" si="130"/>
        <v>0</v>
      </c>
      <c r="AD132" s="432"/>
      <c r="AE132" s="433"/>
      <c r="AF132" s="433"/>
      <c r="AG132" s="447">
        <f t="shared" si="131"/>
        <v>0</v>
      </c>
      <c r="AH132" s="432"/>
      <c r="AI132" s="433"/>
      <c r="AJ132" s="433"/>
      <c r="AK132" s="447">
        <f t="shared" si="132"/>
        <v>0</v>
      </c>
      <c r="AL132" s="432"/>
      <c r="AM132" s="433"/>
      <c r="AN132" s="433"/>
      <c r="AO132" s="447">
        <f t="shared" si="133"/>
        <v>0</v>
      </c>
      <c r="AP132" s="432"/>
      <c r="AQ132" s="433"/>
      <c r="AR132" s="433"/>
      <c r="AS132" s="447">
        <f t="shared" si="134"/>
        <v>0</v>
      </c>
      <c r="AT132" s="432"/>
      <c r="AU132" s="433"/>
      <c r="AV132" s="433"/>
      <c r="AW132" s="447">
        <f t="shared" si="135"/>
        <v>0</v>
      </c>
      <c r="AX132" s="432"/>
      <c r="AY132" s="433"/>
      <c r="AZ132" s="433"/>
      <c r="BA132" s="447">
        <f t="shared" si="136"/>
        <v>0</v>
      </c>
      <c r="BB132" s="432"/>
      <c r="BC132" s="433"/>
      <c r="BD132" s="433"/>
      <c r="BE132" s="447">
        <f t="shared" si="137"/>
        <v>0</v>
      </c>
      <c r="BF132" s="366">
        <f t="shared" si="138"/>
        <v>56</v>
      </c>
      <c r="BG132" s="366">
        <f t="shared" si="138"/>
        <v>110</v>
      </c>
      <c r="BH132" s="366">
        <f t="shared" si="138"/>
        <v>0</v>
      </c>
      <c r="BI132" s="366">
        <f t="shared" si="139"/>
        <v>166</v>
      </c>
      <c r="BJ132" s="366">
        <f t="shared" si="140"/>
        <v>166</v>
      </c>
      <c r="BK132" s="350"/>
    </row>
    <row r="133" spans="1:63">
      <c r="A133" s="609"/>
      <c r="B133" s="609"/>
      <c r="C133" s="609"/>
      <c r="D133" s="657"/>
      <c r="E133" s="618"/>
      <c r="F133" s="621"/>
      <c r="G133" s="624"/>
      <c r="H133" s="627"/>
      <c r="I133" s="368" t="s">
        <v>165</v>
      </c>
      <c r="J133" s="432">
        <v>0</v>
      </c>
      <c r="K133" s="433">
        <v>7</v>
      </c>
      <c r="L133" s="433">
        <v>0</v>
      </c>
      <c r="M133" s="367">
        <f t="shared" si="126"/>
        <v>7</v>
      </c>
      <c r="N133" s="432">
        <v>2</v>
      </c>
      <c r="O133" s="433">
        <v>6</v>
      </c>
      <c r="P133" s="433">
        <v>0</v>
      </c>
      <c r="Q133" s="447">
        <f t="shared" si="127"/>
        <v>8</v>
      </c>
      <c r="R133" s="432">
        <v>1</v>
      </c>
      <c r="S133" s="433">
        <v>3</v>
      </c>
      <c r="T133" s="433">
        <v>0</v>
      </c>
      <c r="U133" s="447">
        <f t="shared" si="128"/>
        <v>4</v>
      </c>
      <c r="V133" s="432"/>
      <c r="W133" s="433"/>
      <c r="X133" s="433"/>
      <c r="Y133" s="447">
        <f t="shared" si="129"/>
        <v>0</v>
      </c>
      <c r="Z133" s="432"/>
      <c r="AA133" s="433"/>
      <c r="AB133" s="433"/>
      <c r="AC133" s="447">
        <f t="shared" si="130"/>
        <v>0</v>
      </c>
      <c r="AD133" s="432"/>
      <c r="AE133" s="433"/>
      <c r="AF133" s="433"/>
      <c r="AG133" s="447">
        <f t="shared" si="131"/>
        <v>0</v>
      </c>
      <c r="AH133" s="432"/>
      <c r="AI133" s="433"/>
      <c r="AJ133" s="433"/>
      <c r="AK133" s="447">
        <f t="shared" si="132"/>
        <v>0</v>
      </c>
      <c r="AL133" s="432"/>
      <c r="AM133" s="433"/>
      <c r="AN133" s="433"/>
      <c r="AO133" s="447">
        <f t="shared" si="133"/>
        <v>0</v>
      </c>
      <c r="AP133" s="432"/>
      <c r="AQ133" s="433"/>
      <c r="AR133" s="433"/>
      <c r="AS133" s="447">
        <f t="shared" si="134"/>
        <v>0</v>
      </c>
      <c r="AT133" s="432"/>
      <c r="AU133" s="433"/>
      <c r="AV133" s="433"/>
      <c r="AW133" s="447">
        <f t="shared" si="135"/>
        <v>0</v>
      </c>
      <c r="AX133" s="432"/>
      <c r="AY133" s="433"/>
      <c r="AZ133" s="433"/>
      <c r="BA133" s="447">
        <f t="shared" si="136"/>
        <v>0</v>
      </c>
      <c r="BB133" s="432"/>
      <c r="BC133" s="433"/>
      <c r="BD133" s="433"/>
      <c r="BE133" s="447">
        <f t="shared" si="137"/>
        <v>0</v>
      </c>
      <c r="BF133" s="366">
        <f t="shared" si="138"/>
        <v>3</v>
      </c>
      <c r="BG133" s="366">
        <f t="shared" si="138"/>
        <v>16</v>
      </c>
      <c r="BH133" s="366">
        <f t="shared" si="138"/>
        <v>0</v>
      </c>
      <c r="BI133" s="366">
        <f t="shared" si="139"/>
        <v>19</v>
      </c>
      <c r="BJ133" s="366">
        <f t="shared" si="140"/>
        <v>19</v>
      </c>
      <c r="BK133" s="350"/>
    </row>
    <row r="134" spans="1:63" ht="28.5">
      <c r="A134" s="609"/>
      <c r="B134" s="609"/>
      <c r="C134" s="609"/>
      <c r="D134" s="657"/>
      <c r="E134" s="618"/>
      <c r="F134" s="621"/>
      <c r="G134" s="624"/>
      <c r="H134" s="627"/>
      <c r="I134" s="371" t="s">
        <v>166</v>
      </c>
      <c r="J134" s="370">
        <f>IF(SUM(J129:J133)=SUM(J135:J138),SUM(J129:J133),"NO CUADRA")</f>
        <v>20</v>
      </c>
      <c r="K134" s="370">
        <f>IF(SUM(K129:K133)=SUM(K135:K138),SUM(K129:K133),"NO CUADRA")</f>
        <v>51</v>
      </c>
      <c r="L134" s="370">
        <f>IF(SUM(L129:L133)=SUM(L135:L138),SUM(L129:L133),"NO CUADRA")</f>
        <v>0</v>
      </c>
      <c r="M134" s="367">
        <f>IF(AND(SUM(M129:M133)=SUM(J134:L134),SUM(M135:M138)=SUM(J134:L134)),SUM(J134:L134),"NO CUADRA")</f>
        <v>71</v>
      </c>
      <c r="N134" s="448">
        <f>IF(SUM(N129:N133)=SUM(N135:N138),SUM(N129:N133),"NO CUADRA")</f>
        <v>19</v>
      </c>
      <c r="O134" s="448">
        <f>IF(SUM(O129:O133)=SUM(O135:O138),SUM(O129:O133),"NO CUADRA")</f>
        <v>36</v>
      </c>
      <c r="P134" s="448">
        <f>IF(SUM(P129:P133)=SUM(P135:P138),SUM(P129:P133),"NO CUADRA")</f>
        <v>0</v>
      </c>
      <c r="Q134" s="447">
        <f>IF(AND(SUM(Q129:Q133)=SUM(N134:P134),SUM(Q135:Q138)=SUM(N134:P134)),SUM(N134:P134),"NO CUADRA")</f>
        <v>55</v>
      </c>
      <c r="R134" s="448">
        <f>IF(SUM(R129:R133)=SUM(R135:R138),SUM(R129:R133),"NO CUADRA")</f>
        <v>22</v>
      </c>
      <c r="S134" s="448">
        <f>IF(SUM(S129:S133)=SUM(S135:S138),SUM(S129:S133),"NO CUADRA")</f>
        <v>42</v>
      </c>
      <c r="T134" s="448">
        <f>IF(SUM(T129:T133)=SUM(T135:T138),SUM(T129:T133),"NO CUADRA")</f>
        <v>0</v>
      </c>
      <c r="U134" s="447">
        <f>IF(AND(SUM(U129:U133)=SUM(R134:T134),SUM(U135:U138)=SUM(R134:T134)),SUM(R134:T134),"NO CUADRA")</f>
        <v>64</v>
      </c>
      <c r="V134" s="448">
        <f>IF(SUM(V129:V133)=SUM(V135:V138),SUM(V129:V133),"NO CUADRA")</f>
        <v>0</v>
      </c>
      <c r="W134" s="448">
        <f>IF(SUM(W129:W133)=SUM(W135:W138),SUM(W129:W133),"NO CUADRA")</f>
        <v>0</v>
      </c>
      <c r="X134" s="448">
        <f>IF(SUM(X129:X133)=SUM(X135:X138),SUM(X129:X133),"NO CUADRA")</f>
        <v>0</v>
      </c>
      <c r="Y134" s="447">
        <f>IF(AND(SUM(Y129:Y133)=SUM(V134:X134),SUM(Y135:Y138)=SUM(V134:X134)),SUM(V134:X134),"NO CUADRA")</f>
        <v>0</v>
      </c>
      <c r="Z134" s="448">
        <f>IF(SUM(Z129:Z133)=SUM(Z135:Z138),SUM(Z129:Z133),"NO CUADRA")</f>
        <v>0</v>
      </c>
      <c r="AA134" s="448">
        <f>IF(SUM(AA129:AA133)=SUM(AA135:AA138),SUM(AA129:AA133),"NO CUADRA")</f>
        <v>0</v>
      </c>
      <c r="AB134" s="448">
        <f>IF(SUM(AB129:AB133)=SUM(AB135:AB138),SUM(AB129:AB133),"NO CUADRA")</f>
        <v>0</v>
      </c>
      <c r="AC134" s="447">
        <f>IF(AND(SUM(AC129:AC133)=SUM(Z134:AB134),SUM(AC135:AC138)=SUM(Z134:AB134)),SUM(Z134:AB134),"NO CUADRA")</f>
        <v>0</v>
      </c>
      <c r="AD134" s="448">
        <f>IF(SUM(AD129:AD133)=SUM(AD135:AD138),SUM(AD129:AD133),"NO CUADRA")</f>
        <v>0</v>
      </c>
      <c r="AE134" s="448">
        <f>IF(SUM(AE129:AE133)=SUM(AE135:AE138),SUM(AE129:AE133),"NO CUADRA")</f>
        <v>0</v>
      </c>
      <c r="AF134" s="448">
        <f>IF(SUM(AF129:AF133)=SUM(AF135:AF138),SUM(AF129:AF133),"NO CUADRA")</f>
        <v>0</v>
      </c>
      <c r="AG134" s="447">
        <f>IF(AND(SUM(AG129:AG133)=SUM(AD134:AF134),SUM(AG135:AG138)=SUM(AD134:AF134)),SUM(AD134:AF134),"NO CUADRA")</f>
        <v>0</v>
      </c>
      <c r="AH134" s="448">
        <f>IF(SUM(AH129:AH133)=SUM(AH135:AH138),SUM(AH129:AH133),"NO CUADRA")</f>
        <v>0</v>
      </c>
      <c r="AI134" s="448">
        <f>IF(SUM(AI129:AI133)=SUM(AI135:AI138),SUM(AI129:AI133),"NO CUADRA")</f>
        <v>0</v>
      </c>
      <c r="AJ134" s="448">
        <f>IF(SUM(AJ129:AJ133)=SUM(AJ135:AJ138),SUM(AJ129:AJ133),"NO CUADRA")</f>
        <v>0</v>
      </c>
      <c r="AK134" s="447">
        <f>IF(AND(SUM(AK129:AK133)=SUM(AH134:AJ134),SUM(AK135:AK138)=SUM(AH134:AJ134)),SUM(AH134:AJ134),"NO CUADRA")</f>
        <v>0</v>
      </c>
      <c r="AL134" s="448">
        <f>IF(SUM(AL129:AL133)=SUM(AL135:AL138),SUM(AL129:AL133),"NO CUADRA")</f>
        <v>0</v>
      </c>
      <c r="AM134" s="448">
        <f>IF(SUM(AM129:AM133)=SUM(AM135:AM138),SUM(AM129:AM133),"NO CUADRA")</f>
        <v>0</v>
      </c>
      <c r="AN134" s="448">
        <f>IF(SUM(AN129:AN133)=SUM(AN135:AN138),SUM(AN129:AN133),"NO CUADRA")</f>
        <v>0</v>
      </c>
      <c r="AO134" s="447">
        <f>IF(AND(SUM(AO129:AO133)=SUM(AL134:AN134),SUM(AO135:AO138)=SUM(AL134:AN134)),SUM(AL134:AN134),"NO CUADRA")</f>
        <v>0</v>
      </c>
      <c r="AP134" s="448">
        <f>IF(SUM(AP129:AP133)=SUM(AP135:AP138),SUM(AP129:AP133),"NO CUADRA")</f>
        <v>0</v>
      </c>
      <c r="AQ134" s="448">
        <f>IF(SUM(AQ129:AQ133)=SUM(AQ135:AQ138),SUM(AQ129:AQ133),"NO CUADRA")</f>
        <v>0</v>
      </c>
      <c r="AR134" s="448">
        <f>IF(SUM(AR129:AR133)=SUM(AR135:AR138),SUM(AR129:AR133),"NO CUADRA")</f>
        <v>0</v>
      </c>
      <c r="AS134" s="447">
        <f>IF(AND(SUM(AS129:AS133)=SUM(AP134:AR134),SUM(AS135:AS138)=SUM(AP134:AR134)),SUM(AP134:AR134),"NO CUADRA")</f>
        <v>0</v>
      </c>
      <c r="AT134" s="448">
        <f>IF(SUM(AT129:AT133)=SUM(AT135:AT138),SUM(AT129:AT133),"NO CUADRA")</f>
        <v>0</v>
      </c>
      <c r="AU134" s="448">
        <f>IF(SUM(AU129:AU133)=SUM(AU135:AU138),SUM(AU129:AU133),"NO CUADRA")</f>
        <v>0</v>
      </c>
      <c r="AV134" s="448">
        <f>IF(SUM(AV129:AV133)=SUM(AV135:AV138),SUM(AV129:AV133),"NO CUADRA")</f>
        <v>0</v>
      </c>
      <c r="AW134" s="447">
        <f>IF(AND(SUM(AW129:AW133)=SUM(AT134:AV134),SUM(AW135:AW138)=SUM(AT134:AV134)),SUM(AT134:AV134),"NO CUADRA")</f>
        <v>0</v>
      </c>
      <c r="AX134" s="448">
        <f>IF(SUM(AX129:AX133)=SUM(AX135:AX138),SUM(AX129:AX133),"NO CUADRA")</f>
        <v>0</v>
      </c>
      <c r="AY134" s="448">
        <f>IF(SUM(AY129:AY133)=SUM(AY135:AY138),SUM(AY129:AY133),"NO CUADRA")</f>
        <v>0</v>
      </c>
      <c r="AZ134" s="448">
        <f>IF(SUM(AZ129:AZ133)=SUM(AZ135:AZ138),SUM(AZ129:AZ133),"NO CUADRA")</f>
        <v>0</v>
      </c>
      <c r="BA134" s="447">
        <f>IF(AND(SUM(BA129:BA133)=SUM(AX134:AZ134),SUM(BA135:BA138)=SUM(AX134:AZ134)),SUM(AX134:AZ134),"NO CUADRA")</f>
        <v>0</v>
      </c>
      <c r="BB134" s="448">
        <f>IF(SUM(BB129:BB133)=SUM(BB135:BB138),SUM(BB129:BB133),"NO CUADRA")</f>
        <v>0</v>
      </c>
      <c r="BC134" s="448">
        <f>IF(SUM(BC129:BC133)=SUM(BC135:BC138),SUM(BC129:BC133),"NO CUADRA")</f>
        <v>0</v>
      </c>
      <c r="BD134" s="448">
        <f>IF(SUM(BD129:BD133)=SUM(BD135:BD138),SUM(BD129:BD133),"NO CUADRA")</f>
        <v>0</v>
      </c>
      <c r="BE134" s="447">
        <f>IF(AND(SUM(BE129:BE133)=SUM(BB134:BD134),SUM(BE135:BE138)=SUM(BB134:BD134)),SUM(BB134:BD134),"NO CUADRA")</f>
        <v>0</v>
      </c>
      <c r="BF134" s="369">
        <f>IF(COUNTIFS($J134:$BE134,"NO CUADRA",$J$28:$BE$28,BF$28)&gt;0,"NO CUADRA",SUMIF($J$28:$BE$28,BF$28,$J134:$BE134))</f>
        <v>61</v>
      </c>
      <c r="BG134" s="369">
        <f>IF(COUNTIFS($J134:$BE134,"NO CUADRA",$J$28:$BE$28,BG$28)&gt;0,"NO CUADRA",SUMIF($J$28:$BE$28,BG$28,$J134:$BE134))</f>
        <v>129</v>
      </c>
      <c r="BH134" s="369">
        <f>IF(COUNTIFS($J134:$BE134,"NO CUADRA",$J$28:$BE$28,BH$28)&gt;0,"NO CUADRA",SUMIF($J$28:$BE$28,BH$28,$J134:$BE134))</f>
        <v>0</v>
      </c>
      <c r="BI134" s="369">
        <f t="shared" si="139"/>
        <v>190</v>
      </c>
      <c r="BJ134" s="369">
        <f t="shared" si="140"/>
        <v>190</v>
      </c>
      <c r="BK134" s="350"/>
    </row>
    <row r="135" spans="1:63">
      <c r="A135" s="609"/>
      <c r="B135" s="609"/>
      <c r="C135" s="609"/>
      <c r="D135" s="657"/>
      <c r="E135" s="618"/>
      <c r="F135" s="621"/>
      <c r="G135" s="624"/>
      <c r="H135" s="627" t="s">
        <v>167</v>
      </c>
      <c r="I135" s="368" t="s">
        <v>168</v>
      </c>
      <c r="J135" s="432">
        <v>17</v>
      </c>
      <c r="K135" s="433">
        <v>41</v>
      </c>
      <c r="L135" s="433">
        <v>0</v>
      </c>
      <c r="M135" s="367">
        <f t="shared" ref="M135:M143" si="141">SUM(J135:L135)</f>
        <v>58</v>
      </c>
      <c r="N135" s="432">
        <v>16</v>
      </c>
      <c r="O135" s="433">
        <v>27</v>
      </c>
      <c r="P135" s="433">
        <v>0</v>
      </c>
      <c r="Q135" s="447">
        <f t="shared" ref="Q135:Q143" si="142">SUM(N135:P135)</f>
        <v>43</v>
      </c>
      <c r="R135" s="432">
        <v>21</v>
      </c>
      <c r="S135" s="433">
        <v>28</v>
      </c>
      <c r="T135" s="433">
        <v>0</v>
      </c>
      <c r="U135" s="447">
        <f t="shared" ref="U135:U143" si="143">SUM(R135:T135)</f>
        <v>49</v>
      </c>
      <c r="V135" s="432"/>
      <c r="W135" s="433"/>
      <c r="X135" s="433"/>
      <c r="Y135" s="447">
        <f t="shared" ref="Y135:Y143" si="144">SUM(V135:X135)</f>
        <v>0</v>
      </c>
      <c r="Z135" s="432"/>
      <c r="AA135" s="433"/>
      <c r="AB135" s="433"/>
      <c r="AC135" s="447">
        <f t="shared" ref="AC135:AC143" si="145">SUM(Z135:AB135)</f>
        <v>0</v>
      </c>
      <c r="AD135" s="432"/>
      <c r="AE135" s="433"/>
      <c r="AF135" s="433"/>
      <c r="AG135" s="447">
        <f t="shared" ref="AG135:AG143" si="146">SUM(AD135:AF135)</f>
        <v>0</v>
      </c>
      <c r="AH135" s="432"/>
      <c r="AI135" s="433"/>
      <c r="AJ135" s="433"/>
      <c r="AK135" s="447">
        <f t="shared" ref="AK135:AK143" si="147">SUM(AH135:AJ135)</f>
        <v>0</v>
      </c>
      <c r="AL135" s="432"/>
      <c r="AM135" s="433"/>
      <c r="AN135" s="433"/>
      <c r="AO135" s="447">
        <f t="shared" ref="AO135:AO143" si="148">SUM(AL135:AN135)</f>
        <v>0</v>
      </c>
      <c r="AP135" s="432"/>
      <c r="AQ135" s="433"/>
      <c r="AR135" s="433"/>
      <c r="AS135" s="447">
        <f t="shared" ref="AS135:AS143" si="149">SUM(AP135:AR135)</f>
        <v>0</v>
      </c>
      <c r="AT135" s="432"/>
      <c r="AU135" s="433"/>
      <c r="AV135" s="433"/>
      <c r="AW135" s="447">
        <f t="shared" ref="AW135:AW143" si="150">SUM(AT135:AV135)</f>
        <v>0</v>
      </c>
      <c r="AX135" s="432"/>
      <c r="AY135" s="433"/>
      <c r="AZ135" s="433"/>
      <c r="BA135" s="447">
        <f t="shared" ref="BA135:BA143" si="151">SUM(AX135:AZ135)</f>
        <v>0</v>
      </c>
      <c r="BB135" s="432"/>
      <c r="BC135" s="433"/>
      <c r="BD135" s="433"/>
      <c r="BE135" s="447">
        <f t="shared" ref="BE135:BE143" si="152">SUM(BB135:BD135)</f>
        <v>0</v>
      </c>
      <c r="BF135" s="366">
        <f t="shared" ref="BF135:BH143" si="153">SUMIF($J$28:$BE$28,BF$28,$J135:$BE135)</f>
        <v>54</v>
      </c>
      <c r="BG135" s="366">
        <f t="shared" si="153"/>
        <v>96</v>
      </c>
      <c r="BH135" s="366">
        <f t="shared" si="153"/>
        <v>0</v>
      </c>
      <c r="BI135" s="366">
        <f t="shared" si="139"/>
        <v>150</v>
      </c>
      <c r="BJ135" s="366">
        <f t="shared" si="140"/>
        <v>150</v>
      </c>
      <c r="BK135" s="350"/>
    </row>
    <row r="136" spans="1:63">
      <c r="A136" s="609"/>
      <c r="B136" s="609"/>
      <c r="C136" s="609"/>
      <c r="D136" s="657"/>
      <c r="E136" s="618"/>
      <c r="F136" s="621"/>
      <c r="G136" s="624"/>
      <c r="H136" s="627"/>
      <c r="I136" s="368" t="s">
        <v>169</v>
      </c>
      <c r="J136" s="432">
        <v>0</v>
      </c>
      <c r="K136" s="433">
        <v>0</v>
      </c>
      <c r="L136" s="433">
        <v>0</v>
      </c>
      <c r="M136" s="367">
        <f t="shared" si="141"/>
        <v>0</v>
      </c>
      <c r="N136" s="432">
        <v>1</v>
      </c>
      <c r="O136" s="433">
        <v>1</v>
      </c>
      <c r="P136" s="433">
        <v>0</v>
      </c>
      <c r="Q136" s="447">
        <f t="shared" si="142"/>
        <v>2</v>
      </c>
      <c r="R136" s="432">
        <v>0</v>
      </c>
      <c r="S136" s="433">
        <v>0</v>
      </c>
      <c r="T136" s="433">
        <v>0</v>
      </c>
      <c r="U136" s="447">
        <f t="shared" si="143"/>
        <v>0</v>
      </c>
      <c r="V136" s="432"/>
      <c r="W136" s="433"/>
      <c r="X136" s="433"/>
      <c r="Y136" s="447">
        <f t="shared" si="144"/>
        <v>0</v>
      </c>
      <c r="Z136" s="432"/>
      <c r="AA136" s="433"/>
      <c r="AB136" s="433"/>
      <c r="AC136" s="447">
        <f t="shared" si="145"/>
        <v>0</v>
      </c>
      <c r="AD136" s="432"/>
      <c r="AE136" s="433"/>
      <c r="AF136" s="433"/>
      <c r="AG136" s="447">
        <f t="shared" si="146"/>
        <v>0</v>
      </c>
      <c r="AH136" s="432"/>
      <c r="AI136" s="433"/>
      <c r="AJ136" s="433"/>
      <c r="AK136" s="447">
        <f t="shared" si="147"/>
        <v>0</v>
      </c>
      <c r="AL136" s="432"/>
      <c r="AM136" s="433"/>
      <c r="AN136" s="433"/>
      <c r="AO136" s="447">
        <f t="shared" si="148"/>
        <v>0</v>
      </c>
      <c r="AP136" s="432"/>
      <c r="AQ136" s="433"/>
      <c r="AR136" s="433"/>
      <c r="AS136" s="447">
        <f t="shared" si="149"/>
        <v>0</v>
      </c>
      <c r="AT136" s="432"/>
      <c r="AU136" s="433"/>
      <c r="AV136" s="433"/>
      <c r="AW136" s="447">
        <f t="shared" si="150"/>
        <v>0</v>
      </c>
      <c r="AX136" s="432"/>
      <c r="AY136" s="433"/>
      <c r="AZ136" s="433"/>
      <c r="BA136" s="447">
        <f t="shared" si="151"/>
        <v>0</v>
      </c>
      <c r="BB136" s="432"/>
      <c r="BC136" s="433"/>
      <c r="BD136" s="433"/>
      <c r="BE136" s="447">
        <f t="shared" si="152"/>
        <v>0</v>
      </c>
      <c r="BF136" s="366">
        <f t="shared" si="153"/>
        <v>1</v>
      </c>
      <c r="BG136" s="366">
        <f t="shared" si="153"/>
        <v>1</v>
      </c>
      <c r="BH136" s="366">
        <f t="shared" si="153"/>
        <v>0</v>
      </c>
      <c r="BI136" s="366">
        <f t="shared" si="139"/>
        <v>2</v>
      </c>
      <c r="BJ136" s="366">
        <f t="shared" si="140"/>
        <v>2</v>
      </c>
      <c r="BK136" s="350"/>
    </row>
    <row r="137" spans="1:63">
      <c r="A137" s="609"/>
      <c r="B137" s="609"/>
      <c r="C137" s="609"/>
      <c r="D137" s="657"/>
      <c r="E137" s="618"/>
      <c r="F137" s="621"/>
      <c r="G137" s="624"/>
      <c r="H137" s="627" t="s">
        <v>170</v>
      </c>
      <c r="I137" s="368" t="s">
        <v>171</v>
      </c>
      <c r="J137" s="432">
        <v>0</v>
      </c>
      <c r="K137" s="433">
        <v>0</v>
      </c>
      <c r="L137" s="433">
        <v>0</v>
      </c>
      <c r="M137" s="367">
        <f t="shared" si="141"/>
        <v>0</v>
      </c>
      <c r="N137" s="432">
        <v>0</v>
      </c>
      <c r="O137" s="433">
        <v>8</v>
      </c>
      <c r="P137" s="433">
        <v>0</v>
      </c>
      <c r="Q137" s="447">
        <f t="shared" si="142"/>
        <v>8</v>
      </c>
      <c r="R137" s="432">
        <v>0</v>
      </c>
      <c r="S137" s="433">
        <v>0</v>
      </c>
      <c r="T137" s="433">
        <v>0</v>
      </c>
      <c r="U137" s="447">
        <f t="shared" si="143"/>
        <v>0</v>
      </c>
      <c r="V137" s="432"/>
      <c r="W137" s="433"/>
      <c r="X137" s="433"/>
      <c r="Y137" s="447">
        <f t="shared" si="144"/>
        <v>0</v>
      </c>
      <c r="Z137" s="432"/>
      <c r="AA137" s="433"/>
      <c r="AB137" s="433"/>
      <c r="AC137" s="447">
        <f t="shared" si="145"/>
        <v>0</v>
      </c>
      <c r="AD137" s="432"/>
      <c r="AE137" s="433"/>
      <c r="AF137" s="433"/>
      <c r="AG137" s="447">
        <f t="shared" si="146"/>
        <v>0</v>
      </c>
      <c r="AH137" s="432"/>
      <c r="AI137" s="433"/>
      <c r="AJ137" s="433"/>
      <c r="AK137" s="447">
        <f t="shared" si="147"/>
        <v>0</v>
      </c>
      <c r="AL137" s="432"/>
      <c r="AM137" s="433"/>
      <c r="AN137" s="433"/>
      <c r="AO137" s="447">
        <f t="shared" si="148"/>
        <v>0</v>
      </c>
      <c r="AP137" s="432"/>
      <c r="AQ137" s="433"/>
      <c r="AR137" s="433"/>
      <c r="AS137" s="447">
        <f t="shared" si="149"/>
        <v>0</v>
      </c>
      <c r="AT137" s="432"/>
      <c r="AU137" s="433"/>
      <c r="AV137" s="433"/>
      <c r="AW137" s="447">
        <f t="shared" si="150"/>
        <v>0</v>
      </c>
      <c r="AX137" s="432"/>
      <c r="AY137" s="433"/>
      <c r="AZ137" s="433"/>
      <c r="BA137" s="447">
        <f t="shared" si="151"/>
        <v>0</v>
      </c>
      <c r="BB137" s="432"/>
      <c r="BC137" s="433"/>
      <c r="BD137" s="433"/>
      <c r="BE137" s="447">
        <f t="shared" si="152"/>
        <v>0</v>
      </c>
      <c r="BF137" s="366">
        <f t="shared" si="153"/>
        <v>0</v>
      </c>
      <c r="BG137" s="366">
        <f t="shared" si="153"/>
        <v>8</v>
      </c>
      <c r="BH137" s="366">
        <f t="shared" si="153"/>
        <v>0</v>
      </c>
      <c r="BI137" s="366">
        <f t="shared" si="139"/>
        <v>8</v>
      </c>
      <c r="BJ137" s="366">
        <f t="shared" si="140"/>
        <v>8</v>
      </c>
      <c r="BK137" s="350"/>
    </row>
    <row r="138" spans="1:63" ht="15" thickBot="1">
      <c r="A138" s="609"/>
      <c r="B138" s="609"/>
      <c r="C138" s="609"/>
      <c r="D138" s="657"/>
      <c r="E138" s="619"/>
      <c r="F138" s="622"/>
      <c r="G138" s="625"/>
      <c r="H138" s="628"/>
      <c r="I138" s="365" t="s">
        <v>172</v>
      </c>
      <c r="J138" s="434">
        <v>3</v>
      </c>
      <c r="K138" s="435">
        <v>10</v>
      </c>
      <c r="L138" s="435">
        <v>0</v>
      </c>
      <c r="M138" s="364">
        <f t="shared" si="141"/>
        <v>13</v>
      </c>
      <c r="N138" s="434">
        <v>2</v>
      </c>
      <c r="O138" s="435">
        <v>0</v>
      </c>
      <c r="P138" s="435">
        <v>0</v>
      </c>
      <c r="Q138" s="449">
        <f t="shared" si="142"/>
        <v>2</v>
      </c>
      <c r="R138" s="434">
        <v>1</v>
      </c>
      <c r="S138" s="435">
        <v>14</v>
      </c>
      <c r="T138" s="435">
        <v>0</v>
      </c>
      <c r="U138" s="449">
        <f t="shared" si="143"/>
        <v>15</v>
      </c>
      <c r="V138" s="434"/>
      <c r="W138" s="435"/>
      <c r="X138" s="435"/>
      <c r="Y138" s="449">
        <f t="shared" si="144"/>
        <v>0</v>
      </c>
      <c r="Z138" s="434"/>
      <c r="AA138" s="435"/>
      <c r="AB138" s="435"/>
      <c r="AC138" s="449">
        <f t="shared" si="145"/>
        <v>0</v>
      </c>
      <c r="AD138" s="434"/>
      <c r="AE138" s="435"/>
      <c r="AF138" s="435"/>
      <c r="AG138" s="449">
        <f t="shared" si="146"/>
        <v>0</v>
      </c>
      <c r="AH138" s="434"/>
      <c r="AI138" s="435"/>
      <c r="AJ138" s="435"/>
      <c r="AK138" s="449">
        <f t="shared" si="147"/>
        <v>0</v>
      </c>
      <c r="AL138" s="434"/>
      <c r="AM138" s="435"/>
      <c r="AN138" s="435"/>
      <c r="AO138" s="449">
        <f t="shared" si="148"/>
        <v>0</v>
      </c>
      <c r="AP138" s="434"/>
      <c r="AQ138" s="435"/>
      <c r="AR138" s="435"/>
      <c r="AS138" s="449">
        <f t="shared" si="149"/>
        <v>0</v>
      </c>
      <c r="AT138" s="434"/>
      <c r="AU138" s="435"/>
      <c r="AV138" s="435"/>
      <c r="AW138" s="449">
        <f t="shared" si="150"/>
        <v>0</v>
      </c>
      <c r="AX138" s="434"/>
      <c r="AY138" s="435"/>
      <c r="AZ138" s="435"/>
      <c r="BA138" s="449">
        <f t="shared" si="151"/>
        <v>0</v>
      </c>
      <c r="BB138" s="434"/>
      <c r="BC138" s="435"/>
      <c r="BD138" s="435"/>
      <c r="BE138" s="449">
        <f t="shared" si="152"/>
        <v>0</v>
      </c>
      <c r="BF138" s="363">
        <f t="shared" si="153"/>
        <v>6</v>
      </c>
      <c r="BG138" s="363">
        <f t="shared" si="153"/>
        <v>24</v>
      </c>
      <c r="BH138" s="363">
        <f t="shared" si="153"/>
        <v>0</v>
      </c>
      <c r="BI138" s="363">
        <f t="shared" si="139"/>
        <v>30</v>
      </c>
      <c r="BJ138" s="363">
        <f t="shared" si="140"/>
        <v>30</v>
      </c>
      <c r="BK138" s="350"/>
    </row>
    <row r="139" spans="1:63">
      <c r="A139" s="609"/>
      <c r="B139" s="609"/>
      <c r="C139" s="609"/>
      <c r="D139" s="657"/>
      <c r="E139" s="596" t="s">
        <v>239</v>
      </c>
      <c r="F139" s="599"/>
      <c r="G139" s="602" t="s">
        <v>238</v>
      </c>
      <c r="H139" s="605" t="s">
        <v>160</v>
      </c>
      <c r="I139" s="362" t="s">
        <v>161</v>
      </c>
      <c r="J139" s="430">
        <v>0</v>
      </c>
      <c r="K139" s="430">
        <v>0</v>
      </c>
      <c r="L139" s="430">
        <v>0</v>
      </c>
      <c r="M139" s="361">
        <f t="shared" si="141"/>
        <v>0</v>
      </c>
      <c r="N139" s="430">
        <v>0</v>
      </c>
      <c r="O139" s="430">
        <v>0</v>
      </c>
      <c r="P139" s="430">
        <v>0</v>
      </c>
      <c r="Q139" s="450">
        <f t="shared" si="142"/>
        <v>0</v>
      </c>
      <c r="R139" s="430">
        <v>0</v>
      </c>
      <c r="S139" s="430">
        <v>0</v>
      </c>
      <c r="T139" s="430">
        <v>0</v>
      </c>
      <c r="U139" s="450">
        <f t="shared" si="143"/>
        <v>0</v>
      </c>
      <c r="V139" s="430"/>
      <c r="W139" s="430"/>
      <c r="X139" s="430"/>
      <c r="Y139" s="450">
        <f t="shared" si="144"/>
        <v>0</v>
      </c>
      <c r="Z139" s="430"/>
      <c r="AA139" s="430"/>
      <c r="AB139" s="430"/>
      <c r="AC139" s="450">
        <f t="shared" si="145"/>
        <v>0</v>
      </c>
      <c r="AD139" s="430"/>
      <c r="AE139" s="430"/>
      <c r="AF139" s="430"/>
      <c r="AG139" s="450">
        <f t="shared" si="146"/>
        <v>0</v>
      </c>
      <c r="AH139" s="430"/>
      <c r="AI139" s="430"/>
      <c r="AJ139" s="430"/>
      <c r="AK139" s="450">
        <f t="shared" si="147"/>
        <v>0</v>
      </c>
      <c r="AL139" s="430"/>
      <c r="AM139" s="430"/>
      <c r="AN139" s="430"/>
      <c r="AO139" s="450">
        <f t="shared" si="148"/>
        <v>0</v>
      </c>
      <c r="AP139" s="430"/>
      <c r="AQ139" s="430"/>
      <c r="AR139" s="430"/>
      <c r="AS139" s="450">
        <f t="shared" si="149"/>
        <v>0</v>
      </c>
      <c r="AT139" s="430"/>
      <c r="AU139" s="430"/>
      <c r="AV139" s="430"/>
      <c r="AW139" s="450">
        <f t="shared" si="150"/>
        <v>0</v>
      </c>
      <c r="AX139" s="430"/>
      <c r="AY139" s="430"/>
      <c r="AZ139" s="430"/>
      <c r="BA139" s="450">
        <f t="shared" si="151"/>
        <v>0</v>
      </c>
      <c r="BB139" s="430"/>
      <c r="BC139" s="430"/>
      <c r="BD139" s="430"/>
      <c r="BE139" s="450">
        <f t="shared" si="152"/>
        <v>0</v>
      </c>
      <c r="BF139" s="360">
        <f t="shared" si="153"/>
        <v>0</v>
      </c>
      <c r="BG139" s="360">
        <f t="shared" si="153"/>
        <v>0</v>
      </c>
      <c r="BH139" s="360">
        <f t="shared" si="153"/>
        <v>0</v>
      </c>
      <c r="BI139" s="360">
        <f t="shared" si="139"/>
        <v>0</v>
      </c>
      <c r="BJ139" s="360">
        <f t="shared" si="140"/>
        <v>0</v>
      </c>
      <c r="BK139" s="350"/>
    </row>
    <row r="140" spans="1:63">
      <c r="A140" s="609"/>
      <c r="B140" s="609"/>
      <c r="C140" s="609"/>
      <c r="D140" s="657"/>
      <c r="E140" s="597"/>
      <c r="F140" s="600"/>
      <c r="G140" s="603"/>
      <c r="H140" s="606"/>
      <c r="I140" s="356" t="s">
        <v>162</v>
      </c>
      <c r="J140" s="432">
        <v>0</v>
      </c>
      <c r="K140" s="432">
        <v>0</v>
      </c>
      <c r="L140" s="432">
        <v>0</v>
      </c>
      <c r="M140" s="355">
        <f t="shared" si="141"/>
        <v>0</v>
      </c>
      <c r="N140" s="432">
        <v>0</v>
      </c>
      <c r="O140" s="432">
        <v>0</v>
      </c>
      <c r="P140" s="432">
        <v>0</v>
      </c>
      <c r="Q140" s="451">
        <f t="shared" si="142"/>
        <v>0</v>
      </c>
      <c r="R140" s="432">
        <v>0</v>
      </c>
      <c r="S140" s="432">
        <v>0</v>
      </c>
      <c r="T140" s="432">
        <v>0</v>
      </c>
      <c r="U140" s="451">
        <f t="shared" si="143"/>
        <v>0</v>
      </c>
      <c r="V140" s="432"/>
      <c r="W140" s="432"/>
      <c r="X140" s="432"/>
      <c r="Y140" s="451">
        <f t="shared" si="144"/>
        <v>0</v>
      </c>
      <c r="Z140" s="432"/>
      <c r="AA140" s="432"/>
      <c r="AB140" s="432"/>
      <c r="AC140" s="451">
        <f t="shared" si="145"/>
        <v>0</v>
      </c>
      <c r="AD140" s="432"/>
      <c r="AE140" s="432"/>
      <c r="AF140" s="432"/>
      <c r="AG140" s="451">
        <f t="shared" si="146"/>
        <v>0</v>
      </c>
      <c r="AH140" s="432"/>
      <c r="AI140" s="432"/>
      <c r="AJ140" s="432"/>
      <c r="AK140" s="451">
        <f t="shared" si="147"/>
        <v>0</v>
      </c>
      <c r="AL140" s="432"/>
      <c r="AM140" s="432"/>
      <c r="AN140" s="432"/>
      <c r="AO140" s="451">
        <f t="shared" si="148"/>
        <v>0</v>
      </c>
      <c r="AP140" s="432"/>
      <c r="AQ140" s="432"/>
      <c r="AR140" s="432"/>
      <c r="AS140" s="451">
        <f t="shared" si="149"/>
        <v>0</v>
      </c>
      <c r="AT140" s="432"/>
      <c r="AU140" s="432"/>
      <c r="AV140" s="432"/>
      <c r="AW140" s="451">
        <f t="shared" si="150"/>
        <v>0</v>
      </c>
      <c r="AX140" s="432"/>
      <c r="AY140" s="432"/>
      <c r="AZ140" s="432"/>
      <c r="BA140" s="451">
        <f t="shared" si="151"/>
        <v>0</v>
      </c>
      <c r="BB140" s="432"/>
      <c r="BC140" s="432"/>
      <c r="BD140" s="432"/>
      <c r="BE140" s="451">
        <f t="shared" si="152"/>
        <v>0</v>
      </c>
      <c r="BF140" s="354">
        <f t="shared" si="153"/>
        <v>0</v>
      </c>
      <c r="BG140" s="354">
        <f t="shared" si="153"/>
        <v>0</v>
      </c>
      <c r="BH140" s="354">
        <f t="shared" si="153"/>
        <v>0</v>
      </c>
      <c r="BI140" s="354">
        <f t="shared" si="139"/>
        <v>0</v>
      </c>
      <c r="BJ140" s="354">
        <f t="shared" si="140"/>
        <v>0</v>
      </c>
      <c r="BK140" s="350"/>
    </row>
    <row r="141" spans="1:63">
      <c r="A141" s="609"/>
      <c r="B141" s="609"/>
      <c r="C141" s="609"/>
      <c r="D141" s="657"/>
      <c r="E141" s="597"/>
      <c r="F141" s="600"/>
      <c r="G141" s="603"/>
      <c r="H141" s="606"/>
      <c r="I141" s="356" t="s">
        <v>163</v>
      </c>
      <c r="J141" s="432">
        <v>0</v>
      </c>
      <c r="K141" s="432">
        <v>0</v>
      </c>
      <c r="L141" s="432">
        <v>0</v>
      </c>
      <c r="M141" s="355">
        <f t="shared" si="141"/>
        <v>0</v>
      </c>
      <c r="N141" s="432">
        <v>0</v>
      </c>
      <c r="O141" s="432">
        <v>0</v>
      </c>
      <c r="P141" s="432">
        <v>0</v>
      </c>
      <c r="Q141" s="451">
        <f t="shared" si="142"/>
        <v>0</v>
      </c>
      <c r="R141" s="432">
        <v>0</v>
      </c>
      <c r="S141" s="432">
        <v>1</v>
      </c>
      <c r="T141" s="432">
        <v>0</v>
      </c>
      <c r="U141" s="451">
        <f t="shared" si="143"/>
        <v>1</v>
      </c>
      <c r="V141" s="432"/>
      <c r="W141" s="432"/>
      <c r="X141" s="432"/>
      <c r="Y141" s="451">
        <f t="shared" si="144"/>
        <v>0</v>
      </c>
      <c r="Z141" s="432"/>
      <c r="AA141" s="432"/>
      <c r="AB141" s="432"/>
      <c r="AC141" s="451">
        <f t="shared" si="145"/>
        <v>0</v>
      </c>
      <c r="AD141" s="432"/>
      <c r="AE141" s="432"/>
      <c r="AF141" s="432"/>
      <c r="AG141" s="451">
        <f t="shared" si="146"/>
        <v>0</v>
      </c>
      <c r="AH141" s="432"/>
      <c r="AI141" s="432"/>
      <c r="AJ141" s="432"/>
      <c r="AK141" s="451">
        <f t="shared" si="147"/>
        <v>0</v>
      </c>
      <c r="AL141" s="432"/>
      <c r="AM141" s="432"/>
      <c r="AN141" s="432"/>
      <c r="AO141" s="451">
        <f t="shared" si="148"/>
        <v>0</v>
      </c>
      <c r="AP141" s="432"/>
      <c r="AQ141" s="432"/>
      <c r="AR141" s="432"/>
      <c r="AS141" s="451">
        <f t="shared" si="149"/>
        <v>0</v>
      </c>
      <c r="AT141" s="432"/>
      <c r="AU141" s="432"/>
      <c r="AV141" s="432"/>
      <c r="AW141" s="451">
        <f t="shared" si="150"/>
        <v>0</v>
      </c>
      <c r="AX141" s="432"/>
      <c r="AY141" s="432"/>
      <c r="AZ141" s="432"/>
      <c r="BA141" s="451">
        <f t="shared" si="151"/>
        <v>0</v>
      </c>
      <c r="BB141" s="432"/>
      <c r="BC141" s="432"/>
      <c r="BD141" s="432"/>
      <c r="BE141" s="451">
        <f t="shared" si="152"/>
        <v>0</v>
      </c>
      <c r="BF141" s="354">
        <f t="shared" si="153"/>
        <v>0</v>
      </c>
      <c r="BG141" s="354">
        <f t="shared" si="153"/>
        <v>1</v>
      </c>
      <c r="BH141" s="354">
        <f t="shared" si="153"/>
        <v>0</v>
      </c>
      <c r="BI141" s="354">
        <f t="shared" si="139"/>
        <v>1</v>
      </c>
      <c r="BJ141" s="354">
        <f t="shared" si="140"/>
        <v>1</v>
      </c>
      <c r="BK141" s="350"/>
    </row>
    <row r="142" spans="1:63">
      <c r="A142" s="609"/>
      <c r="B142" s="609"/>
      <c r="C142" s="609"/>
      <c r="D142" s="657"/>
      <c r="E142" s="597"/>
      <c r="F142" s="600"/>
      <c r="G142" s="603"/>
      <c r="H142" s="606"/>
      <c r="I142" s="356" t="s">
        <v>164</v>
      </c>
      <c r="J142" s="432">
        <v>0</v>
      </c>
      <c r="K142" s="432">
        <v>0</v>
      </c>
      <c r="L142" s="432">
        <v>0</v>
      </c>
      <c r="M142" s="355">
        <f t="shared" si="141"/>
        <v>0</v>
      </c>
      <c r="N142" s="432">
        <v>2</v>
      </c>
      <c r="O142" s="432">
        <v>8</v>
      </c>
      <c r="P142" s="432">
        <v>0</v>
      </c>
      <c r="Q142" s="451">
        <f t="shared" si="142"/>
        <v>10</v>
      </c>
      <c r="R142" s="432">
        <v>1</v>
      </c>
      <c r="S142" s="432">
        <v>17</v>
      </c>
      <c r="T142" s="432">
        <v>0</v>
      </c>
      <c r="U142" s="451">
        <f t="shared" si="143"/>
        <v>18</v>
      </c>
      <c r="V142" s="432"/>
      <c r="W142" s="432"/>
      <c r="X142" s="432"/>
      <c r="Y142" s="451">
        <f t="shared" si="144"/>
        <v>0</v>
      </c>
      <c r="Z142" s="432"/>
      <c r="AA142" s="432"/>
      <c r="AB142" s="432"/>
      <c r="AC142" s="451">
        <f t="shared" si="145"/>
        <v>0</v>
      </c>
      <c r="AD142" s="432"/>
      <c r="AE142" s="432"/>
      <c r="AF142" s="432"/>
      <c r="AG142" s="451">
        <f t="shared" si="146"/>
        <v>0</v>
      </c>
      <c r="AH142" s="432"/>
      <c r="AI142" s="432"/>
      <c r="AJ142" s="432"/>
      <c r="AK142" s="451">
        <f t="shared" si="147"/>
        <v>0</v>
      </c>
      <c r="AL142" s="432"/>
      <c r="AM142" s="432"/>
      <c r="AN142" s="432"/>
      <c r="AO142" s="451">
        <f t="shared" si="148"/>
        <v>0</v>
      </c>
      <c r="AP142" s="432"/>
      <c r="AQ142" s="432"/>
      <c r="AR142" s="432"/>
      <c r="AS142" s="451">
        <f t="shared" si="149"/>
        <v>0</v>
      </c>
      <c r="AT142" s="432"/>
      <c r="AU142" s="432"/>
      <c r="AV142" s="432"/>
      <c r="AW142" s="451">
        <f t="shared" si="150"/>
        <v>0</v>
      </c>
      <c r="AX142" s="432"/>
      <c r="AY142" s="432"/>
      <c r="AZ142" s="432"/>
      <c r="BA142" s="451">
        <f t="shared" si="151"/>
        <v>0</v>
      </c>
      <c r="BB142" s="432"/>
      <c r="BC142" s="432"/>
      <c r="BD142" s="432"/>
      <c r="BE142" s="451">
        <f t="shared" si="152"/>
        <v>0</v>
      </c>
      <c r="BF142" s="354">
        <f t="shared" si="153"/>
        <v>3</v>
      </c>
      <c r="BG142" s="354">
        <f t="shared" si="153"/>
        <v>25</v>
      </c>
      <c r="BH142" s="354">
        <f t="shared" si="153"/>
        <v>0</v>
      </c>
      <c r="BI142" s="354">
        <f t="shared" si="139"/>
        <v>28</v>
      </c>
      <c r="BJ142" s="354">
        <f t="shared" si="140"/>
        <v>28</v>
      </c>
      <c r="BK142" s="350"/>
    </row>
    <row r="143" spans="1:63">
      <c r="A143" s="609"/>
      <c r="B143" s="609"/>
      <c r="C143" s="609"/>
      <c r="D143" s="657"/>
      <c r="E143" s="597"/>
      <c r="F143" s="600"/>
      <c r="G143" s="603"/>
      <c r="H143" s="606"/>
      <c r="I143" s="356" t="s">
        <v>165</v>
      </c>
      <c r="J143" s="432">
        <v>0</v>
      </c>
      <c r="K143" s="432">
        <v>0</v>
      </c>
      <c r="L143" s="432">
        <v>0</v>
      </c>
      <c r="M143" s="355">
        <f t="shared" si="141"/>
        <v>0</v>
      </c>
      <c r="N143" s="432">
        <v>0</v>
      </c>
      <c r="O143" s="432">
        <v>0</v>
      </c>
      <c r="P143" s="432">
        <v>0</v>
      </c>
      <c r="Q143" s="451">
        <f t="shared" si="142"/>
        <v>0</v>
      </c>
      <c r="R143" s="432">
        <v>0</v>
      </c>
      <c r="S143" s="432">
        <v>0</v>
      </c>
      <c r="T143" s="432">
        <v>0</v>
      </c>
      <c r="U143" s="451">
        <f t="shared" si="143"/>
        <v>0</v>
      </c>
      <c r="V143" s="432"/>
      <c r="W143" s="432"/>
      <c r="X143" s="432"/>
      <c r="Y143" s="451">
        <f t="shared" si="144"/>
        <v>0</v>
      </c>
      <c r="Z143" s="432"/>
      <c r="AA143" s="432"/>
      <c r="AB143" s="432"/>
      <c r="AC143" s="451">
        <f t="shared" si="145"/>
        <v>0</v>
      </c>
      <c r="AD143" s="432"/>
      <c r="AE143" s="432"/>
      <c r="AF143" s="432"/>
      <c r="AG143" s="451">
        <f t="shared" si="146"/>
        <v>0</v>
      </c>
      <c r="AH143" s="432"/>
      <c r="AI143" s="432"/>
      <c r="AJ143" s="432"/>
      <c r="AK143" s="451">
        <f t="shared" si="147"/>
        <v>0</v>
      </c>
      <c r="AL143" s="432"/>
      <c r="AM143" s="432"/>
      <c r="AN143" s="432"/>
      <c r="AO143" s="451">
        <f t="shared" si="148"/>
        <v>0</v>
      </c>
      <c r="AP143" s="432"/>
      <c r="AQ143" s="432"/>
      <c r="AR143" s="432"/>
      <c r="AS143" s="451">
        <f t="shared" si="149"/>
        <v>0</v>
      </c>
      <c r="AT143" s="432"/>
      <c r="AU143" s="432"/>
      <c r="AV143" s="432"/>
      <c r="AW143" s="451">
        <f t="shared" si="150"/>
        <v>0</v>
      </c>
      <c r="AX143" s="432"/>
      <c r="AY143" s="432"/>
      <c r="AZ143" s="432"/>
      <c r="BA143" s="451">
        <f t="shared" si="151"/>
        <v>0</v>
      </c>
      <c r="BB143" s="432"/>
      <c r="BC143" s="432"/>
      <c r="BD143" s="432"/>
      <c r="BE143" s="451">
        <f t="shared" si="152"/>
        <v>0</v>
      </c>
      <c r="BF143" s="354">
        <f t="shared" si="153"/>
        <v>0</v>
      </c>
      <c r="BG143" s="354">
        <f t="shared" si="153"/>
        <v>0</v>
      </c>
      <c r="BH143" s="354">
        <f t="shared" si="153"/>
        <v>0</v>
      </c>
      <c r="BI143" s="354">
        <f t="shared" si="139"/>
        <v>0</v>
      </c>
      <c r="BJ143" s="354">
        <f t="shared" si="140"/>
        <v>0</v>
      </c>
      <c r="BK143" s="350"/>
    </row>
    <row r="144" spans="1:63" ht="28.5">
      <c r="A144" s="609"/>
      <c r="B144" s="609"/>
      <c r="C144" s="609"/>
      <c r="D144" s="657"/>
      <c r="E144" s="597"/>
      <c r="F144" s="600"/>
      <c r="G144" s="603"/>
      <c r="H144" s="606"/>
      <c r="I144" s="359" t="s">
        <v>166</v>
      </c>
      <c r="J144" s="358">
        <f>IF(SUM(J139:J143)=SUM(J145:J148),SUM(J139:J143),"NO CUADRA")</f>
        <v>0</v>
      </c>
      <c r="K144" s="358">
        <f>IF(SUM(K139:K143)=SUM(K145:K148),SUM(K139:K143),"NO CUADRA")</f>
        <v>0</v>
      </c>
      <c r="L144" s="358">
        <f>IF(SUM(L139:L143)=SUM(L145:L148),SUM(L139:L143),"NO CUADRA")</f>
        <v>0</v>
      </c>
      <c r="M144" s="355">
        <f>IF(AND(SUM(M139:M143)=SUM(J144:L144),SUM(M145:M148)=SUM(J144:L144)),SUM(J144:L144),"NO CUADRA")</f>
        <v>0</v>
      </c>
      <c r="N144" s="452">
        <f>IF(SUM(N139:N143)=SUM(N145:N148),SUM(N139:N143),"NO CUADRA")</f>
        <v>2</v>
      </c>
      <c r="O144" s="452">
        <f>IF(SUM(O139:O143)=SUM(O145:O148),SUM(O139:O143),"NO CUADRA")</f>
        <v>8</v>
      </c>
      <c r="P144" s="452">
        <f>IF(SUM(P139:P143)=SUM(P145:P148),SUM(P139:P143),"NO CUADRA")</f>
        <v>0</v>
      </c>
      <c r="Q144" s="451">
        <f>IF(AND(SUM(Q139:Q143)=SUM(N144:P144),SUM(Q145:Q148)=SUM(N144:P144)),SUM(N144:P144),"NO CUADRA")</f>
        <v>10</v>
      </c>
      <c r="R144" s="452">
        <f>IF(SUM(R139:R143)=SUM(R145:R148),SUM(R139:R143),"NO CUADRA")</f>
        <v>1</v>
      </c>
      <c r="S144" s="452">
        <f>IF(SUM(S139:S143)=SUM(S145:S148),SUM(S139:S143),"NO CUADRA")</f>
        <v>18</v>
      </c>
      <c r="T144" s="452">
        <f>IF(SUM(T139:T143)=SUM(T145:T148),SUM(T139:T143),"NO CUADRA")</f>
        <v>0</v>
      </c>
      <c r="U144" s="451">
        <f>IF(AND(SUM(U139:U143)=SUM(R144:T144),SUM(U145:U148)=SUM(R144:T144)),SUM(R144:T144),"NO CUADRA")</f>
        <v>19</v>
      </c>
      <c r="V144" s="452">
        <f>IF(SUM(V139:V143)=SUM(V145:V148),SUM(V139:V143),"NO CUADRA")</f>
        <v>0</v>
      </c>
      <c r="W144" s="452">
        <f>IF(SUM(W139:W143)=SUM(W145:W148),SUM(W139:W143),"NO CUADRA")</f>
        <v>0</v>
      </c>
      <c r="X144" s="452">
        <f>IF(SUM(X139:X143)=SUM(X145:X148),SUM(X139:X143),"NO CUADRA")</f>
        <v>0</v>
      </c>
      <c r="Y144" s="451">
        <f>IF(AND(SUM(Y139:Y143)=SUM(V144:X144),SUM(Y145:Y148)=SUM(V144:X144)),SUM(V144:X144),"NO CUADRA")</f>
        <v>0</v>
      </c>
      <c r="Z144" s="452">
        <f>IF(SUM(Z139:Z143)=SUM(Z145:Z148),SUM(Z139:Z143),"NO CUADRA")</f>
        <v>0</v>
      </c>
      <c r="AA144" s="452">
        <f>IF(SUM(AA139:AA143)=SUM(AA145:AA148),SUM(AA139:AA143),"NO CUADRA")</f>
        <v>0</v>
      </c>
      <c r="AB144" s="452">
        <f>IF(SUM(AB139:AB143)=SUM(AB145:AB148),SUM(AB139:AB143),"NO CUADRA")</f>
        <v>0</v>
      </c>
      <c r="AC144" s="451">
        <f>IF(AND(SUM(AC139:AC143)=SUM(Z144:AB144),SUM(AC145:AC148)=SUM(Z144:AB144)),SUM(Z144:AB144),"NO CUADRA")</f>
        <v>0</v>
      </c>
      <c r="AD144" s="452">
        <f>IF(SUM(AD139:AD143)=SUM(AD145:AD148),SUM(AD139:AD143),"NO CUADRA")</f>
        <v>0</v>
      </c>
      <c r="AE144" s="452">
        <f>IF(SUM(AE139:AE143)=SUM(AE145:AE148),SUM(AE139:AE143),"NO CUADRA")</f>
        <v>0</v>
      </c>
      <c r="AF144" s="452">
        <f>IF(SUM(AF139:AF143)=SUM(AF145:AF148),SUM(AF139:AF143),"NO CUADRA")</f>
        <v>0</v>
      </c>
      <c r="AG144" s="451">
        <f>IF(AND(SUM(AG139:AG143)=SUM(AD144:AF144),SUM(AG145:AG148)=SUM(AD144:AF144)),SUM(AD144:AF144),"NO CUADRA")</f>
        <v>0</v>
      </c>
      <c r="AH144" s="452">
        <f>IF(SUM(AH139:AH143)=SUM(AH145:AH148),SUM(AH139:AH143),"NO CUADRA")</f>
        <v>0</v>
      </c>
      <c r="AI144" s="452">
        <f>IF(SUM(AI139:AI143)=SUM(AI145:AI148),SUM(AI139:AI143),"NO CUADRA")</f>
        <v>0</v>
      </c>
      <c r="AJ144" s="452">
        <f>IF(SUM(AJ139:AJ143)=SUM(AJ145:AJ148),SUM(AJ139:AJ143),"NO CUADRA")</f>
        <v>0</v>
      </c>
      <c r="AK144" s="451">
        <f>IF(AND(SUM(AK139:AK143)=SUM(AH144:AJ144),SUM(AK145:AK148)=SUM(AH144:AJ144)),SUM(AH144:AJ144),"NO CUADRA")</f>
        <v>0</v>
      </c>
      <c r="AL144" s="452">
        <f>IF(SUM(AL139:AL143)=SUM(AL145:AL148),SUM(AL139:AL143),"NO CUADRA")</f>
        <v>0</v>
      </c>
      <c r="AM144" s="452">
        <f>IF(SUM(AM139:AM143)=SUM(AM145:AM148),SUM(AM139:AM143),"NO CUADRA")</f>
        <v>0</v>
      </c>
      <c r="AN144" s="452">
        <f>IF(SUM(AN139:AN143)=SUM(AN145:AN148),SUM(AN139:AN143),"NO CUADRA")</f>
        <v>0</v>
      </c>
      <c r="AO144" s="451">
        <f>IF(AND(SUM(AO139:AO143)=SUM(AL144:AN144),SUM(AO145:AO148)=SUM(AL144:AN144)),SUM(AL144:AN144),"NO CUADRA")</f>
        <v>0</v>
      </c>
      <c r="AP144" s="452">
        <f>IF(SUM(AP139:AP143)=SUM(AP145:AP148),SUM(AP139:AP143),"NO CUADRA")</f>
        <v>0</v>
      </c>
      <c r="AQ144" s="452">
        <f>IF(SUM(AQ139:AQ143)=SUM(AQ145:AQ148),SUM(AQ139:AQ143),"NO CUADRA")</f>
        <v>0</v>
      </c>
      <c r="AR144" s="452">
        <f>IF(SUM(AR139:AR143)=SUM(AR145:AR148),SUM(AR139:AR143),"NO CUADRA")</f>
        <v>0</v>
      </c>
      <c r="AS144" s="451">
        <f>IF(AND(SUM(AS139:AS143)=SUM(AP144:AR144),SUM(AS145:AS148)=SUM(AP144:AR144)),SUM(AP144:AR144),"NO CUADRA")</f>
        <v>0</v>
      </c>
      <c r="AT144" s="452">
        <f>IF(SUM(AT139:AT143)=SUM(AT145:AT148),SUM(AT139:AT143),"NO CUADRA")</f>
        <v>0</v>
      </c>
      <c r="AU144" s="452">
        <f>IF(SUM(AU139:AU143)=SUM(AU145:AU148),SUM(AU139:AU143),"NO CUADRA")</f>
        <v>0</v>
      </c>
      <c r="AV144" s="452">
        <f>IF(SUM(AV139:AV143)=SUM(AV145:AV148),SUM(AV139:AV143),"NO CUADRA")</f>
        <v>0</v>
      </c>
      <c r="AW144" s="451">
        <f>IF(AND(SUM(AW139:AW143)=SUM(AT144:AV144),SUM(AW145:AW148)=SUM(AT144:AV144)),SUM(AT144:AV144),"NO CUADRA")</f>
        <v>0</v>
      </c>
      <c r="AX144" s="452">
        <f>IF(SUM(AX139:AX143)=SUM(AX145:AX148),SUM(AX139:AX143),"NO CUADRA")</f>
        <v>0</v>
      </c>
      <c r="AY144" s="452">
        <f>IF(SUM(AY139:AY143)=SUM(AY145:AY148),SUM(AY139:AY143),"NO CUADRA")</f>
        <v>0</v>
      </c>
      <c r="AZ144" s="452">
        <f>IF(SUM(AZ139:AZ143)=SUM(AZ145:AZ148),SUM(AZ139:AZ143),"NO CUADRA")</f>
        <v>0</v>
      </c>
      <c r="BA144" s="451">
        <f>IF(AND(SUM(BA139:BA143)=SUM(AX144:AZ144),SUM(BA145:BA148)=SUM(AX144:AZ144)),SUM(AX144:AZ144),"NO CUADRA")</f>
        <v>0</v>
      </c>
      <c r="BB144" s="452">
        <f>IF(SUM(BB139:BB143)=SUM(BB145:BB148),SUM(BB139:BB143),"NO CUADRA")</f>
        <v>0</v>
      </c>
      <c r="BC144" s="452">
        <f>IF(SUM(BC139:BC143)=SUM(BC145:BC148),SUM(BC139:BC143),"NO CUADRA")</f>
        <v>0</v>
      </c>
      <c r="BD144" s="452">
        <f>IF(SUM(BD139:BD143)=SUM(BD145:BD148),SUM(BD139:BD143),"NO CUADRA")</f>
        <v>0</v>
      </c>
      <c r="BE144" s="451">
        <f>IF(AND(SUM(BE139:BE143)=SUM(BB144:BD144),SUM(BE145:BE148)=SUM(BB144:BD144)),SUM(BB144:BD144),"NO CUADRA")</f>
        <v>0</v>
      </c>
      <c r="BF144" s="357">
        <f>IF(COUNTIFS($J144:$BE144,"NO CUADRA",$J$28:$BE$28,BF$28)&gt;0,"NO CUADRA",SUMIF($J$28:$BE$28,BF$28,$J144:$BE144))</f>
        <v>3</v>
      </c>
      <c r="BG144" s="357">
        <f>IF(COUNTIFS($J144:$BE144,"NO CUADRA",$J$28:$BE$28,BG$28)&gt;0,"NO CUADRA",SUMIF($J$28:$BE$28,BG$28,$J144:$BE144))</f>
        <v>26</v>
      </c>
      <c r="BH144" s="357">
        <f>IF(COUNTIFS($J144:$BE144,"NO CUADRA",$J$28:$BE$28,BH$28)&gt;0,"NO CUADRA",SUMIF($J$28:$BE$28,BH$28,$J144:$BE144))</f>
        <v>0</v>
      </c>
      <c r="BI144" s="357">
        <f t="shared" si="139"/>
        <v>29</v>
      </c>
      <c r="BJ144" s="357">
        <f t="shared" si="140"/>
        <v>29</v>
      </c>
      <c r="BK144" s="350"/>
    </row>
    <row r="145" spans="1:63">
      <c r="A145" s="609"/>
      <c r="B145" s="609"/>
      <c r="C145" s="609"/>
      <c r="D145" s="657"/>
      <c r="E145" s="597"/>
      <c r="F145" s="600"/>
      <c r="G145" s="603"/>
      <c r="H145" s="606" t="s">
        <v>167</v>
      </c>
      <c r="I145" s="356" t="s">
        <v>168</v>
      </c>
      <c r="J145" s="432">
        <v>0</v>
      </c>
      <c r="K145" s="432">
        <v>0</v>
      </c>
      <c r="L145" s="432">
        <v>0</v>
      </c>
      <c r="M145" s="355">
        <f>SUM(J145:L145)</f>
        <v>0</v>
      </c>
      <c r="N145" s="432">
        <v>2</v>
      </c>
      <c r="O145" s="432">
        <v>4</v>
      </c>
      <c r="P145" s="432">
        <v>0</v>
      </c>
      <c r="Q145" s="451">
        <f>SUM(N145:P145)</f>
        <v>6</v>
      </c>
      <c r="R145" s="432">
        <v>1</v>
      </c>
      <c r="S145" s="432">
        <v>10</v>
      </c>
      <c r="T145" s="432">
        <v>0</v>
      </c>
      <c r="U145" s="451">
        <f>SUM(R145:T145)</f>
        <v>11</v>
      </c>
      <c r="V145" s="432"/>
      <c r="W145" s="432"/>
      <c r="X145" s="432"/>
      <c r="Y145" s="451">
        <f>SUM(V145:X145)</f>
        <v>0</v>
      </c>
      <c r="Z145" s="432"/>
      <c r="AA145" s="432"/>
      <c r="AB145" s="432"/>
      <c r="AC145" s="451">
        <f>SUM(Z145:AB145)</f>
        <v>0</v>
      </c>
      <c r="AD145" s="432"/>
      <c r="AE145" s="432"/>
      <c r="AF145" s="432"/>
      <c r="AG145" s="451">
        <f>SUM(AD145:AF145)</f>
        <v>0</v>
      </c>
      <c r="AH145" s="432"/>
      <c r="AI145" s="432"/>
      <c r="AJ145" s="432"/>
      <c r="AK145" s="451">
        <f>SUM(AH145:AJ145)</f>
        <v>0</v>
      </c>
      <c r="AL145" s="432"/>
      <c r="AM145" s="432"/>
      <c r="AN145" s="432"/>
      <c r="AO145" s="451">
        <f>SUM(AL145:AN145)</f>
        <v>0</v>
      </c>
      <c r="AP145" s="432"/>
      <c r="AQ145" s="432"/>
      <c r="AR145" s="432"/>
      <c r="AS145" s="451">
        <f>SUM(AP145:AR145)</f>
        <v>0</v>
      </c>
      <c r="AT145" s="432"/>
      <c r="AU145" s="432"/>
      <c r="AV145" s="432"/>
      <c r="AW145" s="451">
        <f>SUM(AT145:AV145)</f>
        <v>0</v>
      </c>
      <c r="AX145" s="432"/>
      <c r="AY145" s="432"/>
      <c r="AZ145" s="432"/>
      <c r="BA145" s="451">
        <f>SUM(AX145:AZ145)</f>
        <v>0</v>
      </c>
      <c r="BB145" s="432"/>
      <c r="BC145" s="432"/>
      <c r="BD145" s="432"/>
      <c r="BE145" s="451">
        <f>SUM(BB145:BD145)</f>
        <v>0</v>
      </c>
      <c r="BF145" s="354">
        <f t="shared" ref="BF145:BH148" si="154">SUMIF($J$28:$BE$28,BF$28,$J145:$BE145)</f>
        <v>3</v>
      </c>
      <c r="BG145" s="354">
        <f t="shared" si="154"/>
        <v>14</v>
      </c>
      <c r="BH145" s="354">
        <f t="shared" si="154"/>
        <v>0</v>
      </c>
      <c r="BI145" s="354">
        <f t="shared" si="139"/>
        <v>17</v>
      </c>
      <c r="BJ145" s="354">
        <f t="shared" si="140"/>
        <v>17</v>
      </c>
      <c r="BK145" s="350"/>
    </row>
    <row r="146" spans="1:63">
      <c r="A146" s="609"/>
      <c r="B146" s="609"/>
      <c r="C146" s="609"/>
      <c r="D146" s="657"/>
      <c r="E146" s="597"/>
      <c r="F146" s="600"/>
      <c r="G146" s="603"/>
      <c r="H146" s="606"/>
      <c r="I146" s="356" t="s">
        <v>169</v>
      </c>
      <c r="J146" s="432">
        <v>0</v>
      </c>
      <c r="K146" s="432">
        <v>0</v>
      </c>
      <c r="L146" s="432">
        <v>0</v>
      </c>
      <c r="M146" s="355">
        <f>SUM(J146:L146)</f>
        <v>0</v>
      </c>
      <c r="N146" s="432">
        <v>0</v>
      </c>
      <c r="O146" s="432">
        <v>0</v>
      </c>
      <c r="P146" s="432">
        <v>0</v>
      </c>
      <c r="Q146" s="451">
        <f>SUM(N146:P146)</f>
        <v>0</v>
      </c>
      <c r="R146" s="432">
        <v>0</v>
      </c>
      <c r="S146" s="432">
        <v>0</v>
      </c>
      <c r="T146" s="432">
        <v>0</v>
      </c>
      <c r="U146" s="451">
        <f>SUM(R146:T146)</f>
        <v>0</v>
      </c>
      <c r="V146" s="432"/>
      <c r="W146" s="432"/>
      <c r="X146" s="432"/>
      <c r="Y146" s="451">
        <f>SUM(V146:X146)</f>
        <v>0</v>
      </c>
      <c r="Z146" s="432"/>
      <c r="AA146" s="432"/>
      <c r="AB146" s="432"/>
      <c r="AC146" s="451">
        <f>SUM(Z146:AB146)</f>
        <v>0</v>
      </c>
      <c r="AD146" s="432"/>
      <c r="AE146" s="432"/>
      <c r="AF146" s="432"/>
      <c r="AG146" s="451">
        <f>SUM(AD146:AF146)</f>
        <v>0</v>
      </c>
      <c r="AH146" s="432"/>
      <c r="AI146" s="432"/>
      <c r="AJ146" s="432"/>
      <c r="AK146" s="451">
        <f>SUM(AH146:AJ146)</f>
        <v>0</v>
      </c>
      <c r="AL146" s="432"/>
      <c r="AM146" s="432"/>
      <c r="AN146" s="432"/>
      <c r="AO146" s="451">
        <f>SUM(AL146:AN146)</f>
        <v>0</v>
      </c>
      <c r="AP146" s="432"/>
      <c r="AQ146" s="432"/>
      <c r="AR146" s="432"/>
      <c r="AS146" s="451">
        <f>SUM(AP146:AR146)</f>
        <v>0</v>
      </c>
      <c r="AT146" s="432"/>
      <c r="AU146" s="432"/>
      <c r="AV146" s="432"/>
      <c r="AW146" s="451">
        <f>SUM(AT146:AV146)</f>
        <v>0</v>
      </c>
      <c r="AX146" s="432"/>
      <c r="AY146" s="432"/>
      <c r="AZ146" s="432"/>
      <c r="BA146" s="451">
        <f>SUM(AX146:AZ146)</f>
        <v>0</v>
      </c>
      <c r="BB146" s="432"/>
      <c r="BC146" s="432"/>
      <c r="BD146" s="432"/>
      <c r="BE146" s="451">
        <f>SUM(BB146:BD146)</f>
        <v>0</v>
      </c>
      <c r="BF146" s="354">
        <f t="shared" si="154"/>
        <v>0</v>
      </c>
      <c r="BG146" s="354">
        <f t="shared" si="154"/>
        <v>0</v>
      </c>
      <c r="BH146" s="354">
        <f t="shared" si="154"/>
        <v>0</v>
      </c>
      <c r="BI146" s="354">
        <f t="shared" si="139"/>
        <v>0</v>
      </c>
      <c r="BJ146" s="354">
        <f t="shared" si="140"/>
        <v>0</v>
      </c>
      <c r="BK146" s="350"/>
    </row>
    <row r="147" spans="1:63">
      <c r="A147" s="609"/>
      <c r="B147" s="609"/>
      <c r="C147" s="609"/>
      <c r="D147" s="657"/>
      <c r="E147" s="597"/>
      <c r="F147" s="600"/>
      <c r="G147" s="603"/>
      <c r="H147" s="606" t="s">
        <v>170</v>
      </c>
      <c r="I147" s="356" t="s">
        <v>171</v>
      </c>
      <c r="J147" s="432">
        <v>0</v>
      </c>
      <c r="K147" s="432">
        <v>0</v>
      </c>
      <c r="L147" s="432">
        <v>0</v>
      </c>
      <c r="M147" s="355">
        <f>SUM(J147:L147)</f>
        <v>0</v>
      </c>
      <c r="N147" s="432">
        <v>0</v>
      </c>
      <c r="O147" s="432">
        <v>0</v>
      </c>
      <c r="P147" s="432">
        <v>0</v>
      </c>
      <c r="Q147" s="451">
        <f>SUM(N147:P147)</f>
        <v>0</v>
      </c>
      <c r="R147" s="432">
        <v>0</v>
      </c>
      <c r="S147" s="432">
        <v>0</v>
      </c>
      <c r="T147" s="432">
        <v>0</v>
      </c>
      <c r="U147" s="451">
        <f>SUM(R147:T147)</f>
        <v>0</v>
      </c>
      <c r="V147" s="432"/>
      <c r="W147" s="432"/>
      <c r="X147" s="432"/>
      <c r="Y147" s="451">
        <f>SUM(V147:X147)</f>
        <v>0</v>
      </c>
      <c r="Z147" s="432"/>
      <c r="AA147" s="432"/>
      <c r="AB147" s="432"/>
      <c r="AC147" s="451">
        <f>SUM(Z147:AB147)</f>
        <v>0</v>
      </c>
      <c r="AD147" s="432"/>
      <c r="AE147" s="432"/>
      <c r="AF147" s="432"/>
      <c r="AG147" s="451">
        <f>SUM(AD147:AF147)</f>
        <v>0</v>
      </c>
      <c r="AH147" s="432"/>
      <c r="AI147" s="432"/>
      <c r="AJ147" s="432"/>
      <c r="AK147" s="451">
        <f>SUM(AH147:AJ147)</f>
        <v>0</v>
      </c>
      <c r="AL147" s="432"/>
      <c r="AM147" s="432"/>
      <c r="AN147" s="432"/>
      <c r="AO147" s="451">
        <f>SUM(AL147:AN147)</f>
        <v>0</v>
      </c>
      <c r="AP147" s="432"/>
      <c r="AQ147" s="432"/>
      <c r="AR147" s="432"/>
      <c r="AS147" s="451">
        <f>SUM(AP147:AR147)</f>
        <v>0</v>
      </c>
      <c r="AT147" s="432"/>
      <c r="AU147" s="432"/>
      <c r="AV147" s="432"/>
      <c r="AW147" s="451">
        <f>SUM(AT147:AV147)</f>
        <v>0</v>
      </c>
      <c r="AX147" s="432"/>
      <c r="AY147" s="432"/>
      <c r="AZ147" s="432"/>
      <c r="BA147" s="451">
        <f>SUM(AX147:AZ147)</f>
        <v>0</v>
      </c>
      <c r="BB147" s="432"/>
      <c r="BC147" s="432"/>
      <c r="BD147" s="432"/>
      <c r="BE147" s="451">
        <f>SUM(BB147:BD147)</f>
        <v>0</v>
      </c>
      <c r="BF147" s="354">
        <f t="shared" si="154"/>
        <v>0</v>
      </c>
      <c r="BG147" s="354">
        <f t="shared" si="154"/>
        <v>0</v>
      </c>
      <c r="BH147" s="354">
        <f t="shared" si="154"/>
        <v>0</v>
      </c>
      <c r="BI147" s="354">
        <f t="shared" si="139"/>
        <v>0</v>
      </c>
      <c r="BJ147" s="354">
        <f t="shared" si="140"/>
        <v>0</v>
      </c>
      <c r="BK147" s="350"/>
    </row>
    <row r="148" spans="1:63" ht="15" thickBot="1">
      <c r="A148" s="610"/>
      <c r="B148" s="610"/>
      <c r="C148" s="610"/>
      <c r="D148" s="658"/>
      <c r="E148" s="598"/>
      <c r="F148" s="601"/>
      <c r="G148" s="604"/>
      <c r="H148" s="607"/>
      <c r="I148" s="353" t="s">
        <v>172</v>
      </c>
      <c r="J148" s="434">
        <v>0</v>
      </c>
      <c r="K148" s="434">
        <v>0</v>
      </c>
      <c r="L148" s="434">
        <v>0</v>
      </c>
      <c r="M148" s="352">
        <f>SUM(J148:L148)</f>
        <v>0</v>
      </c>
      <c r="N148" s="434">
        <v>0</v>
      </c>
      <c r="O148" s="434">
        <v>4</v>
      </c>
      <c r="P148" s="434">
        <v>0</v>
      </c>
      <c r="Q148" s="453">
        <f>SUM(N148:P148)</f>
        <v>4</v>
      </c>
      <c r="R148" s="434">
        <v>0</v>
      </c>
      <c r="S148" s="434">
        <v>8</v>
      </c>
      <c r="T148" s="434">
        <v>0</v>
      </c>
      <c r="U148" s="453">
        <f>SUM(R148:T148)</f>
        <v>8</v>
      </c>
      <c r="V148" s="434"/>
      <c r="W148" s="434"/>
      <c r="X148" s="434"/>
      <c r="Y148" s="453">
        <f>SUM(V148:X148)</f>
        <v>0</v>
      </c>
      <c r="Z148" s="434"/>
      <c r="AA148" s="434"/>
      <c r="AB148" s="434"/>
      <c r="AC148" s="453">
        <f>SUM(Z148:AB148)</f>
        <v>0</v>
      </c>
      <c r="AD148" s="434"/>
      <c r="AE148" s="434"/>
      <c r="AF148" s="434"/>
      <c r="AG148" s="453">
        <f>SUM(AD148:AF148)</f>
        <v>0</v>
      </c>
      <c r="AH148" s="434"/>
      <c r="AI148" s="434"/>
      <c r="AJ148" s="434"/>
      <c r="AK148" s="453">
        <f>SUM(AH148:AJ148)</f>
        <v>0</v>
      </c>
      <c r="AL148" s="434"/>
      <c r="AM148" s="434"/>
      <c r="AN148" s="434"/>
      <c r="AO148" s="453">
        <f>SUM(AL148:AN148)</f>
        <v>0</v>
      </c>
      <c r="AP148" s="434"/>
      <c r="AQ148" s="434"/>
      <c r="AR148" s="434"/>
      <c r="AS148" s="453">
        <f>SUM(AP148:AR148)</f>
        <v>0</v>
      </c>
      <c r="AT148" s="434"/>
      <c r="AU148" s="434"/>
      <c r="AV148" s="434"/>
      <c r="AW148" s="453">
        <f>SUM(AT148:AV148)</f>
        <v>0</v>
      </c>
      <c r="AX148" s="434"/>
      <c r="AY148" s="434"/>
      <c r="AZ148" s="434"/>
      <c r="BA148" s="453">
        <f>SUM(AX148:AZ148)</f>
        <v>0</v>
      </c>
      <c r="BB148" s="434"/>
      <c r="BC148" s="434"/>
      <c r="BD148" s="434"/>
      <c r="BE148" s="453">
        <f>SUM(BB148:BD148)</f>
        <v>0</v>
      </c>
      <c r="BF148" s="351">
        <f t="shared" si="154"/>
        <v>0</v>
      </c>
      <c r="BG148" s="351">
        <f t="shared" si="154"/>
        <v>12</v>
      </c>
      <c r="BH148" s="351">
        <f t="shared" si="154"/>
        <v>0</v>
      </c>
      <c r="BI148" s="351">
        <f t="shared" si="139"/>
        <v>12</v>
      </c>
      <c r="BJ148" s="351">
        <f t="shared" si="140"/>
        <v>12</v>
      </c>
      <c r="BK148" s="350"/>
    </row>
    <row r="149" spans="1:63" ht="15" thickBot="1">
      <c r="A149" s="593"/>
      <c r="B149" s="594"/>
      <c r="C149" s="594"/>
      <c r="D149" s="594"/>
      <c r="E149" s="594"/>
      <c r="F149" s="594"/>
      <c r="G149" s="594"/>
      <c r="H149" s="594"/>
      <c r="I149" s="595"/>
      <c r="J149" s="349">
        <f t="shared" ref="J149:AO149" si="155">SUMIF($I$29:$I$148,"total personas atendidas",J$29:J$148)</f>
        <v>7149</v>
      </c>
      <c r="K149" s="348">
        <f t="shared" si="155"/>
        <v>10576</v>
      </c>
      <c r="L149" s="348">
        <f t="shared" si="155"/>
        <v>0</v>
      </c>
      <c r="M149" s="347">
        <f t="shared" si="155"/>
        <v>17725</v>
      </c>
      <c r="N149" s="454">
        <f t="shared" si="155"/>
        <v>5450</v>
      </c>
      <c r="O149" s="455">
        <f t="shared" si="155"/>
        <v>6966</v>
      </c>
      <c r="P149" s="455">
        <f t="shared" si="155"/>
        <v>0</v>
      </c>
      <c r="Q149" s="456">
        <f t="shared" si="155"/>
        <v>12254</v>
      </c>
      <c r="R149" s="454">
        <f t="shared" si="155"/>
        <v>7138</v>
      </c>
      <c r="S149" s="455">
        <f t="shared" si="155"/>
        <v>10587</v>
      </c>
      <c r="T149" s="455">
        <f t="shared" si="155"/>
        <v>0</v>
      </c>
      <c r="U149" s="456">
        <f t="shared" si="155"/>
        <v>17725</v>
      </c>
      <c r="V149" s="454">
        <f t="shared" si="155"/>
        <v>0</v>
      </c>
      <c r="W149" s="455">
        <f t="shared" si="155"/>
        <v>0</v>
      </c>
      <c r="X149" s="455">
        <f t="shared" si="155"/>
        <v>0</v>
      </c>
      <c r="Y149" s="456">
        <f t="shared" si="155"/>
        <v>0</v>
      </c>
      <c r="Z149" s="454">
        <f t="shared" si="155"/>
        <v>0</v>
      </c>
      <c r="AA149" s="455">
        <f t="shared" si="155"/>
        <v>0</v>
      </c>
      <c r="AB149" s="455">
        <f t="shared" si="155"/>
        <v>0</v>
      </c>
      <c r="AC149" s="456">
        <f t="shared" si="155"/>
        <v>0</v>
      </c>
      <c r="AD149" s="454">
        <f t="shared" si="155"/>
        <v>0</v>
      </c>
      <c r="AE149" s="455">
        <f t="shared" si="155"/>
        <v>0</v>
      </c>
      <c r="AF149" s="455">
        <f t="shared" si="155"/>
        <v>0</v>
      </c>
      <c r="AG149" s="456">
        <f t="shared" si="155"/>
        <v>0</v>
      </c>
      <c r="AH149" s="454">
        <f t="shared" si="155"/>
        <v>0</v>
      </c>
      <c r="AI149" s="455">
        <f t="shared" si="155"/>
        <v>0</v>
      </c>
      <c r="AJ149" s="455">
        <f t="shared" si="155"/>
        <v>0</v>
      </c>
      <c r="AK149" s="456">
        <f t="shared" si="155"/>
        <v>0</v>
      </c>
      <c r="AL149" s="454">
        <f t="shared" si="155"/>
        <v>0</v>
      </c>
      <c r="AM149" s="455">
        <f t="shared" si="155"/>
        <v>0</v>
      </c>
      <c r="AN149" s="455">
        <f t="shared" si="155"/>
        <v>0</v>
      </c>
      <c r="AO149" s="456">
        <f t="shared" si="155"/>
        <v>0</v>
      </c>
      <c r="AP149" s="454">
        <f t="shared" ref="AP149:BJ149" si="156">SUMIF($I$29:$I$148,"total personas atendidas",AP$29:AP$148)</f>
        <v>0</v>
      </c>
      <c r="AQ149" s="455">
        <f t="shared" si="156"/>
        <v>0</v>
      </c>
      <c r="AR149" s="455">
        <f t="shared" si="156"/>
        <v>0</v>
      </c>
      <c r="AS149" s="456">
        <f t="shared" si="156"/>
        <v>0</v>
      </c>
      <c r="AT149" s="454">
        <f t="shared" si="156"/>
        <v>0</v>
      </c>
      <c r="AU149" s="455">
        <f t="shared" si="156"/>
        <v>0</v>
      </c>
      <c r="AV149" s="455">
        <f t="shared" si="156"/>
        <v>0</v>
      </c>
      <c r="AW149" s="456">
        <f t="shared" si="156"/>
        <v>0</v>
      </c>
      <c r="AX149" s="454">
        <f t="shared" si="156"/>
        <v>0</v>
      </c>
      <c r="AY149" s="455">
        <f t="shared" si="156"/>
        <v>0</v>
      </c>
      <c r="AZ149" s="455">
        <f t="shared" si="156"/>
        <v>0</v>
      </c>
      <c r="BA149" s="456">
        <f t="shared" si="156"/>
        <v>0</v>
      </c>
      <c r="BB149" s="454">
        <f t="shared" si="156"/>
        <v>0</v>
      </c>
      <c r="BC149" s="455">
        <f t="shared" si="156"/>
        <v>0</v>
      </c>
      <c r="BD149" s="455">
        <f t="shared" si="156"/>
        <v>0</v>
      </c>
      <c r="BE149" s="456">
        <f t="shared" si="156"/>
        <v>0</v>
      </c>
      <c r="BF149" s="346">
        <f t="shared" si="156"/>
        <v>19737</v>
      </c>
      <c r="BG149" s="346">
        <f t="shared" si="156"/>
        <v>28129</v>
      </c>
      <c r="BH149" s="346">
        <f t="shared" si="156"/>
        <v>0</v>
      </c>
      <c r="BI149" s="346">
        <f t="shared" si="156"/>
        <v>47866</v>
      </c>
      <c r="BJ149" s="346">
        <f t="shared" si="156"/>
        <v>47704</v>
      </c>
    </row>
    <row r="151" spans="1:63">
      <c r="E151" s="345"/>
    </row>
    <row r="152" spans="1:63">
      <c r="E152" s="345"/>
    </row>
    <row r="153" spans="1:63">
      <c r="E153" s="345"/>
    </row>
    <row r="154" spans="1:63">
      <c r="E154" s="345"/>
    </row>
    <row r="155" spans="1:63">
      <c r="E155" s="345"/>
    </row>
    <row r="156" spans="1:63">
      <c r="E156" s="345"/>
    </row>
    <row r="157" spans="1:63">
      <c r="E157" s="345"/>
    </row>
    <row r="158" spans="1:63">
      <c r="E158" s="345"/>
    </row>
    <row r="159" spans="1:63">
      <c r="E159" s="345"/>
    </row>
    <row r="160" spans="1:63">
      <c r="E160" s="345"/>
    </row>
    <row r="161" spans="5:5">
      <c r="E161" s="345"/>
    </row>
    <row r="162" spans="5:5">
      <c r="E162" s="345"/>
    </row>
    <row r="163" spans="5:5">
      <c r="E163" s="345"/>
    </row>
    <row r="168" spans="5:5">
      <c r="E168" s="344"/>
    </row>
    <row r="169" spans="5:5">
      <c r="E169" s="344"/>
    </row>
    <row r="170" spans="5:5">
      <c r="E170" s="344"/>
    </row>
    <row r="171" spans="5:5">
      <c r="E171" s="344"/>
    </row>
    <row r="172" spans="5:5">
      <c r="E172" s="344"/>
    </row>
    <row r="173" spans="5:5">
      <c r="E173" s="344"/>
    </row>
    <row r="174" spans="5:5">
      <c r="E174" s="344"/>
    </row>
    <row r="175" spans="5:5">
      <c r="E175" s="344"/>
    </row>
    <row r="176" spans="5:5">
      <c r="E176" s="344"/>
    </row>
    <row r="177" spans="5:5">
      <c r="E177" s="344"/>
    </row>
    <row r="178" spans="5:5">
      <c r="E178" s="344"/>
    </row>
    <row r="179" spans="5:5">
      <c r="E179" s="344"/>
    </row>
    <row r="180" spans="5:5">
      <c r="E180" s="344"/>
    </row>
    <row r="181" spans="5:5">
      <c r="E181" s="344"/>
    </row>
    <row r="182" spans="5:5">
      <c r="E182" s="344"/>
    </row>
    <row r="183" spans="5:5">
      <c r="E183" s="344"/>
    </row>
    <row r="184" spans="5:5">
      <c r="E184" s="344"/>
    </row>
    <row r="185" spans="5:5">
      <c r="E185" s="344"/>
    </row>
    <row r="186" spans="5:5">
      <c r="E186" s="344"/>
    </row>
    <row r="187" spans="5:5">
      <c r="E187" s="344"/>
    </row>
    <row r="188" spans="5:5">
      <c r="E188" s="344"/>
    </row>
    <row r="189" spans="5:5">
      <c r="E189" s="344"/>
    </row>
    <row r="190" spans="5:5">
      <c r="E190" s="344"/>
    </row>
    <row r="191" spans="5:5">
      <c r="E191" s="344"/>
    </row>
    <row r="192" spans="5:5">
      <c r="E192" s="344"/>
    </row>
    <row r="193" spans="5:5">
      <c r="E193" s="344"/>
    </row>
    <row r="194" spans="5:5">
      <c r="E194" s="344"/>
    </row>
    <row r="195" spans="5:5">
      <c r="E195" s="344"/>
    </row>
    <row r="196" spans="5:5">
      <c r="E196" s="344"/>
    </row>
    <row r="197" spans="5:5">
      <c r="E197" s="344"/>
    </row>
    <row r="198" spans="5:5">
      <c r="E198" s="344"/>
    </row>
    <row r="199" spans="5:5">
      <c r="E199" s="344"/>
    </row>
    <row r="200" spans="5:5">
      <c r="E200" s="344"/>
    </row>
    <row r="201" spans="5:5">
      <c r="E201" s="344"/>
    </row>
    <row r="202" spans="5:5">
      <c r="E202" s="344"/>
    </row>
    <row r="203" spans="5:5">
      <c r="E203" s="344"/>
    </row>
    <row r="204" spans="5:5">
      <c r="E204" s="344"/>
    </row>
    <row r="205" spans="5:5">
      <c r="E205" s="344"/>
    </row>
    <row r="206" spans="5:5">
      <c r="E206" s="344"/>
    </row>
    <row r="207" spans="5:5">
      <c r="E207" s="344"/>
    </row>
    <row r="208" spans="5:5">
      <c r="E208" s="344"/>
    </row>
    <row r="209" spans="5:5">
      <c r="E209" s="344"/>
    </row>
    <row r="210" spans="5:5">
      <c r="E210" s="344"/>
    </row>
    <row r="211" spans="5:5">
      <c r="E211" s="344"/>
    </row>
    <row r="212" spans="5:5">
      <c r="E212" s="344"/>
    </row>
    <row r="213" spans="5:5">
      <c r="E213" s="344"/>
    </row>
    <row r="214" spans="5:5">
      <c r="E214" s="344"/>
    </row>
    <row r="215" spans="5:5">
      <c r="E215" s="344"/>
    </row>
    <row r="216" spans="5:5">
      <c r="E216" s="344"/>
    </row>
    <row r="217" spans="5:5">
      <c r="E217" s="344"/>
    </row>
    <row r="218" spans="5:5">
      <c r="E218" s="344"/>
    </row>
    <row r="219" spans="5:5">
      <c r="E219" s="344"/>
    </row>
    <row r="220" spans="5:5">
      <c r="E220" s="344"/>
    </row>
    <row r="221" spans="5:5">
      <c r="E221" s="344"/>
    </row>
    <row r="222" spans="5:5">
      <c r="E222" s="344"/>
    </row>
    <row r="223" spans="5:5">
      <c r="E223" s="344"/>
    </row>
    <row r="224" spans="5:5">
      <c r="E224" s="344"/>
    </row>
    <row r="225" spans="5:5">
      <c r="E225" s="344"/>
    </row>
    <row r="226" spans="5:5">
      <c r="E226" s="344"/>
    </row>
    <row r="227" spans="5:5">
      <c r="E227" s="344"/>
    </row>
    <row r="228" spans="5:5">
      <c r="E228" s="344"/>
    </row>
    <row r="229" spans="5:5">
      <c r="E229" s="344"/>
    </row>
    <row r="230" spans="5:5">
      <c r="E230" s="344"/>
    </row>
    <row r="231" spans="5:5">
      <c r="E231" s="344"/>
    </row>
    <row r="232" spans="5:5">
      <c r="E232" s="344"/>
    </row>
    <row r="233" spans="5:5">
      <c r="E233" s="344"/>
    </row>
    <row r="234" spans="5:5">
      <c r="E234" s="344"/>
    </row>
    <row r="235" spans="5:5">
      <c r="E235" s="344"/>
    </row>
    <row r="236" spans="5:5">
      <c r="E236" s="344"/>
    </row>
    <row r="237" spans="5:5">
      <c r="E237" s="344"/>
    </row>
    <row r="238" spans="5:5">
      <c r="E238" s="344"/>
    </row>
    <row r="239" spans="5:5">
      <c r="E239" s="344"/>
    </row>
    <row r="240" spans="5:5">
      <c r="E240" s="344"/>
    </row>
    <row r="241" spans="5:5">
      <c r="E241" s="344"/>
    </row>
    <row r="242" spans="5:5">
      <c r="E242" s="344"/>
    </row>
    <row r="243" spans="5:5">
      <c r="E243" s="344"/>
    </row>
    <row r="244" spans="5:5">
      <c r="E244" s="344"/>
    </row>
    <row r="245" spans="5:5">
      <c r="E245" s="344"/>
    </row>
    <row r="246" spans="5:5">
      <c r="E246" s="344"/>
    </row>
    <row r="247" spans="5:5">
      <c r="E247" s="344"/>
    </row>
    <row r="248" spans="5:5">
      <c r="E248" s="344"/>
    </row>
    <row r="249" spans="5:5">
      <c r="E249" s="344"/>
    </row>
    <row r="250" spans="5:5">
      <c r="E250" s="344"/>
    </row>
    <row r="251" spans="5:5">
      <c r="E251" s="344"/>
    </row>
    <row r="252" spans="5:5">
      <c r="E252" s="344"/>
    </row>
    <row r="253" spans="5:5">
      <c r="E253" s="344"/>
    </row>
    <row r="254" spans="5:5">
      <c r="E254" s="344"/>
    </row>
    <row r="255" spans="5:5">
      <c r="E255" s="344"/>
    </row>
    <row r="256" spans="5:5">
      <c r="E256" s="344"/>
    </row>
    <row r="257" spans="5:5">
      <c r="E257" s="344"/>
    </row>
    <row r="258" spans="5:5">
      <c r="E258" s="344"/>
    </row>
    <row r="259" spans="5:5">
      <c r="E259" s="344"/>
    </row>
    <row r="260" spans="5:5">
      <c r="E260" s="344"/>
    </row>
    <row r="261" spans="5:5">
      <c r="E261" s="344"/>
    </row>
    <row r="262" spans="5:5">
      <c r="E262" s="344"/>
    </row>
    <row r="263" spans="5:5">
      <c r="E263" s="344"/>
    </row>
    <row r="264" spans="5:5">
      <c r="E264" s="344"/>
    </row>
    <row r="265" spans="5:5">
      <c r="E265" s="344"/>
    </row>
    <row r="266" spans="5:5">
      <c r="E266" s="344"/>
    </row>
    <row r="267" spans="5:5">
      <c r="E267" s="344"/>
    </row>
    <row r="268" spans="5:5">
      <c r="E268" s="344"/>
    </row>
    <row r="269" spans="5:5">
      <c r="E269" s="344"/>
    </row>
    <row r="270" spans="5:5">
      <c r="E270" s="344"/>
    </row>
    <row r="271" spans="5:5">
      <c r="E271" s="344"/>
    </row>
    <row r="272" spans="5:5">
      <c r="E272" s="344"/>
    </row>
    <row r="273" spans="5:5">
      <c r="E273" s="344"/>
    </row>
    <row r="274" spans="5:5">
      <c r="E274" s="344"/>
    </row>
    <row r="275" spans="5:5">
      <c r="E275" s="344"/>
    </row>
    <row r="276" spans="5:5">
      <c r="E276" s="344"/>
    </row>
  </sheetData>
  <sheetProtection sheet="1" objects="1" scenarios="1" formatCells="0" formatColumns="0" formatRows="0" sort="0" autoFilter="0"/>
  <autoFilter ref="J28:BI148" xr:uid="{00000000-0009-0000-0000-00000B000000}"/>
  <mergeCells count="115">
    <mergeCell ref="A1:T1"/>
    <mergeCell ref="A2:T2"/>
    <mergeCell ref="A3:T3"/>
    <mergeCell ref="A6:D6"/>
    <mergeCell ref="B7:C7"/>
    <mergeCell ref="B8:C8"/>
    <mergeCell ref="A10:G10"/>
    <mergeCell ref="H10:S10"/>
    <mergeCell ref="T10:T11"/>
    <mergeCell ref="A12:A23"/>
    <mergeCell ref="B12:B23"/>
    <mergeCell ref="C12:C23"/>
    <mergeCell ref="D12:D23"/>
    <mergeCell ref="Z27:AC27"/>
    <mergeCell ref="AD27:AG27"/>
    <mergeCell ref="H27:H28"/>
    <mergeCell ref="I27:I28"/>
    <mergeCell ref="J27:M27"/>
    <mergeCell ref="N27:Q27"/>
    <mergeCell ref="R27:U27"/>
    <mergeCell ref="AX27:BA27"/>
    <mergeCell ref="BB27:BE27"/>
    <mergeCell ref="BF27:BI27"/>
    <mergeCell ref="AH27:AK27"/>
    <mergeCell ref="AL27:AO27"/>
    <mergeCell ref="AP27:AS27"/>
    <mergeCell ref="AT27:AW27"/>
    <mergeCell ref="A26:I26"/>
    <mergeCell ref="J26:BI26"/>
    <mergeCell ref="BJ26:BJ28"/>
    <mergeCell ref="A27:A28"/>
    <mergeCell ref="B27:B28"/>
    <mergeCell ref="C27:C28"/>
    <mergeCell ref="D27:D28"/>
    <mergeCell ref="E27:E28"/>
    <mergeCell ref="F27:F28"/>
    <mergeCell ref="G27:G28"/>
    <mergeCell ref="G49:G58"/>
    <mergeCell ref="H49:H54"/>
    <mergeCell ref="H55:H56"/>
    <mergeCell ref="H57:H58"/>
    <mergeCell ref="G39:G48"/>
    <mergeCell ref="H39:H44"/>
    <mergeCell ref="H45:H46"/>
    <mergeCell ref="H47:H48"/>
    <mergeCell ref="V27:Y27"/>
    <mergeCell ref="H29:H34"/>
    <mergeCell ref="D29:D148"/>
    <mergeCell ref="E29:E38"/>
    <mergeCell ref="F29:F38"/>
    <mergeCell ref="G29:G38"/>
    <mergeCell ref="H35:H36"/>
    <mergeCell ref="H37:H38"/>
    <mergeCell ref="E59:E68"/>
    <mergeCell ref="F59:F68"/>
    <mergeCell ref="G59:G68"/>
    <mergeCell ref="H59:H64"/>
    <mergeCell ref="H65:H66"/>
    <mergeCell ref="H67:H68"/>
    <mergeCell ref="E49:E58"/>
    <mergeCell ref="F49:F58"/>
    <mergeCell ref="E69:E78"/>
    <mergeCell ref="F69:F78"/>
    <mergeCell ref="G69:G78"/>
    <mergeCell ref="H69:H74"/>
    <mergeCell ref="H75:H76"/>
    <mergeCell ref="H77:H78"/>
    <mergeCell ref="E79:E88"/>
    <mergeCell ref="F79:F88"/>
    <mergeCell ref="G79:G88"/>
    <mergeCell ref="H79:H84"/>
    <mergeCell ref="H85:H86"/>
    <mergeCell ref="H87:H88"/>
    <mergeCell ref="E89:E98"/>
    <mergeCell ref="F89:F98"/>
    <mergeCell ref="G89:G98"/>
    <mergeCell ref="H89:H94"/>
    <mergeCell ref="H95:H96"/>
    <mergeCell ref="H97:H98"/>
    <mergeCell ref="H105:H106"/>
    <mergeCell ref="H107:H108"/>
    <mergeCell ref="G119:G128"/>
    <mergeCell ref="H119:H124"/>
    <mergeCell ref="H125:H126"/>
    <mergeCell ref="H127:H128"/>
    <mergeCell ref="E109:E118"/>
    <mergeCell ref="F109:F118"/>
    <mergeCell ref="G109:G118"/>
    <mergeCell ref="H109:H114"/>
    <mergeCell ref="H115:H116"/>
    <mergeCell ref="H117:H118"/>
    <mergeCell ref="A149:I149"/>
    <mergeCell ref="E139:E148"/>
    <mergeCell ref="F139:F148"/>
    <mergeCell ref="G139:G148"/>
    <mergeCell ref="H139:H144"/>
    <mergeCell ref="H145:H146"/>
    <mergeCell ref="H147:H148"/>
    <mergeCell ref="A29:A148"/>
    <mergeCell ref="B29:B148"/>
    <mergeCell ref="C29:C148"/>
    <mergeCell ref="E39:E48"/>
    <mergeCell ref="F39:F48"/>
    <mergeCell ref="E119:E128"/>
    <mergeCell ref="F119:F128"/>
    <mergeCell ref="E129:E138"/>
    <mergeCell ref="F129:F138"/>
    <mergeCell ref="G129:G138"/>
    <mergeCell ref="H129:H134"/>
    <mergeCell ref="H135:H136"/>
    <mergeCell ref="H137:H138"/>
    <mergeCell ref="E99:E108"/>
    <mergeCell ref="F99:F108"/>
    <mergeCell ref="G99:G108"/>
    <mergeCell ref="H99:H104"/>
  </mergeCells>
  <conditionalFormatting sqref="J29:M149 BF29:BH149">
    <cfRule type="expression" dxfId="2" priority="14">
      <formula>J29="NO CUADRA"</formula>
    </cfRule>
  </conditionalFormatting>
  <conditionalFormatting sqref="BI29:BJ149">
    <cfRule type="expression" dxfId="1" priority="13">
      <formula>$BI29&lt;&gt;$BJ29</formula>
    </cfRule>
  </conditionalFormatting>
  <conditionalFormatting sqref="N29:BE149">
    <cfRule type="expression" dxfId="0" priority="1">
      <formula>N29="NO CUADRA"</formula>
    </cfRule>
  </conditionalFormatting>
  <pageMargins left="0.70866141732283472" right="0.70866141732283472" top="0.74803149606299213" bottom="0.74803149606299213" header="0.31496062992125984" footer="0.31496062992125984"/>
  <pageSetup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BH34"/>
  <sheetViews>
    <sheetView workbookViewId="0">
      <selection activeCell="S24" sqref="S24"/>
    </sheetView>
  </sheetViews>
  <sheetFormatPr baseColWidth="10" defaultRowHeight="15"/>
  <cols>
    <col min="1" max="1" width="24.7109375" customWidth="1"/>
    <col min="3" max="3" width="17.28515625" customWidth="1"/>
    <col min="4" max="4" width="33.85546875" customWidth="1"/>
    <col min="5" max="5" width="19" customWidth="1"/>
    <col min="8" max="8" width="14.7109375" customWidth="1"/>
    <col min="9" max="9" width="20" customWidth="1"/>
    <col min="10" max="29" width="10.7109375" customWidth="1"/>
    <col min="58" max="58" width="16.28515625" customWidth="1"/>
  </cols>
  <sheetData>
    <row r="2" spans="1:60" s="18" customFormat="1" ht="26.25">
      <c r="A2" s="499" t="s">
        <v>0</v>
      </c>
      <c r="B2" s="499"/>
      <c r="C2" s="499"/>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499"/>
      <c r="AD2" s="499"/>
      <c r="AE2" s="499"/>
      <c r="AF2" s="499"/>
      <c r="AG2" s="499"/>
      <c r="AH2" s="499"/>
      <c r="AI2" s="499"/>
      <c r="AJ2" s="499"/>
      <c r="AK2" s="499"/>
      <c r="AL2" s="499"/>
      <c r="AM2" s="499"/>
      <c r="AN2" s="499"/>
      <c r="AO2" s="499"/>
      <c r="AP2" s="499"/>
      <c r="AQ2" s="499"/>
      <c r="AR2" s="499"/>
      <c r="AS2" s="499"/>
      <c r="AT2" s="499"/>
      <c r="AU2" s="499"/>
      <c r="AV2" s="499"/>
      <c r="AW2" s="499"/>
      <c r="AX2" s="499"/>
      <c r="AY2" s="499"/>
      <c r="AZ2" s="499"/>
      <c r="BA2" s="499"/>
      <c r="BB2" s="499"/>
      <c r="BC2" s="499"/>
      <c r="BD2" s="499"/>
      <c r="BE2" s="499"/>
      <c r="BF2" s="499"/>
    </row>
    <row r="3" spans="1:60" s="18" customFormat="1" ht="26.25">
      <c r="A3" s="499" t="s">
        <v>1</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c r="AV3" s="499"/>
      <c r="AW3" s="499"/>
      <c r="AX3" s="499"/>
      <c r="AY3" s="499"/>
      <c r="AZ3" s="499"/>
      <c r="BA3" s="499"/>
      <c r="BB3" s="499"/>
      <c r="BC3" s="499"/>
      <c r="BD3" s="499"/>
      <c r="BE3" s="499"/>
      <c r="BF3" s="499"/>
      <c r="BG3" s="19"/>
    </row>
    <row r="4" spans="1:60" s="18" customFormat="1" ht="26.25">
      <c r="A4" s="499" t="s">
        <v>2</v>
      </c>
      <c r="B4" s="499"/>
      <c r="C4" s="499"/>
      <c r="D4" s="499"/>
      <c r="E4" s="499"/>
      <c r="F4" s="499"/>
      <c r="G4" s="499"/>
      <c r="H4" s="499"/>
      <c r="I4" s="499"/>
      <c r="J4" s="499"/>
      <c r="K4" s="499"/>
      <c r="L4" s="499"/>
      <c r="M4" s="499"/>
      <c r="N4" s="499"/>
      <c r="O4" s="499"/>
      <c r="P4" s="499"/>
      <c r="Q4" s="499"/>
      <c r="R4" s="499"/>
      <c r="S4" s="499"/>
      <c r="T4" s="499"/>
      <c r="U4" s="499"/>
      <c r="V4" s="499"/>
      <c r="W4" s="499"/>
      <c r="X4" s="499"/>
      <c r="Y4" s="499"/>
      <c r="Z4" s="499"/>
      <c r="AA4" s="499"/>
      <c r="AB4" s="499"/>
      <c r="AC4" s="499"/>
      <c r="AD4" s="499"/>
      <c r="AE4" s="499"/>
      <c r="AF4" s="499"/>
      <c r="AG4" s="499"/>
      <c r="AH4" s="499"/>
      <c r="AI4" s="499"/>
      <c r="AJ4" s="499"/>
      <c r="AK4" s="499"/>
      <c r="AL4" s="499"/>
      <c r="AM4" s="499"/>
      <c r="AN4" s="499"/>
      <c r="AO4" s="499"/>
      <c r="AP4" s="499"/>
      <c r="AQ4" s="499"/>
      <c r="AR4" s="499"/>
      <c r="AS4" s="499"/>
      <c r="AT4" s="499"/>
      <c r="AU4" s="499"/>
      <c r="AV4" s="499"/>
      <c r="AW4" s="499"/>
      <c r="AX4" s="499"/>
      <c r="AY4" s="499"/>
      <c r="AZ4" s="499"/>
      <c r="BA4" s="499"/>
      <c r="BB4" s="499"/>
      <c r="BC4" s="499"/>
      <c r="BD4" s="499"/>
      <c r="BE4" s="499"/>
      <c r="BF4" s="499"/>
      <c r="BG4" s="19"/>
    </row>
    <row r="5" spans="1:60" s="18" customFormat="1" ht="18.75">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row>
    <row r="6" spans="1:60" s="18" customFormat="1" ht="15.75" thickBot="1"/>
    <row r="7" spans="1:60" s="18" customFormat="1">
      <c r="A7" s="587" t="s">
        <v>3</v>
      </c>
      <c r="B7" s="588"/>
      <c r="C7" s="589"/>
      <c r="D7" s="590"/>
      <c r="E7" s="180"/>
    </row>
    <row r="8" spans="1:60" s="18" customFormat="1">
      <c r="A8" s="140" t="s">
        <v>4</v>
      </c>
      <c r="B8" s="591" t="s">
        <v>5</v>
      </c>
      <c r="C8" s="592"/>
      <c r="D8" s="141" t="s">
        <v>6</v>
      </c>
      <c r="E8" s="180"/>
      <c r="F8" s="181"/>
      <c r="G8" s="181"/>
      <c r="H8" s="181"/>
    </row>
    <row r="9" spans="1:60" s="18" customFormat="1" ht="15.75" thickBot="1">
      <c r="A9" s="206" t="s">
        <v>123</v>
      </c>
      <c r="B9" s="585" t="s">
        <v>145</v>
      </c>
      <c r="C9" s="586"/>
      <c r="D9" s="182" t="s">
        <v>175</v>
      </c>
      <c r="E9" s="183"/>
    </row>
    <row r="10" spans="1:60" s="18" customFormat="1" ht="15.75" thickBot="1">
      <c r="A10" s="183"/>
      <c r="B10" s="183"/>
      <c r="C10" s="183"/>
      <c r="D10" s="183"/>
      <c r="E10" s="183"/>
    </row>
    <row r="11" spans="1:60" s="18" customFormat="1" ht="30" customHeight="1" thickBot="1">
      <c r="A11" s="570" t="s">
        <v>9</v>
      </c>
      <c r="B11" s="571"/>
      <c r="C11" s="571"/>
      <c r="D11" s="571"/>
      <c r="E11" s="571"/>
      <c r="F11" s="571"/>
      <c r="G11" s="571"/>
      <c r="H11" s="571"/>
      <c r="I11" s="707"/>
      <c r="J11" s="708">
        <v>2023</v>
      </c>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09"/>
      <c r="AY11" s="709"/>
      <c r="AZ11" s="709"/>
      <c r="BA11" s="709"/>
      <c r="BB11" s="709"/>
      <c r="BC11" s="709"/>
      <c r="BD11" s="709"/>
      <c r="BE11" s="709"/>
      <c r="BF11" s="710" t="s">
        <v>10</v>
      </c>
    </row>
    <row r="12" spans="1:60" s="18" customFormat="1" ht="39" customHeight="1" thickBot="1">
      <c r="A12" s="577" t="s">
        <v>11</v>
      </c>
      <c r="B12" s="580" t="s">
        <v>12</v>
      </c>
      <c r="C12" s="580" t="s">
        <v>13</v>
      </c>
      <c r="D12" s="583" t="s">
        <v>14</v>
      </c>
      <c r="E12" s="577" t="s">
        <v>15</v>
      </c>
      <c r="F12" s="580" t="s">
        <v>16</v>
      </c>
      <c r="G12" s="580" t="s">
        <v>17</v>
      </c>
      <c r="H12" s="580" t="s">
        <v>147</v>
      </c>
      <c r="I12" s="583" t="s">
        <v>148</v>
      </c>
      <c r="J12" s="583" t="s">
        <v>18</v>
      </c>
      <c r="K12" s="565"/>
      <c r="L12" s="565"/>
      <c r="M12" s="702"/>
      <c r="N12" s="691" t="s">
        <v>19</v>
      </c>
      <c r="O12" s="692"/>
      <c r="P12" s="692"/>
      <c r="Q12" s="693"/>
      <c r="R12" s="691" t="s">
        <v>20</v>
      </c>
      <c r="S12" s="692"/>
      <c r="T12" s="692"/>
      <c r="U12" s="693"/>
      <c r="V12" s="691" t="s">
        <v>21</v>
      </c>
      <c r="W12" s="692"/>
      <c r="X12" s="692"/>
      <c r="Y12" s="693"/>
      <c r="Z12" s="692" t="s">
        <v>22</v>
      </c>
      <c r="AA12" s="692"/>
      <c r="AB12" s="692"/>
      <c r="AC12" s="693"/>
      <c r="AD12" s="691" t="s">
        <v>23</v>
      </c>
      <c r="AE12" s="692"/>
      <c r="AF12" s="692"/>
      <c r="AG12" s="693"/>
      <c r="AH12" s="691" t="s">
        <v>24</v>
      </c>
      <c r="AI12" s="692"/>
      <c r="AJ12" s="692"/>
      <c r="AK12" s="693"/>
      <c r="AL12" s="691" t="s">
        <v>25</v>
      </c>
      <c r="AM12" s="692"/>
      <c r="AN12" s="692"/>
      <c r="AO12" s="693"/>
      <c r="AP12" s="691" t="s">
        <v>26</v>
      </c>
      <c r="AQ12" s="692"/>
      <c r="AR12" s="692"/>
      <c r="AS12" s="693"/>
      <c r="AT12" s="691" t="s">
        <v>27</v>
      </c>
      <c r="AU12" s="692"/>
      <c r="AV12" s="692"/>
      <c r="AW12" s="693"/>
      <c r="AX12" s="691" t="s">
        <v>28</v>
      </c>
      <c r="AY12" s="692"/>
      <c r="AZ12" s="692"/>
      <c r="BA12" s="693"/>
      <c r="BB12" s="691" t="s">
        <v>29</v>
      </c>
      <c r="BC12" s="692"/>
      <c r="BD12" s="692"/>
      <c r="BE12" s="693"/>
      <c r="BF12" s="711"/>
    </row>
    <row r="13" spans="1:60" s="18" customFormat="1" ht="15.75" thickBot="1">
      <c r="A13" s="578"/>
      <c r="B13" s="581"/>
      <c r="C13" s="581"/>
      <c r="D13" s="584"/>
      <c r="E13" s="578"/>
      <c r="F13" s="581"/>
      <c r="G13" s="581"/>
      <c r="H13" s="581"/>
      <c r="I13" s="584"/>
      <c r="J13" s="691" t="s">
        <v>150</v>
      </c>
      <c r="K13" s="692"/>
      <c r="L13" s="692"/>
      <c r="M13" s="693"/>
      <c r="N13" s="691" t="s">
        <v>150</v>
      </c>
      <c r="O13" s="692"/>
      <c r="P13" s="692"/>
      <c r="Q13" s="693"/>
      <c r="R13" s="691" t="s">
        <v>150</v>
      </c>
      <c r="S13" s="692"/>
      <c r="T13" s="692"/>
      <c r="U13" s="693"/>
      <c r="V13" s="691" t="s">
        <v>150</v>
      </c>
      <c r="W13" s="692"/>
      <c r="X13" s="692"/>
      <c r="Y13" s="693"/>
      <c r="Z13" s="691" t="s">
        <v>150</v>
      </c>
      <c r="AA13" s="692"/>
      <c r="AB13" s="692"/>
      <c r="AC13" s="693"/>
      <c r="AD13" s="691" t="s">
        <v>150</v>
      </c>
      <c r="AE13" s="692"/>
      <c r="AF13" s="692"/>
      <c r="AG13" s="693"/>
      <c r="AH13" s="691" t="s">
        <v>150</v>
      </c>
      <c r="AI13" s="692"/>
      <c r="AJ13" s="692"/>
      <c r="AK13" s="693"/>
      <c r="AL13" s="691" t="s">
        <v>150</v>
      </c>
      <c r="AM13" s="692"/>
      <c r="AN13" s="692"/>
      <c r="AO13" s="693"/>
      <c r="AP13" s="691" t="s">
        <v>150</v>
      </c>
      <c r="AQ13" s="692"/>
      <c r="AR13" s="692"/>
      <c r="AS13" s="693"/>
      <c r="AT13" s="691" t="s">
        <v>150</v>
      </c>
      <c r="AU13" s="692"/>
      <c r="AV13" s="692"/>
      <c r="AW13" s="693"/>
      <c r="AX13" s="691" t="s">
        <v>150</v>
      </c>
      <c r="AY13" s="692"/>
      <c r="AZ13" s="692"/>
      <c r="BA13" s="693"/>
      <c r="BB13" s="691" t="s">
        <v>150</v>
      </c>
      <c r="BC13" s="692"/>
      <c r="BD13" s="692"/>
      <c r="BE13" s="693"/>
      <c r="BF13" s="207"/>
    </row>
    <row r="14" spans="1:60" s="18" customFormat="1" ht="15.75" thickBot="1">
      <c r="A14" s="579"/>
      <c r="B14" s="582"/>
      <c r="C14" s="582"/>
      <c r="D14" s="701"/>
      <c r="E14" s="579"/>
      <c r="F14" s="582"/>
      <c r="G14" s="582"/>
      <c r="H14" s="582"/>
      <c r="I14" s="701"/>
      <c r="J14" s="208" t="s">
        <v>151</v>
      </c>
      <c r="K14" s="208" t="s">
        <v>152</v>
      </c>
      <c r="L14" s="208" t="s">
        <v>153</v>
      </c>
      <c r="M14" s="208" t="s">
        <v>154</v>
      </c>
      <c r="N14" s="208" t="s">
        <v>151</v>
      </c>
      <c r="O14" s="208" t="s">
        <v>152</v>
      </c>
      <c r="P14" s="208" t="s">
        <v>153</v>
      </c>
      <c r="Q14" s="208" t="s">
        <v>154</v>
      </c>
      <c r="R14" s="208" t="s">
        <v>151</v>
      </c>
      <c r="S14" s="208" t="s">
        <v>152</v>
      </c>
      <c r="T14" s="208" t="s">
        <v>153</v>
      </c>
      <c r="U14" s="208" t="s">
        <v>154</v>
      </c>
      <c r="V14" s="208" t="s">
        <v>151</v>
      </c>
      <c r="W14" s="208" t="s">
        <v>152</v>
      </c>
      <c r="X14" s="208" t="s">
        <v>153</v>
      </c>
      <c r="Y14" s="208" t="s">
        <v>154</v>
      </c>
      <c r="Z14" s="208" t="s">
        <v>151</v>
      </c>
      <c r="AA14" s="208" t="s">
        <v>152</v>
      </c>
      <c r="AB14" s="208" t="s">
        <v>153</v>
      </c>
      <c r="AC14" s="208" t="s">
        <v>154</v>
      </c>
      <c r="AD14" s="209" t="s">
        <v>151</v>
      </c>
      <c r="AE14" s="209" t="s">
        <v>152</v>
      </c>
      <c r="AF14" s="209" t="s">
        <v>153</v>
      </c>
      <c r="AG14" s="209" t="s">
        <v>154</v>
      </c>
      <c r="AH14" s="209" t="s">
        <v>151</v>
      </c>
      <c r="AI14" s="209" t="s">
        <v>152</v>
      </c>
      <c r="AJ14" s="209" t="s">
        <v>153</v>
      </c>
      <c r="AK14" s="209" t="s">
        <v>154</v>
      </c>
      <c r="AL14" s="209" t="s">
        <v>151</v>
      </c>
      <c r="AM14" s="209" t="s">
        <v>152</v>
      </c>
      <c r="AN14" s="209" t="s">
        <v>153</v>
      </c>
      <c r="AO14" s="209" t="s">
        <v>154</v>
      </c>
      <c r="AP14" s="209" t="s">
        <v>151</v>
      </c>
      <c r="AQ14" s="209" t="s">
        <v>176</v>
      </c>
      <c r="AR14" s="209" t="s">
        <v>153</v>
      </c>
      <c r="AS14" s="209" t="s">
        <v>154</v>
      </c>
      <c r="AT14" s="209" t="s">
        <v>151</v>
      </c>
      <c r="AU14" s="209" t="s">
        <v>152</v>
      </c>
      <c r="AV14" s="209" t="s">
        <v>153</v>
      </c>
      <c r="AW14" s="209" t="s">
        <v>154</v>
      </c>
      <c r="AX14" s="209" t="s">
        <v>151</v>
      </c>
      <c r="AY14" s="209" t="s">
        <v>152</v>
      </c>
      <c r="AZ14" s="209" t="s">
        <v>153</v>
      </c>
      <c r="BA14" s="209" t="s">
        <v>154</v>
      </c>
      <c r="BB14" s="209" t="s">
        <v>151</v>
      </c>
      <c r="BC14" s="209" t="s">
        <v>152</v>
      </c>
      <c r="BD14" s="209" t="s">
        <v>153</v>
      </c>
      <c r="BE14" s="209" t="s">
        <v>154</v>
      </c>
      <c r="BF14" s="207"/>
    </row>
    <row r="15" spans="1:60" s="18" customFormat="1" ht="15.75" customHeight="1">
      <c r="A15" s="694" t="s">
        <v>177</v>
      </c>
      <c r="B15" s="695">
        <v>16158</v>
      </c>
      <c r="C15" s="545" t="s">
        <v>175</v>
      </c>
      <c r="D15" s="698" t="s">
        <v>178</v>
      </c>
      <c r="E15" s="539" t="s">
        <v>179</v>
      </c>
      <c r="F15" s="685">
        <v>1</v>
      </c>
      <c r="G15" s="687" t="s">
        <v>180</v>
      </c>
      <c r="H15" s="703" t="s">
        <v>160</v>
      </c>
      <c r="I15" s="210" t="s">
        <v>161</v>
      </c>
      <c r="J15" s="211"/>
      <c r="K15" s="211"/>
      <c r="L15" s="211"/>
      <c r="M15" s="211"/>
      <c r="N15" s="211"/>
      <c r="O15" s="211"/>
      <c r="P15" s="211"/>
      <c r="Q15" s="211"/>
      <c r="R15" s="211"/>
      <c r="S15" s="211"/>
      <c r="T15" s="211"/>
      <c r="U15" s="211"/>
      <c r="V15" s="211"/>
      <c r="W15" s="211"/>
      <c r="X15" s="211"/>
      <c r="Y15" s="211"/>
      <c r="Z15" s="211"/>
      <c r="AA15" s="211"/>
      <c r="AB15" s="211"/>
      <c r="AC15" s="211"/>
      <c r="AD15" s="212"/>
      <c r="AE15" s="213"/>
      <c r="AF15" s="213"/>
      <c r="AG15" s="213"/>
      <c r="AH15" s="212"/>
      <c r="AI15" s="213"/>
      <c r="AJ15" s="213"/>
      <c r="AK15" s="213"/>
      <c r="AL15" s="212"/>
      <c r="AM15" s="213"/>
      <c r="AN15" s="213"/>
      <c r="AO15" s="213"/>
      <c r="AP15" s="213"/>
      <c r="AQ15" s="213"/>
      <c r="AR15" s="213"/>
      <c r="AS15" s="213"/>
      <c r="AT15" s="213"/>
      <c r="AU15" s="213"/>
      <c r="AV15" s="213"/>
      <c r="AW15" s="213"/>
      <c r="AX15" s="213"/>
      <c r="AY15" s="213"/>
      <c r="AZ15" s="213"/>
      <c r="BA15" s="213"/>
      <c r="BB15" s="212"/>
      <c r="BC15" s="213"/>
      <c r="BD15" s="213"/>
      <c r="BE15" s="213"/>
      <c r="BF15" s="214"/>
      <c r="BG15" s="215"/>
      <c r="BH15" s="80"/>
    </row>
    <row r="16" spans="1:60" s="18" customFormat="1" ht="15.75" customHeight="1">
      <c r="A16" s="683"/>
      <c r="B16" s="696"/>
      <c r="C16" s="546"/>
      <c r="D16" s="699"/>
      <c r="E16" s="540"/>
      <c r="F16" s="685"/>
      <c r="G16" s="685"/>
      <c r="H16" s="704"/>
      <c r="I16" s="216" t="s">
        <v>162</v>
      </c>
      <c r="J16" s="217"/>
      <c r="K16" s="217"/>
      <c r="L16" s="217"/>
      <c r="M16" s="217"/>
      <c r="N16" s="217"/>
      <c r="O16" s="217"/>
      <c r="P16" s="217"/>
      <c r="Q16" s="217"/>
      <c r="R16" s="217"/>
      <c r="S16" s="217"/>
      <c r="T16" s="217"/>
      <c r="U16" s="217"/>
      <c r="V16" s="217"/>
      <c r="W16" s="217"/>
      <c r="X16" s="217"/>
      <c r="Y16" s="217"/>
      <c r="Z16" s="217"/>
      <c r="AA16" s="217"/>
      <c r="AB16" s="217"/>
      <c r="AC16" s="217"/>
      <c r="AD16" s="218"/>
      <c r="AE16" s="219"/>
      <c r="AF16" s="219"/>
      <c r="AG16" s="219"/>
      <c r="AH16" s="218"/>
      <c r="AI16" s="219"/>
      <c r="AJ16" s="219"/>
      <c r="AK16" s="219"/>
      <c r="AL16" s="218"/>
      <c r="AM16" s="219"/>
      <c r="AN16" s="219"/>
      <c r="AO16" s="219"/>
      <c r="AP16" s="219"/>
      <c r="AQ16" s="219"/>
      <c r="AR16" s="219"/>
      <c r="AS16" s="219"/>
      <c r="AT16" s="219"/>
      <c r="AU16" s="219"/>
      <c r="AV16" s="219"/>
      <c r="AW16" s="219"/>
      <c r="AX16" s="219"/>
      <c r="AY16" s="219"/>
      <c r="AZ16" s="219"/>
      <c r="BA16" s="219"/>
      <c r="BB16" s="218"/>
      <c r="BC16" s="219"/>
      <c r="BD16" s="219"/>
      <c r="BE16" s="219"/>
      <c r="BF16" s="220"/>
      <c r="BG16" s="215"/>
      <c r="BH16" s="80"/>
    </row>
    <row r="17" spans="1:60" s="18" customFormat="1" ht="15.75" customHeight="1">
      <c r="A17" s="683"/>
      <c r="B17" s="696"/>
      <c r="C17" s="546"/>
      <c r="D17" s="699"/>
      <c r="E17" s="540"/>
      <c r="F17" s="685"/>
      <c r="G17" s="685"/>
      <c r="H17" s="704"/>
      <c r="I17" s="216" t="s">
        <v>163</v>
      </c>
      <c r="J17" s="217"/>
      <c r="K17" s="217"/>
      <c r="L17" s="217"/>
      <c r="M17" s="217"/>
      <c r="N17" s="217"/>
      <c r="O17" s="217"/>
      <c r="P17" s="217"/>
      <c r="Q17" s="217"/>
      <c r="R17" s="217"/>
      <c r="S17" s="217"/>
      <c r="T17" s="217"/>
      <c r="U17" s="217"/>
      <c r="V17" s="217"/>
      <c r="W17" s="217"/>
      <c r="X17" s="217"/>
      <c r="Y17" s="217"/>
      <c r="Z17" s="217"/>
      <c r="AA17" s="217"/>
      <c r="AB17" s="217"/>
      <c r="AC17" s="217"/>
      <c r="AD17" s="218"/>
      <c r="AE17" s="219"/>
      <c r="AF17" s="219"/>
      <c r="AG17" s="219"/>
      <c r="AH17" s="218"/>
      <c r="AI17" s="219"/>
      <c r="AJ17" s="219"/>
      <c r="AK17" s="219"/>
      <c r="AL17" s="218"/>
      <c r="AM17" s="219"/>
      <c r="AN17" s="219"/>
      <c r="AO17" s="219"/>
      <c r="AP17" s="219"/>
      <c r="AQ17" s="219"/>
      <c r="AR17" s="219"/>
      <c r="AS17" s="219"/>
      <c r="AT17" s="219"/>
      <c r="AU17" s="219"/>
      <c r="AV17" s="219"/>
      <c r="AW17" s="219"/>
      <c r="AX17" s="219"/>
      <c r="AY17" s="219"/>
      <c r="AZ17" s="219"/>
      <c r="BA17" s="219"/>
      <c r="BB17" s="218"/>
      <c r="BC17" s="219"/>
      <c r="BD17" s="219"/>
      <c r="BE17" s="219"/>
      <c r="BF17" s="220"/>
      <c r="BG17" s="215"/>
      <c r="BH17" s="80"/>
    </row>
    <row r="18" spans="1:60" s="18" customFormat="1" ht="15.75" customHeight="1">
      <c r="A18" s="683"/>
      <c r="B18" s="696"/>
      <c r="C18" s="546"/>
      <c r="D18" s="699"/>
      <c r="E18" s="540"/>
      <c r="F18" s="685"/>
      <c r="G18" s="685"/>
      <c r="H18" s="704"/>
      <c r="I18" s="216" t="s">
        <v>164</v>
      </c>
      <c r="J18" s="217"/>
      <c r="K18" s="217"/>
      <c r="L18" s="217"/>
      <c r="M18" s="217"/>
      <c r="N18" s="217"/>
      <c r="O18" s="217"/>
      <c r="P18" s="217"/>
      <c r="Q18" s="217"/>
      <c r="R18" s="217"/>
      <c r="S18" s="217"/>
      <c r="T18" s="217"/>
      <c r="U18" s="217"/>
      <c r="V18" s="217"/>
      <c r="W18" s="217"/>
      <c r="X18" s="217"/>
      <c r="Y18" s="217"/>
      <c r="Z18" s="217"/>
      <c r="AA18" s="217"/>
      <c r="AB18" s="217"/>
      <c r="AC18" s="217"/>
      <c r="AD18" s="218"/>
      <c r="AE18" s="219"/>
      <c r="AF18" s="219"/>
      <c r="AG18" s="219"/>
      <c r="AH18" s="218"/>
      <c r="AI18" s="219"/>
      <c r="AJ18" s="219"/>
      <c r="AK18" s="219"/>
      <c r="AL18" s="218"/>
      <c r="AM18" s="219"/>
      <c r="AN18" s="219"/>
      <c r="AO18" s="219"/>
      <c r="AP18" s="219"/>
      <c r="AQ18" s="219"/>
      <c r="AR18" s="219"/>
      <c r="AS18" s="219"/>
      <c r="AT18" s="219"/>
      <c r="AU18" s="219"/>
      <c r="AV18" s="219"/>
      <c r="AW18" s="219"/>
      <c r="AX18" s="219"/>
      <c r="AY18" s="219"/>
      <c r="AZ18" s="219"/>
      <c r="BA18" s="219"/>
      <c r="BB18" s="218"/>
      <c r="BC18" s="219"/>
      <c r="BD18" s="219"/>
      <c r="BE18" s="219"/>
      <c r="BF18" s="220"/>
      <c r="BG18" s="215"/>
      <c r="BH18" s="80"/>
    </row>
    <row r="19" spans="1:60" s="18" customFormat="1" ht="15.75" customHeight="1">
      <c r="A19" s="683"/>
      <c r="B19" s="696"/>
      <c r="C19" s="546"/>
      <c r="D19" s="699"/>
      <c r="E19" s="540"/>
      <c r="F19" s="685"/>
      <c r="G19" s="685"/>
      <c r="H19" s="704"/>
      <c r="I19" s="216" t="s">
        <v>165</v>
      </c>
      <c r="J19" s="217"/>
      <c r="K19" s="217"/>
      <c r="L19" s="217"/>
      <c r="M19" s="217"/>
      <c r="N19" s="217"/>
      <c r="O19" s="217"/>
      <c r="P19" s="217"/>
      <c r="Q19" s="217"/>
      <c r="R19" s="217"/>
      <c r="S19" s="217"/>
      <c r="T19" s="217"/>
      <c r="U19" s="217"/>
      <c r="V19" s="217"/>
      <c r="W19" s="217"/>
      <c r="X19" s="217"/>
      <c r="Y19" s="217"/>
      <c r="Z19" s="217"/>
      <c r="AA19" s="217"/>
      <c r="AB19" s="217"/>
      <c r="AC19" s="217"/>
      <c r="AD19" s="218"/>
      <c r="AE19" s="219"/>
      <c r="AF19" s="219"/>
      <c r="AG19" s="219"/>
      <c r="AH19" s="218"/>
      <c r="AI19" s="219"/>
      <c r="AJ19" s="219"/>
      <c r="AK19" s="219"/>
      <c r="AL19" s="218"/>
      <c r="AM19" s="219"/>
      <c r="AN19" s="219"/>
      <c r="AO19" s="219"/>
      <c r="AP19" s="219"/>
      <c r="AQ19" s="219"/>
      <c r="AR19" s="219"/>
      <c r="AS19" s="219"/>
      <c r="AT19" s="219"/>
      <c r="AU19" s="219"/>
      <c r="AV19" s="219"/>
      <c r="AW19" s="219"/>
      <c r="AX19" s="219"/>
      <c r="AY19" s="219"/>
      <c r="AZ19" s="219"/>
      <c r="BA19" s="219"/>
      <c r="BB19" s="218"/>
      <c r="BC19" s="219"/>
      <c r="BD19" s="219"/>
      <c r="BE19" s="219"/>
      <c r="BF19" s="220"/>
      <c r="BG19" s="215"/>
      <c r="BH19" s="80"/>
    </row>
    <row r="20" spans="1:60" s="18" customFormat="1" ht="27" customHeight="1">
      <c r="A20" s="683"/>
      <c r="B20" s="696"/>
      <c r="C20" s="546"/>
      <c r="D20" s="699"/>
      <c r="E20" s="540"/>
      <c r="F20" s="685"/>
      <c r="G20" s="685"/>
      <c r="H20" s="705"/>
      <c r="I20" s="221" t="s">
        <v>166</v>
      </c>
      <c r="J20" s="222">
        <v>2</v>
      </c>
      <c r="K20" s="222">
        <v>0</v>
      </c>
      <c r="L20" s="222"/>
      <c r="M20" s="222">
        <v>2</v>
      </c>
      <c r="N20" s="222">
        <v>6</v>
      </c>
      <c r="O20" s="222">
        <v>7</v>
      </c>
      <c r="P20" s="222"/>
      <c r="Q20" s="222">
        <v>13</v>
      </c>
      <c r="R20" s="222">
        <v>23</v>
      </c>
      <c r="S20" s="222">
        <v>32</v>
      </c>
      <c r="T20" s="222"/>
      <c r="U20" s="222">
        <v>55</v>
      </c>
      <c r="V20" s="222"/>
      <c r="W20" s="222"/>
      <c r="X20" s="222"/>
      <c r="Y20" s="222"/>
      <c r="Z20" s="222"/>
      <c r="AA20" s="222"/>
      <c r="AB20" s="222"/>
      <c r="AC20" s="222"/>
      <c r="AD20" s="223"/>
      <c r="AE20" s="224"/>
      <c r="AF20" s="224"/>
      <c r="AG20" s="224"/>
      <c r="AH20" s="223"/>
      <c r="AI20" s="224"/>
      <c r="AJ20" s="224"/>
      <c r="AK20" s="224"/>
      <c r="AL20" s="223"/>
      <c r="AM20" s="224"/>
      <c r="AN20" s="224"/>
      <c r="AO20" s="224"/>
      <c r="AP20" s="224"/>
      <c r="AQ20" s="224"/>
      <c r="AR20" s="224"/>
      <c r="AS20" s="224"/>
      <c r="AT20" s="224"/>
      <c r="AU20" s="224"/>
      <c r="AV20" s="224"/>
      <c r="AW20" s="224"/>
      <c r="AX20" s="224"/>
      <c r="AY20" s="224"/>
      <c r="AZ20" s="224"/>
      <c r="BA20" s="224"/>
      <c r="BB20" s="223"/>
      <c r="BC20" s="224"/>
      <c r="BD20" s="224"/>
      <c r="BE20" s="224"/>
      <c r="BF20" s="220">
        <v>70</v>
      </c>
      <c r="BG20" s="215"/>
      <c r="BH20" s="80"/>
    </row>
    <row r="21" spans="1:60" s="18" customFormat="1" ht="15.75" customHeight="1">
      <c r="A21" s="683"/>
      <c r="B21" s="696"/>
      <c r="C21" s="546"/>
      <c r="D21" s="699"/>
      <c r="E21" s="540"/>
      <c r="F21" s="685"/>
      <c r="G21" s="685"/>
      <c r="H21" s="706" t="s">
        <v>167</v>
      </c>
      <c r="I21" s="216" t="s">
        <v>168</v>
      </c>
      <c r="J21" s="217"/>
      <c r="K21" s="217"/>
      <c r="L21" s="217"/>
      <c r="M21" s="217"/>
      <c r="N21" s="217"/>
      <c r="O21" s="217"/>
      <c r="P21" s="217"/>
      <c r="Q21" s="217"/>
      <c r="R21" s="217"/>
      <c r="S21" s="217"/>
      <c r="T21" s="217"/>
      <c r="U21" s="217"/>
      <c r="V21" s="217"/>
      <c r="W21" s="217"/>
      <c r="X21" s="217"/>
      <c r="Y21" s="217"/>
      <c r="Z21" s="217"/>
      <c r="AA21" s="217"/>
      <c r="AB21" s="217"/>
      <c r="AC21" s="217"/>
      <c r="AD21" s="218"/>
      <c r="AE21" s="219"/>
      <c r="AF21" s="219"/>
      <c r="AG21" s="219"/>
      <c r="AH21" s="218"/>
      <c r="AI21" s="219"/>
      <c r="AJ21" s="219"/>
      <c r="AK21" s="219"/>
      <c r="AL21" s="218"/>
      <c r="AM21" s="219"/>
      <c r="AN21" s="219"/>
      <c r="AO21" s="219"/>
      <c r="AP21" s="219"/>
      <c r="AQ21" s="219"/>
      <c r="AR21" s="219"/>
      <c r="AS21" s="219"/>
      <c r="AT21" s="219"/>
      <c r="AU21" s="219"/>
      <c r="AV21" s="219"/>
      <c r="AW21" s="219"/>
      <c r="AX21" s="219"/>
      <c r="AY21" s="219"/>
      <c r="AZ21" s="219"/>
      <c r="BA21" s="219"/>
      <c r="BB21" s="218"/>
      <c r="BC21" s="219"/>
      <c r="BD21" s="219"/>
      <c r="BE21" s="219"/>
      <c r="BF21" s="220"/>
      <c r="BG21" s="215"/>
      <c r="BH21" s="80"/>
    </row>
    <row r="22" spans="1:60" s="18" customFormat="1" ht="15.75" customHeight="1">
      <c r="A22" s="683"/>
      <c r="B22" s="696"/>
      <c r="C22" s="546"/>
      <c r="D22" s="699"/>
      <c r="E22" s="540"/>
      <c r="F22" s="685"/>
      <c r="G22" s="685"/>
      <c r="H22" s="704"/>
      <c r="I22" s="216" t="s">
        <v>181</v>
      </c>
      <c r="J22" s="217"/>
      <c r="K22" s="217"/>
      <c r="L22" s="217"/>
      <c r="M22" s="217"/>
      <c r="N22" s="217"/>
      <c r="O22" s="217"/>
      <c r="P22" s="217"/>
      <c r="Q22" s="217"/>
      <c r="R22" s="217"/>
      <c r="S22" s="217"/>
      <c r="T22" s="217"/>
      <c r="U22" s="217"/>
      <c r="V22" s="217"/>
      <c r="W22" s="217"/>
      <c r="X22" s="217"/>
      <c r="Y22" s="217"/>
      <c r="Z22" s="217"/>
      <c r="AA22" s="217"/>
      <c r="AB22" s="217"/>
      <c r="AC22" s="217"/>
      <c r="AD22" s="218"/>
      <c r="AE22" s="219"/>
      <c r="AF22" s="219"/>
      <c r="AG22" s="219"/>
      <c r="AH22" s="218"/>
      <c r="AI22" s="219"/>
      <c r="AJ22" s="219"/>
      <c r="AK22" s="219"/>
      <c r="AL22" s="218"/>
      <c r="AM22" s="219"/>
      <c r="AN22" s="219"/>
      <c r="AO22" s="219"/>
      <c r="AP22" s="219"/>
      <c r="AQ22" s="219"/>
      <c r="AR22" s="219"/>
      <c r="AS22" s="219"/>
      <c r="AT22" s="219"/>
      <c r="AU22" s="219"/>
      <c r="AV22" s="219"/>
      <c r="AW22" s="219"/>
      <c r="AX22" s="219"/>
      <c r="AY22" s="219"/>
      <c r="AZ22" s="219"/>
      <c r="BA22" s="219"/>
      <c r="BB22" s="218"/>
      <c r="BC22" s="219"/>
      <c r="BD22" s="219"/>
      <c r="BE22" s="219"/>
      <c r="BF22" s="220"/>
      <c r="BG22" s="215"/>
      <c r="BH22" s="80"/>
    </row>
    <row r="23" spans="1:60" s="18" customFormat="1" ht="15.75" customHeight="1">
      <c r="A23" s="683"/>
      <c r="B23" s="696"/>
      <c r="C23" s="546"/>
      <c r="D23" s="699"/>
      <c r="E23" s="540"/>
      <c r="F23" s="685"/>
      <c r="G23" s="685"/>
      <c r="H23" s="705"/>
      <c r="I23" s="216" t="s">
        <v>171</v>
      </c>
      <c r="J23" s="217"/>
      <c r="K23" s="217"/>
      <c r="L23" s="217"/>
      <c r="M23" s="217"/>
      <c r="N23" s="217"/>
      <c r="O23" s="217"/>
      <c r="P23" s="217"/>
      <c r="Q23" s="217"/>
      <c r="R23" s="217"/>
      <c r="S23" s="217"/>
      <c r="T23" s="217"/>
      <c r="U23" s="217"/>
      <c r="V23" s="217"/>
      <c r="W23" s="217"/>
      <c r="X23" s="217"/>
      <c r="Y23" s="217"/>
      <c r="Z23" s="217"/>
      <c r="AA23" s="217"/>
      <c r="AB23" s="217"/>
      <c r="AC23" s="217"/>
      <c r="AD23" s="218"/>
      <c r="AE23" s="219"/>
      <c r="AF23" s="219"/>
      <c r="AG23" s="219"/>
      <c r="AH23" s="218"/>
      <c r="AI23" s="219"/>
      <c r="AJ23" s="219"/>
      <c r="AK23" s="219"/>
      <c r="AL23" s="218"/>
      <c r="AM23" s="219"/>
      <c r="AN23" s="219"/>
      <c r="AO23" s="219"/>
      <c r="AP23" s="219"/>
      <c r="AQ23" s="219"/>
      <c r="AR23" s="219"/>
      <c r="AS23" s="219"/>
      <c r="AT23" s="219"/>
      <c r="AU23" s="219"/>
      <c r="AV23" s="219"/>
      <c r="AW23" s="219"/>
      <c r="AX23" s="219"/>
      <c r="AY23" s="219"/>
      <c r="AZ23" s="219"/>
      <c r="BA23" s="219"/>
      <c r="BB23" s="218"/>
      <c r="BC23" s="219"/>
      <c r="BD23" s="219"/>
      <c r="BE23" s="219"/>
      <c r="BF23" s="220"/>
      <c r="BG23" s="215"/>
      <c r="BH23" s="80"/>
    </row>
    <row r="24" spans="1:60" s="18" customFormat="1" ht="15.75" customHeight="1" thickBot="1">
      <c r="A24" s="683"/>
      <c r="B24" s="696"/>
      <c r="C24" s="546"/>
      <c r="D24" s="699"/>
      <c r="E24" s="541"/>
      <c r="F24" s="686"/>
      <c r="G24" s="686"/>
      <c r="H24" s="225" t="s">
        <v>170</v>
      </c>
      <c r="I24" s="226" t="s">
        <v>172</v>
      </c>
      <c r="J24" s="227"/>
      <c r="K24" s="227"/>
      <c r="L24" s="227"/>
      <c r="M24" s="227"/>
      <c r="N24" s="227"/>
      <c r="O24" s="227"/>
      <c r="P24" s="227"/>
      <c r="Q24" s="227"/>
      <c r="R24" s="227"/>
      <c r="S24" s="227"/>
      <c r="T24" s="227"/>
      <c r="U24" s="227"/>
      <c r="V24" s="227"/>
      <c r="W24" s="227"/>
      <c r="X24" s="227"/>
      <c r="Y24" s="227"/>
      <c r="Z24" s="227"/>
      <c r="AA24" s="227"/>
      <c r="AB24" s="227"/>
      <c r="AC24" s="227"/>
      <c r="AD24" s="228"/>
      <c r="AE24" s="229"/>
      <c r="AF24" s="229"/>
      <c r="AG24" s="229"/>
      <c r="AH24" s="228"/>
      <c r="AI24" s="229"/>
      <c r="AJ24" s="229"/>
      <c r="AK24" s="229"/>
      <c r="AL24" s="228"/>
      <c r="AM24" s="229"/>
      <c r="AN24" s="229"/>
      <c r="AO24" s="229"/>
      <c r="AP24" s="229"/>
      <c r="AQ24" s="229"/>
      <c r="AR24" s="229"/>
      <c r="AS24" s="229"/>
      <c r="AT24" s="229"/>
      <c r="AU24" s="229"/>
      <c r="AV24" s="229"/>
      <c r="AW24" s="229"/>
      <c r="AX24" s="229"/>
      <c r="AY24" s="229"/>
      <c r="AZ24" s="229"/>
      <c r="BA24" s="229"/>
      <c r="BB24" s="228"/>
      <c r="BC24" s="229"/>
      <c r="BD24" s="229"/>
      <c r="BE24" s="229"/>
      <c r="BF24" s="230"/>
    </row>
    <row r="25" spans="1:60" s="18" customFormat="1" ht="15.75" customHeight="1">
      <c r="A25" s="683"/>
      <c r="B25" s="696"/>
      <c r="C25" s="546"/>
      <c r="D25" s="699"/>
      <c r="E25" s="683" t="s">
        <v>182</v>
      </c>
      <c r="F25" s="685">
        <v>1</v>
      </c>
      <c r="G25" s="687" t="s">
        <v>180</v>
      </c>
      <c r="H25" s="688" t="s">
        <v>160</v>
      </c>
      <c r="I25" s="231" t="s">
        <v>161</v>
      </c>
      <c r="J25" s="232"/>
      <c r="K25" s="232"/>
      <c r="L25" s="232"/>
      <c r="M25" s="232"/>
      <c r="N25" s="232"/>
      <c r="O25" s="232"/>
      <c r="P25" s="232"/>
      <c r="Q25" s="232"/>
      <c r="R25" s="232"/>
      <c r="S25" s="232"/>
      <c r="T25" s="232"/>
      <c r="U25" s="232"/>
      <c r="V25" s="232"/>
      <c r="W25" s="232"/>
      <c r="X25" s="232"/>
      <c r="Y25" s="232"/>
      <c r="Z25" s="232"/>
      <c r="AA25" s="232"/>
      <c r="AB25" s="232"/>
      <c r="AC25" s="232"/>
      <c r="AD25" s="233"/>
      <c r="AE25" s="234"/>
      <c r="AF25" s="234"/>
      <c r="AG25" s="234"/>
      <c r="AH25" s="233"/>
      <c r="AI25" s="234"/>
      <c r="AJ25" s="234"/>
      <c r="AK25" s="234"/>
      <c r="AL25" s="233"/>
      <c r="AM25" s="234"/>
      <c r="AN25" s="234"/>
      <c r="AO25" s="234"/>
      <c r="AP25" s="234"/>
      <c r="AQ25" s="234"/>
      <c r="AR25" s="234"/>
      <c r="AS25" s="234"/>
      <c r="AT25" s="234"/>
      <c r="AU25" s="234"/>
      <c r="AV25" s="234"/>
      <c r="AW25" s="234"/>
      <c r="AX25" s="234"/>
      <c r="AY25" s="234"/>
      <c r="AZ25" s="234"/>
      <c r="BA25" s="234"/>
      <c r="BB25" s="233"/>
      <c r="BC25" s="234"/>
      <c r="BD25" s="234"/>
      <c r="BE25" s="234"/>
      <c r="BF25" s="220"/>
    </row>
    <row r="26" spans="1:60" s="18" customFormat="1" ht="15.75" customHeight="1">
      <c r="A26" s="683"/>
      <c r="B26" s="696"/>
      <c r="C26" s="546"/>
      <c r="D26" s="699"/>
      <c r="E26" s="683"/>
      <c r="F26" s="685"/>
      <c r="G26" s="685"/>
      <c r="H26" s="688"/>
      <c r="I26" s="216" t="s">
        <v>162</v>
      </c>
      <c r="J26" s="217"/>
      <c r="K26" s="217"/>
      <c r="L26" s="217"/>
      <c r="M26" s="217"/>
      <c r="N26" s="217"/>
      <c r="O26" s="217"/>
      <c r="P26" s="217"/>
      <c r="Q26" s="217"/>
      <c r="R26" s="217"/>
      <c r="S26" s="217"/>
      <c r="T26" s="217"/>
      <c r="U26" s="217"/>
      <c r="V26" s="217"/>
      <c r="W26" s="217"/>
      <c r="X26" s="217"/>
      <c r="Y26" s="217"/>
      <c r="Z26" s="217"/>
      <c r="AA26" s="217"/>
      <c r="AB26" s="217"/>
      <c r="AC26" s="217"/>
      <c r="AD26" s="218"/>
      <c r="AE26" s="219"/>
      <c r="AF26" s="219"/>
      <c r="AG26" s="219"/>
      <c r="AH26" s="218"/>
      <c r="AI26" s="219"/>
      <c r="AJ26" s="219"/>
      <c r="AK26" s="219"/>
      <c r="AL26" s="218"/>
      <c r="AM26" s="219"/>
      <c r="AN26" s="219"/>
      <c r="AO26" s="219"/>
      <c r="AP26" s="219"/>
      <c r="AQ26" s="219"/>
      <c r="AR26" s="219"/>
      <c r="AS26" s="219"/>
      <c r="AT26" s="219"/>
      <c r="AU26" s="219"/>
      <c r="AV26" s="219"/>
      <c r="AW26" s="219"/>
      <c r="AX26" s="219"/>
      <c r="AY26" s="219"/>
      <c r="AZ26" s="219"/>
      <c r="BA26" s="219"/>
      <c r="BB26" s="218"/>
      <c r="BC26" s="219"/>
      <c r="BD26" s="219"/>
      <c r="BE26" s="219"/>
      <c r="BF26" s="220"/>
    </row>
    <row r="27" spans="1:60" s="18" customFormat="1" ht="15.75" customHeight="1">
      <c r="A27" s="683"/>
      <c r="B27" s="696"/>
      <c r="C27" s="546"/>
      <c r="D27" s="699"/>
      <c r="E27" s="683"/>
      <c r="F27" s="685"/>
      <c r="G27" s="685"/>
      <c r="H27" s="688"/>
      <c r="I27" s="216" t="s">
        <v>163</v>
      </c>
      <c r="J27" s="217"/>
      <c r="K27" s="217"/>
      <c r="L27" s="217"/>
      <c r="M27" s="217"/>
      <c r="N27" s="217"/>
      <c r="O27" s="217"/>
      <c r="P27" s="217"/>
      <c r="Q27" s="217"/>
      <c r="R27" s="217"/>
      <c r="S27" s="217"/>
      <c r="T27" s="217"/>
      <c r="U27" s="217"/>
      <c r="V27" s="217"/>
      <c r="W27" s="217"/>
      <c r="X27" s="217"/>
      <c r="Y27" s="217"/>
      <c r="Z27" s="217"/>
      <c r="AA27" s="217"/>
      <c r="AB27" s="217"/>
      <c r="AC27" s="217"/>
      <c r="AD27" s="218"/>
      <c r="AE27" s="219"/>
      <c r="AF27" s="219"/>
      <c r="AG27" s="219"/>
      <c r="AH27" s="218"/>
      <c r="AI27" s="219"/>
      <c r="AJ27" s="219"/>
      <c r="AK27" s="219"/>
      <c r="AL27" s="218"/>
      <c r="AM27" s="219"/>
      <c r="AN27" s="219"/>
      <c r="AO27" s="219"/>
      <c r="AP27" s="219"/>
      <c r="AQ27" s="219"/>
      <c r="AR27" s="219"/>
      <c r="AS27" s="219"/>
      <c r="AT27" s="219"/>
      <c r="AU27" s="219"/>
      <c r="AV27" s="219"/>
      <c r="AW27" s="219"/>
      <c r="AX27" s="219"/>
      <c r="AY27" s="219"/>
      <c r="AZ27" s="219"/>
      <c r="BA27" s="219"/>
      <c r="BB27" s="218"/>
      <c r="BC27" s="219"/>
      <c r="BD27" s="219"/>
      <c r="BE27" s="219"/>
      <c r="BF27" s="220"/>
    </row>
    <row r="28" spans="1:60" s="18" customFormat="1" ht="15.75" customHeight="1">
      <c r="A28" s="683"/>
      <c r="B28" s="696"/>
      <c r="C28" s="546"/>
      <c r="D28" s="699"/>
      <c r="E28" s="683"/>
      <c r="F28" s="685"/>
      <c r="G28" s="685"/>
      <c r="H28" s="688"/>
      <c r="I28" s="216" t="s">
        <v>164</v>
      </c>
      <c r="J28" s="235"/>
      <c r="K28" s="235"/>
      <c r="L28" s="235"/>
      <c r="M28" s="235"/>
      <c r="N28" s="235"/>
      <c r="O28" s="235"/>
      <c r="P28" s="235"/>
      <c r="Q28" s="235"/>
      <c r="R28" s="235"/>
      <c r="S28" s="235"/>
      <c r="T28" s="235"/>
      <c r="U28" s="235"/>
      <c r="V28" s="235"/>
      <c r="W28" s="235"/>
      <c r="X28" s="235"/>
      <c r="Y28" s="235"/>
      <c r="Z28" s="235"/>
      <c r="AA28" s="235"/>
      <c r="AB28" s="235"/>
      <c r="AC28" s="235"/>
      <c r="AD28" s="236"/>
      <c r="AE28" s="237"/>
      <c r="AF28" s="237"/>
      <c r="AG28" s="237"/>
      <c r="AH28" s="236"/>
      <c r="AI28" s="237"/>
      <c r="AJ28" s="237"/>
      <c r="AK28" s="237"/>
      <c r="AL28" s="236"/>
      <c r="AM28" s="237"/>
      <c r="AN28" s="237"/>
      <c r="AO28" s="237"/>
      <c r="AP28" s="237"/>
      <c r="AQ28" s="237"/>
      <c r="AR28" s="237"/>
      <c r="AS28" s="237"/>
      <c r="AT28" s="237"/>
      <c r="AU28" s="237"/>
      <c r="AV28" s="237"/>
      <c r="AW28" s="237"/>
      <c r="AX28" s="237"/>
      <c r="AY28" s="237"/>
      <c r="AZ28" s="237"/>
      <c r="BA28" s="237"/>
      <c r="BB28" s="236"/>
      <c r="BC28" s="237"/>
      <c r="BD28" s="237"/>
      <c r="BE28" s="237"/>
      <c r="BF28" s="238"/>
    </row>
    <row r="29" spans="1:60" s="18" customFormat="1" ht="15.75" customHeight="1">
      <c r="A29" s="683"/>
      <c r="B29" s="696"/>
      <c r="C29" s="546"/>
      <c r="D29" s="699"/>
      <c r="E29" s="683"/>
      <c r="F29" s="685"/>
      <c r="G29" s="685"/>
      <c r="H29" s="688"/>
      <c r="I29" s="216" t="s">
        <v>165</v>
      </c>
      <c r="J29" s="235"/>
      <c r="K29" s="235"/>
      <c r="L29" s="235"/>
      <c r="M29" s="235"/>
      <c r="N29" s="235"/>
      <c r="O29" s="235"/>
      <c r="P29" s="235"/>
      <c r="Q29" s="235"/>
      <c r="R29" s="235"/>
      <c r="S29" s="235"/>
      <c r="T29" s="235"/>
      <c r="U29" s="235"/>
      <c r="V29" s="235"/>
      <c r="W29" s="235"/>
      <c r="X29" s="235"/>
      <c r="Y29" s="235"/>
      <c r="Z29" s="235"/>
      <c r="AA29" s="235"/>
      <c r="AB29" s="235"/>
      <c r="AC29" s="235"/>
      <c r="AD29" s="236"/>
      <c r="AE29" s="237"/>
      <c r="AF29" s="237"/>
      <c r="AG29" s="237"/>
      <c r="AH29" s="236"/>
      <c r="AI29" s="237"/>
      <c r="AJ29" s="237"/>
      <c r="AK29" s="237"/>
      <c r="AL29" s="236"/>
      <c r="AM29" s="237"/>
      <c r="AN29" s="237"/>
      <c r="AO29" s="237"/>
      <c r="AP29" s="237"/>
      <c r="AQ29" s="237"/>
      <c r="AR29" s="237"/>
      <c r="AS29" s="237"/>
      <c r="AT29" s="237"/>
      <c r="AU29" s="237"/>
      <c r="AV29" s="237"/>
      <c r="AW29" s="237"/>
      <c r="AX29" s="237"/>
      <c r="AY29" s="237"/>
      <c r="AZ29" s="237"/>
      <c r="BA29" s="237"/>
      <c r="BB29" s="236"/>
      <c r="BC29" s="237"/>
      <c r="BD29" s="237"/>
      <c r="BE29" s="237"/>
      <c r="BF29" s="238"/>
    </row>
    <row r="30" spans="1:60" s="18" customFormat="1" ht="27" customHeight="1">
      <c r="A30" s="683"/>
      <c r="B30" s="696"/>
      <c r="C30" s="546"/>
      <c r="D30" s="699"/>
      <c r="E30" s="683"/>
      <c r="F30" s="685"/>
      <c r="G30" s="685"/>
      <c r="H30" s="689"/>
      <c r="I30" s="221" t="s">
        <v>166</v>
      </c>
      <c r="J30" s="239">
        <v>0</v>
      </c>
      <c r="K30" s="239">
        <v>2</v>
      </c>
      <c r="L30" s="239"/>
      <c r="M30" s="239">
        <v>2</v>
      </c>
      <c r="N30" s="239">
        <v>2</v>
      </c>
      <c r="O30" s="239">
        <v>1</v>
      </c>
      <c r="P30" s="239"/>
      <c r="Q30" s="239">
        <v>3</v>
      </c>
      <c r="R30" s="239">
        <v>1</v>
      </c>
      <c r="S30" s="239">
        <v>2</v>
      </c>
      <c r="T30" s="239"/>
      <c r="U30" s="239">
        <v>3</v>
      </c>
      <c r="V30" s="239"/>
      <c r="W30" s="239"/>
      <c r="X30" s="239"/>
      <c r="Y30" s="239"/>
      <c r="Z30" s="239"/>
      <c r="AA30" s="239"/>
      <c r="AB30" s="239"/>
      <c r="AC30" s="239"/>
      <c r="AD30" s="240"/>
      <c r="AE30" s="241"/>
      <c r="AF30" s="241"/>
      <c r="AG30" s="241"/>
      <c r="AH30" s="240"/>
      <c r="AI30" s="241"/>
      <c r="AJ30" s="241"/>
      <c r="AK30" s="241"/>
      <c r="AL30" s="240"/>
      <c r="AM30" s="241"/>
      <c r="AN30" s="241"/>
      <c r="AO30" s="241"/>
      <c r="AP30" s="241"/>
      <c r="AQ30" s="241"/>
      <c r="AR30" s="241"/>
      <c r="AS30" s="241"/>
      <c r="AT30" s="241"/>
      <c r="AU30" s="241"/>
      <c r="AV30" s="241"/>
      <c r="AW30" s="241"/>
      <c r="AX30" s="241"/>
      <c r="AY30" s="241"/>
      <c r="AZ30" s="241"/>
      <c r="BA30" s="241"/>
      <c r="BB30" s="240"/>
      <c r="BC30" s="241"/>
      <c r="BD30" s="241"/>
      <c r="BE30" s="241"/>
      <c r="BF30" s="238">
        <v>8</v>
      </c>
    </row>
    <row r="31" spans="1:60" s="18" customFormat="1" ht="15.75" customHeight="1">
      <c r="A31" s="683"/>
      <c r="B31" s="696"/>
      <c r="C31" s="546"/>
      <c r="D31" s="699"/>
      <c r="E31" s="683"/>
      <c r="F31" s="685"/>
      <c r="G31" s="685"/>
      <c r="H31" s="690" t="s">
        <v>167</v>
      </c>
      <c r="I31" s="216" t="s">
        <v>168</v>
      </c>
      <c r="J31" s="235"/>
      <c r="K31" s="235"/>
      <c r="L31" s="235"/>
      <c r="M31" s="235"/>
      <c r="N31" s="235"/>
      <c r="O31" s="235"/>
      <c r="P31" s="235"/>
      <c r="Q31" s="235"/>
      <c r="R31" s="235"/>
      <c r="S31" s="235"/>
      <c r="T31" s="235"/>
      <c r="U31" s="235"/>
      <c r="V31" s="235"/>
      <c r="W31" s="235"/>
      <c r="X31" s="235"/>
      <c r="Y31" s="235"/>
      <c r="Z31" s="235"/>
      <c r="AA31" s="235"/>
      <c r="AB31" s="235"/>
      <c r="AC31" s="235"/>
      <c r="AD31" s="236"/>
      <c r="AE31" s="237"/>
      <c r="AF31" s="237"/>
      <c r="AG31" s="237"/>
      <c r="AH31" s="236"/>
      <c r="AI31" s="237"/>
      <c r="AJ31" s="237"/>
      <c r="AK31" s="237"/>
      <c r="AL31" s="236"/>
      <c r="AM31" s="237"/>
      <c r="AN31" s="237"/>
      <c r="AO31" s="237"/>
      <c r="AP31" s="237"/>
      <c r="AQ31" s="237"/>
      <c r="AR31" s="237"/>
      <c r="AS31" s="237"/>
      <c r="AT31" s="237"/>
      <c r="AU31" s="237"/>
      <c r="AV31" s="237"/>
      <c r="AW31" s="237"/>
      <c r="AX31" s="237"/>
      <c r="AY31" s="237"/>
      <c r="AZ31" s="237"/>
      <c r="BA31" s="237"/>
      <c r="BB31" s="236"/>
      <c r="BC31" s="237"/>
      <c r="BD31" s="237"/>
      <c r="BE31" s="237"/>
      <c r="BF31" s="238"/>
    </row>
    <row r="32" spans="1:60" s="18" customFormat="1" ht="15.75" customHeight="1">
      <c r="A32" s="683"/>
      <c r="B32" s="696"/>
      <c r="C32" s="546"/>
      <c r="D32" s="699"/>
      <c r="E32" s="683"/>
      <c r="F32" s="685"/>
      <c r="G32" s="685"/>
      <c r="H32" s="688"/>
      <c r="I32" s="216" t="s">
        <v>181</v>
      </c>
      <c r="J32" s="235"/>
      <c r="K32" s="235"/>
      <c r="L32" s="235"/>
      <c r="M32" s="235"/>
      <c r="N32" s="235"/>
      <c r="O32" s="235"/>
      <c r="P32" s="235"/>
      <c r="Q32" s="235"/>
      <c r="R32" s="235"/>
      <c r="S32" s="235"/>
      <c r="T32" s="235"/>
      <c r="U32" s="235"/>
      <c r="V32" s="235"/>
      <c r="W32" s="235"/>
      <c r="X32" s="235"/>
      <c r="Y32" s="235"/>
      <c r="Z32" s="235"/>
      <c r="AA32" s="235"/>
      <c r="AB32" s="235"/>
      <c r="AC32" s="235"/>
      <c r="AD32" s="236"/>
      <c r="AE32" s="237"/>
      <c r="AF32" s="237"/>
      <c r="AG32" s="237"/>
      <c r="AH32" s="236"/>
      <c r="AI32" s="237"/>
      <c r="AJ32" s="237"/>
      <c r="AK32" s="237"/>
      <c r="AL32" s="236"/>
      <c r="AM32" s="237"/>
      <c r="AN32" s="237"/>
      <c r="AO32" s="237"/>
      <c r="AP32" s="237"/>
      <c r="AQ32" s="237"/>
      <c r="AR32" s="237"/>
      <c r="AS32" s="237"/>
      <c r="AT32" s="237"/>
      <c r="AU32" s="237"/>
      <c r="AV32" s="237"/>
      <c r="AW32" s="237"/>
      <c r="AX32" s="237"/>
      <c r="AY32" s="237"/>
      <c r="AZ32" s="237"/>
      <c r="BA32" s="237"/>
      <c r="BB32" s="236"/>
      <c r="BC32" s="237"/>
      <c r="BD32" s="237"/>
      <c r="BE32" s="237"/>
      <c r="BF32" s="238"/>
    </row>
    <row r="33" spans="1:58" s="18" customFormat="1" ht="15.75" customHeight="1">
      <c r="A33" s="683"/>
      <c r="B33" s="696"/>
      <c r="C33" s="546"/>
      <c r="D33" s="699"/>
      <c r="E33" s="683"/>
      <c r="F33" s="685"/>
      <c r="G33" s="685"/>
      <c r="H33" s="689"/>
      <c r="I33" s="216" t="s">
        <v>171</v>
      </c>
      <c r="J33" s="235"/>
      <c r="K33" s="235"/>
      <c r="L33" s="235"/>
      <c r="M33" s="235"/>
      <c r="N33" s="235"/>
      <c r="O33" s="235"/>
      <c r="P33" s="235"/>
      <c r="Q33" s="235"/>
      <c r="R33" s="235"/>
      <c r="S33" s="235"/>
      <c r="T33" s="235"/>
      <c r="U33" s="235"/>
      <c r="V33" s="235"/>
      <c r="W33" s="235"/>
      <c r="X33" s="235"/>
      <c r="Y33" s="235"/>
      <c r="Z33" s="235"/>
      <c r="AA33" s="235"/>
      <c r="AB33" s="235"/>
      <c r="AC33" s="235"/>
      <c r="AD33" s="236"/>
      <c r="AE33" s="237"/>
      <c r="AF33" s="237"/>
      <c r="AG33" s="237"/>
      <c r="AH33" s="236"/>
      <c r="AI33" s="237"/>
      <c r="AJ33" s="237"/>
      <c r="AK33" s="237"/>
      <c r="AL33" s="236"/>
      <c r="AM33" s="237"/>
      <c r="AN33" s="237"/>
      <c r="AO33" s="237"/>
      <c r="AP33" s="237"/>
      <c r="AQ33" s="237"/>
      <c r="AR33" s="237"/>
      <c r="AS33" s="237"/>
      <c r="AT33" s="237"/>
      <c r="AU33" s="237"/>
      <c r="AV33" s="237"/>
      <c r="AW33" s="237"/>
      <c r="AX33" s="237"/>
      <c r="AY33" s="237"/>
      <c r="AZ33" s="237"/>
      <c r="BA33" s="237"/>
      <c r="BB33" s="236"/>
      <c r="BC33" s="237"/>
      <c r="BD33" s="237"/>
      <c r="BE33" s="237"/>
      <c r="BF33" s="238"/>
    </row>
    <row r="34" spans="1:58" s="18" customFormat="1" ht="15.75" customHeight="1" thickBot="1">
      <c r="A34" s="684"/>
      <c r="B34" s="697"/>
      <c r="C34" s="547"/>
      <c r="D34" s="700"/>
      <c r="E34" s="684"/>
      <c r="F34" s="686"/>
      <c r="G34" s="686"/>
      <c r="H34" s="242" t="s">
        <v>170</v>
      </c>
      <c r="I34" s="200" t="s">
        <v>172</v>
      </c>
      <c r="J34" s="243"/>
      <c r="K34" s="243"/>
      <c r="L34" s="243"/>
      <c r="M34" s="243"/>
      <c r="N34" s="243"/>
      <c r="O34" s="243"/>
      <c r="P34" s="243"/>
      <c r="Q34" s="243"/>
      <c r="R34" s="243"/>
      <c r="S34" s="243"/>
      <c r="T34" s="243"/>
      <c r="U34" s="243"/>
      <c r="V34" s="243"/>
      <c r="W34" s="243"/>
      <c r="X34" s="243"/>
      <c r="Y34" s="243"/>
      <c r="Z34" s="243"/>
      <c r="AA34" s="243"/>
      <c r="AB34" s="243"/>
      <c r="AC34" s="243"/>
      <c r="AD34" s="244"/>
      <c r="AE34" s="229"/>
      <c r="AF34" s="229"/>
      <c r="AG34" s="229"/>
      <c r="AH34" s="244"/>
      <c r="AI34" s="229"/>
      <c r="AJ34" s="229"/>
      <c r="AK34" s="229"/>
      <c r="AL34" s="244"/>
      <c r="AM34" s="229"/>
      <c r="AN34" s="229"/>
      <c r="AO34" s="229"/>
      <c r="AP34" s="245"/>
      <c r="AQ34" s="245"/>
      <c r="AR34" s="245"/>
      <c r="AS34" s="245"/>
      <c r="AT34" s="245"/>
      <c r="AU34" s="245"/>
      <c r="AV34" s="245"/>
      <c r="AW34" s="245"/>
      <c r="AX34" s="245"/>
      <c r="AY34" s="245"/>
      <c r="AZ34" s="245"/>
      <c r="BA34" s="245"/>
      <c r="BB34" s="244"/>
      <c r="BC34" s="229"/>
      <c r="BD34" s="229"/>
      <c r="BE34" s="229"/>
      <c r="BF34" s="246"/>
    </row>
  </sheetData>
  <mergeCells count="56">
    <mergeCell ref="B9:C9"/>
    <mergeCell ref="A2:BF2"/>
    <mergeCell ref="A3:BF3"/>
    <mergeCell ref="A4:BF4"/>
    <mergeCell ref="A7:D7"/>
    <mergeCell ref="B8:C8"/>
    <mergeCell ref="A11:I11"/>
    <mergeCell ref="J11:BE11"/>
    <mergeCell ref="BF11:BF12"/>
    <mergeCell ref="A12:A14"/>
    <mergeCell ref="B12:B14"/>
    <mergeCell ref="C12:C14"/>
    <mergeCell ref="D12:D14"/>
    <mergeCell ref="E12:E14"/>
    <mergeCell ref="F12:F14"/>
    <mergeCell ref="G12:G14"/>
    <mergeCell ref="AX12:BA12"/>
    <mergeCell ref="BB12:BE12"/>
    <mergeCell ref="J13:M13"/>
    <mergeCell ref="N13:Q13"/>
    <mergeCell ref="R13:U13"/>
    <mergeCell ref="V13:Y13"/>
    <mergeCell ref="Z13:AC13"/>
    <mergeCell ref="AD13:AG13"/>
    <mergeCell ref="AH13:AK13"/>
    <mergeCell ref="AL13:AO13"/>
    <mergeCell ref="Z12:AC12"/>
    <mergeCell ref="AD12:AG12"/>
    <mergeCell ref="AH12:AK12"/>
    <mergeCell ref="AL12:AO12"/>
    <mergeCell ref="AP12:AS12"/>
    <mergeCell ref="AT12:AW12"/>
    <mergeCell ref="AP13:AS13"/>
    <mergeCell ref="AT13:AW13"/>
    <mergeCell ref="AX13:BA13"/>
    <mergeCell ref="BB13:BE13"/>
    <mergeCell ref="A15:A34"/>
    <mergeCell ref="B15:B34"/>
    <mergeCell ref="C15:C34"/>
    <mergeCell ref="D15:D34"/>
    <mergeCell ref="E15:E24"/>
    <mergeCell ref="F15:F24"/>
    <mergeCell ref="H12:H14"/>
    <mergeCell ref="I12:I14"/>
    <mergeCell ref="J12:M12"/>
    <mergeCell ref="N12:Q12"/>
    <mergeCell ref="R12:U12"/>
    <mergeCell ref="V12:Y12"/>
    <mergeCell ref="G15:G24"/>
    <mergeCell ref="H15:H20"/>
    <mergeCell ref="H21:H23"/>
    <mergeCell ref="E25:E34"/>
    <mergeCell ref="F25:F34"/>
    <mergeCell ref="G25:G34"/>
    <mergeCell ref="H25:H30"/>
    <mergeCell ref="H31:H33"/>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sheetPr>
  <dimension ref="A1:BF79"/>
  <sheetViews>
    <sheetView zoomScale="72" zoomScaleNormal="72" workbookViewId="0">
      <pane xSplit="9" ySplit="13" topLeftCell="J34" activePane="bottomRight" state="frozen"/>
      <selection activeCell="S24" sqref="S24"/>
      <selection pane="topRight" activeCell="S24" sqref="S24"/>
      <selection pane="bottomLeft" activeCell="S24" sqref="S24"/>
      <selection pane="bottomRight" activeCell="B80" sqref="B80"/>
    </sheetView>
  </sheetViews>
  <sheetFormatPr baseColWidth="10" defaultColWidth="11.42578125" defaultRowHeight="15"/>
  <cols>
    <col min="1" max="1" width="27.7109375" style="18" customWidth="1"/>
    <col min="2" max="2" width="11.7109375" style="18" customWidth="1"/>
    <col min="3" max="3" width="30.7109375" style="18" customWidth="1"/>
    <col min="4" max="4" width="37.7109375" style="18" customWidth="1"/>
    <col min="5" max="5" width="23.140625" style="18" customWidth="1"/>
    <col min="6" max="7" width="20.42578125" style="18" customWidth="1"/>
    <col min="8" max="8" width="27.5703125" style="18" customWidth="1"/>
    <col min="9" max="9" width="30.5703125" style="18" customWidth="1"/>
    <col min="10" max="10" width="21" style="18" customWidth="1"/>
    <col min="11" max="11" width="21.7109375" style="18" customWidth="1"/>
    <col min="12" max="12" width="19.140625" style="18" customWidth="1"/>
    <col min="13" max="17" width="18" style="18" customWidth="1"/>
    <col min="18" max="20" width="20.42578125" style="18" customWidth="1"/>
    <col min="21" max="21" width="21.5703125" style="18" customWidth="1"/>
    <col min="22" max="29" width="20.85546875" style="18" customWidth="1"/>
    <col min="30" max="30" width="21" style="18" customWidth="1"/>
    <col min="31" max="31" width="21.85546875" style="18" customWidth="1"/>
    <col min="32" max="32" width="18.85546875" style="18" customWidth="1"/>
    <col min="33" max="57" width="20.5703125" style="18" customWidth="1"/>
    <col min="58" max="58" width="26" style="18" customWidth="1"/>
    <col min="59" max="256" width="11.42578125" style="18"/>
    <col min="257" max="257" width="27.7109375" style="18" customWidth="1"/>
    <col min="258" max="258" width="11.7109375" style="18" customWidth="1"/>
    <col min="259" max="259" width="30.7109375" style="18" customWidth="1"/>
    <col min="260" max="260" width="37.7109375" style="18" customWidth="1"/>
    <col min="261" max="261" width="23.140625" style="18" customWidth="1"/>
    <col min="262" max="263" width="20.42578125" style="18" customWidth="1"/>
    <col min="264" max="264" width="27.5703125" style="18" customWidth="1"/>
    <col min="265" max="265" width="30.5703125" style="18" customWidth="1"/>
    <col min="266" max="266" width="21" style="18" customWidth="1"/>
    <col min="267" max="267" width="21.7109375" style="18" customWidth="1"/>
    <col min="268" max="268" width="19.140625" style="18" customWidth="1"/>
    <col min="269" max="273" width="18" style="18" customWidth="1"/>
    <col min="274" max="276" width="20.42578125" style="18" customWidth="1"/>
    <col min="277" max="277" width="21.5703125" style="18" customWidth="1"/>
    <col min="278" max="285" width="20.85546875" style="18" customWidth="1"/>
    <col min="286" max="286" width="21" style="18" customWidth="1"/>
    <col min="287" max="287" width="21.85546875" style="18" customWidth="1"/>
    <col min="288" max="288" width="18.85546875" style="18" customWidth="1"/>
    <col min="289" max="313" width="20.5703125" style="18" customWidth="1"/>
    <col min="314" max="314" width="26" style="18" customWidth="1"/>
    <col min="315" max="512" width="11.42578125" style="18"/>
    <col min="513" max="513" width="27.7109375" style="18" customWidth="1"/>
    <col min="514" max="514" width="11.7109375" style="18" customWidth="1"/>
    <col min="515" max="515" width="30.7109375" style="18" customWidth="1"/>
    <col min="516" max="516" width="37.7109375" style="18" customWidth="1"/>
    <col min="517" max="517" width="23.140625" style="18" customWidth="1"/>
    <col min="518" max="519" width="20.42578125" style="18" customWidth="1"/>
    <col min="520" max="520" width="27.5703125" style="18" customWidth="1"/>
    <col min="521" max="521" width="30.5703125" style="18" customWidth="1"/>
    <col min="522" max="522" width="21" style="18" customWidth="1"/>
    <col min="523" max="523" width="21.7109375" style="18" customWidth="1"/>
    <col min="524" max="524" width="19.140625" style="18" customWidth="1"/>
    <col min="525" max="529" width="18" style="18" customWidth="1"/>
    <col min="530" max="532" width="20.42578125" style="18" customWidth="1"/>
    <col min="533" max="533" width="21.5703125" style="18" customWidth="1"/>
    <col min="534" max="541" width="20.85546875" style="18" customWidth="1"/>
    <col min="542" max="542" width="21" style="18" customWidth="1"/>
    <col min="543" max="543" width="21.85546875" style="18" customWidth="1"/>
    <col min="544" max="544" width="18.85546875" style="18" customWidth="1"/>
    <col min="545" max="569" width="20.5703125" style="18" customWidth="1"/>
    <col min="570" max="570" width="26" style="18" customWidth="1"/>
    <col min="571" max="768" width="11.42578125" style="18"/>
    <col min="769" max="769" width="27.7109375" style="18" customWidth="1"/>
    <col min="770" max="770" width="11.7109375" style="18" customWidth="1"/>
    <col min="771" max="771" width="30.7109375" style="18" customWidth="1"/>
    <col min="772" max="772" width="37.7109375" style="18" customWidth="1"/>
    <col min="773" max="773" width="23.140625" style="18" customWidth="1"/>
    <col min="774" max="775" width="20.42578125" style="18" customWidth="1"/>
    <col min="776" max="776" width="27.5703125" style="18" customWidth="1"/>
    <col min="777" max="777" width="30.5703125" style="18" customWidth="1"/>
    <col min="778" max="778" width="21" style="18" customWidth="1"/>
    <col min="779" max="779" width="21.7109375" style="18" customWidth="1"/>
    <col min="780" max="780" width="19.140625" style="18" customWidth="1"/>
    <col min="781" max="785" width="18" style="18" customWidth="1"/>
    <col min="786" max="788" width="20.42578125" style="18" customWidth="1"/>
    <col min="789" max="789" width="21.5703125" style="18" customWidth="1"/>
    <col min="790" max="797" width="20.85546875" style="18" customWidth="1"/>
    <col min="798" max="798" width="21" style="18" customWidth="1"/>
    <col min="799" max="799" width="21.85546875" style="18" customWidth="1"/>
    <col min="800" max="800" width="18.85546875" style="18" customWidth="1"/>
    <col min="801" max="825" width="20.5703125" style="18" customWidth="1"/>
    <col min="826" max="826" width="26" style="18" customWidth="1"/>
    <col min="827" max="1024" width="11.42578125" style="18"/>
    <col min="1025" max="1025" width="27.7109375" style="18" customWidth="1"/>
    <col min="1026" max="1026" width="11.7109375" style="18" customWidth="1"/>
    <col min="1027" max="1027" width="30.7109375" style="18" customWidth="1"/>
    <col min="1028" max="1028" width="37.7109375" style="18" customWidth="1"/>
    <col min="1029" max="1029" width="23.140625" style="18" customWidth="1"/>
    <col min="1030" max="1031" width="20.42578125" style="18" customWidth="1"/>
    <col min="1032" max="1032" width="27.5703125" style="18" customWidth="1"/>
    <col min="1033" max="1033" width="30.5703125" style="18" customWidth="1"/>
    <col min="1034" max="1034" width="21" style="18" customWidth="1"/>
    <col min="1035" max="1035" width="21.7109375" style="18" customWidth="1"/>
    <col min="1036" max="1036" width="19.140625" style="18" customWidth="1"/>
    <col min="1037" max="1041" width="18" style="18" customWidth="1"/>
    <col min="1042" max="1044" width="20.42578125" style="18" customWidth="1"/>
    <col min="1045" max="1045" width="21.5703125" style="18" customWidth="1"/>
    <col min="1046" max="1053" width="20.85546875" style="18" customWidth="1"/>
    <col min="1054" max="1054" width="21" style="18" customWidth="1"/>
    <col min="1055" max="1055" width="21.85546875" style="18" customWidth="1"/>
    <col min="1056" max="1056" width="18.85546875" style="18" customWidth="1"/>
    <col min="1057" max="1081" width="20.5703125" style="18" customWidth="1"/>
    <col min="1082" max="1082" width="26" style="18" customWidth="1"/>
    <col min="1083" max="1280" width="11.42578125" style="18"/>
    <col min="1281" max="1281" width="27.7109375" style="18" customWidth="1"/>
    <col min="1282" max="1282" width="11.7109375" style="18" customWidth="1"/>
    <col min="1283" max="1283" width="30.7109375" style="18" customWidth="1"/>
    <col min="1284" max="1284" width="37.7109375" style="18" customWidth="1"/>
    <col min="1285" max="1285" width="23.140625" style="18" customWidth="1"/>
    <col min="1286" max="1287" width="20.42578125" style="18" customWidth="1"/>
    <col min="1288" max="1288" width="27.5703125" style="18" customWidth="1"/>
    <col min="1289" max="1289" width="30.5703125" style="18" customWidth="1"/>
    <col min="1290" max="1290" width="21" style="18" customWidth="1"/>
    <col min="1291" max="1291" width="21.7109375" style="18" customWidth="1"/>
    <col min="1292" max="1292" width="19.140625" style="18" customWidth="1"/>
    <col min="1293" max="1297" width="18" style="18" customWidth="1"/>
    <col min="1298" max="1300" width="20.42578125" style="18" customWidth="1"/>
    <col min="1301" max="1301" width="21.5703125" style="18" customWidth="1"/>
    <col min="1302" max="1309" width="20.85546875" style="18" customWidth="1"/>
    <col min="1310" max="1310" width="21" style="18" customWidth="1"/>
    <col min="1311" max="1311" width="21.85546875" style="18" customWidth="1"/>
    <col min="1312" max="1312" width="18.85546875" style="18" customWidth="1"/>
    <col min="1313" max="1337" width="20.5703125" style="18" customWidth="1"/>
    <col min="1338" max="1338" width="26" style="18" customWidth="1"/>
    <col min="1339" max="1536" width="11.42578125" style="18"/>
    <col min="1537" max="1537" width="27.7109375" style="18" customWidth="1"/>
    <col min="1538" max="1538" width="11.7109375" style="18" customWidth="1"/>
    <col min="1539" max="1539" width="30.7109375" style="18" customWidth="1"/>
    <col min="1540" max="1540" width="37.7109375" style="18" customWidth="1"/>
    <col min="1541" max="1541" width="23.140625" style="18" customWidth="1"/>
    <col min="1542" max="1543" width="20.42578125" style="18" customWidth="1"/>
    <col min="1544" max="1544" width="27.5703125" style="18" customWidth="1"/>
    <col min="1545" max="1545" width="30.5703125" style="18" customWidth="1"/>
    <col min="1546" max="1546" width="21" style="18" customWidth="1"/>
    <col min="1547" max="1547" width="21.7109375" style="18" customWidth="1"/>
    <col min="1548" max="1548" width="19.140625" style="18" customWidth="1"/>
    <col min="1549" max="1553" width="18" style="18" customWidth="1"/>
    <col min="1554" max="1556" width="20.42578125" style="18" customWidth="1"/>
    <col min="1557" max="1557" width="21.5703125" style="18" customWidth="1"/>
    <col min="1558" max="1565" width="20.85546875" style="18" customWidth="1"/>
    <col min="1566" max="1566" width="21" style="18" customWidth="1"/>
    <col min="1567" max="1567" width="21.85546875" style="18" customWidth="1"/>
    <col min="1568" max="1568" width="18.85546875" style="18" customWidth="1"/>
    <col min="1569" max="1593" width="20.5703125" style="18" customWidth="1"/>
    <col min="1594" max="1594" width="26" style="18" customWidth="1"/>
    <col min="1595" max="1792" width="11.42578125" style="18"/>
    <col min="1793" max="1793" width="27.7109375" style="18" customWidth="1"/>
    <col min="1794" max="1794" width="11.7109375" style="18" customWidth="1"/>
    <col min="1795" max="1795" width="30.7109375" style="18" customWidth="1"/>
    <col min="1796" max="1796" width="37.7109375" style="18" customWidth="1"/>
    <col min="1797" max="1797" width="23.140625" style="18" customWidth="1"/>
    <col min="1798" max="1799" width="20.42578125" style="18" customWidth="1"/>
    <col min="1800" max="1800" width="27.5703125" style="18" customWidth="1"/>
    <col min="1801" max="1801" width="30.5703125" style="18" customWidth="1"/>
    <col min="1802" max="1802" width="21" style="18" customWidth="1"/>
    <col min="1803" max="1803" width="21.7109375" style="18" customWidth="1"/>
    <col min="1804" max="1804" width="19.140625" style="18" customWidth="1"/>
    <col min="1805" max="1809" width="18" style="18" customWidth="1"/>
    <col min="1810" max="1812" width="20.42578125" style="18" customWidth="1"/>
    <col min="1813" max="1813" width="21.5703125" style="18" customWidth="1"/>
    <col min="1814" max="1821" width="20.85546875" style="18" customWidth="1"/>
    <col min="1822" max="1822" width="21" style="18" customWidth="1"/>
    <col min="1823" max="1823" width="21.85546875" style="18" customWidth="1"/>
    <col min="1824" max="1824" width="18.85546875" style="18" customWidth="1"/>
    <col min="1825" max="1849" width="20.5703125" style="18" customWidth="1"/>
    <col min="1850" max="1850" width="26" style="18" customWidth="1"/>
    <col min="1851" max="2048" width="11.42578125" style="18"/>
    <col min="2049" max="2049" width="27.7109375" style="18" customWidth="1"/>
    <col min="2050" max="2050" width="11.7109375" style="18" customWidth="1"/>
    <col min="2051" max="2051" width="30.7109375" style="18" customWidth="1"/>
    <col min="2052" max="2052" width="37.7109375" style="18" customWidth="1"/>
    <col min="2053" max="2053" width="23.140625" style="18" customWidth="1"/>
    <col min="2054" max="2055" width="20.42578125" style="18" customWidth="1"/>
    <col min="2056" max="2056" width="27.5703125" style="18" customWidth="1"/>
    <col min="2057" max="2057" width="30.5703125" style="18" customWidth="1"/>
    <col min="2058" max="2058" width="21" style="18" customWidth="1"/>
    <col min="2059" max="2059" width="21.7109375" style="18" customWidth="1"/>
    <col min="2060" max="2060" width="19.140625" style="18" customWidth="1"/>
    <col min="2061" max="2065" width="18" style="18" customWidth="1"/>
    <col min="2066" max="2068" width="20.42578125" style="18" customWidth="1"/>
    <col min="2069" max="2069" width="21.5703125" style="18" customWidth="1"/>
    <col min="2070" max="2077" width="20.85546875" style="18" customWidth="1"/>
    <col min="2078" max="2078" width="21" style="18" customWidth="1"/>
    <col min="2079" max="2079" width="21.85546875" style="18" customWidth="1"/>
    <col min="2080" max="2080" width="18.85546875" style="18" customWidth="1"/>
    <col min="2081" max="2105" width="20.5703125" style="18" customWidth="1"/>
    <col min="2106" max="2106" width="26" style="18" customWidth="1"/>
    <col min="2107" max="2304" width="11.42578125" style="18"/>
    <col min="2305" max="2305" width="27.7109375" style="18" customWidth="1"/>
    <col min="2306" max="2306" width="11.7109375" style="18" customWidth="1"/>
    <col min="2307" max="2307" width="30.7109375" style="18" customWidth="1"/>
    <col min="2308" max="2308" width="37.7109375" style="18" customWidth="1"/>
    <col min="2309" max="2309" width="23.140625" style="18" customWidth="1"/>
    <col min="2310" max="2311" width="20.42578125" style="18" customWidth="1"/>
    <col min="2312" max="2312" width="27.5703125" style="18" customWidth="1"/>
    <col min="2313" max="2313" width="30.5703125" style="18" customWidth="1"/>
    <col min="2314" max="2314" width="21" style="18" customWidth="1"/>
    <col min="2315" max="2315" width="21.7109375" style="18" customWidth="1"/>
    <col min="2316" max="2316" width="19.140625" style="18" customWidth="1"/>
    <col min="2317" max="2321" width="18" style="18" customWidth="1"/>
    <col min="2322" max="2324" width="20.42578125" style="18" customWidth="1"/>
    <col min="2325" max="2325" width="21.5703125" style="18" customWidth="1"/>
    <col min="2326" max="2333" width="20.85546875" style="18" customWidth="1"/>
    <col min="2334" max="2334" width="21" style="18" customWidth="1"/>
    <col min="2335" max="2335" width="21.85546875" style="18" customWidth="1"/>
    <col min="2336" max="2336" width="18.85546875" style="18" customWidth="1"/>
    <col min="2337" max="2361" width="20.5703125" style="18" customWidth="1"/>
    <col min="2362" max="2362" width="26" style="18" customWidth="1"/>
    <col min="2363" max="2560" width="11.42578125" style="18"/>
    <col min="2561" max="2561" width="27.7109375" style="18" customWidth="1"/>
    <col min="2562" max="2562" width="11.7109375" style="18" customWidth="1"/>
    <col min="2563" max="2563" width="30.7109375" style="18" customWidth="1"/>
    <col min="2564" max="2564" width="37.7109375" style="18" customWidth="1"/>
    <col min="2565" max="2565" width="23.140625" style="18" customWidth="1"/>
    <col min="2566" max="2567" width="20.42578125" style="18" customWidth="1"/>
    <col min="2568" max="2568" width="27.5703125" style="18" customWidth="1"/>
    <col min="2569" max="2569" width="30.5703125" style="18" customWidth="1"/>
    <col min="2570" max="2570" width="21" style="18" customWidth="1"/>
    <col min="2571" max="2571" width="21.7109375" style="18" customWidth="1"/>
    <col min="2572" max="2572" width="19.140625" style="18" customWidth="1"/>
    <col min="2573" max="2577" width="18" style="18" customWidth="1"/>
    <col min="2578" max="2580" width="20.42578125" style="18" customWidth="1"/>
    <col min="2581" max="2581" width="21.5703125" style="18" customWidth="1"/>
    <col min="2582" max="2589" width="20.85546875" style="18" customWidth="1"/>
    <col min="2590" max="2590" width="21" style="18" customWidth="1"/>
    <col min="2591" max="2591" width="21.85546875" style="18" customWidth="1"/>
    <col min="2592" max="2592" width="18.85546875" style="18" customWidth="1"/>
    <col min="2593" max="2617" width="20.5703125" style="18" customWidth="1"/>
    <col min="2618" max="2618" width="26" style="18" customWidth="1"/>
    <col min="2619" max="2816" width="11.42578125" style="18"/>
    <col min="2817" max="2817" width="27.7109375" style="18" customWidth="1"/>
    <col min="2818" max="2818" width="11.7109375" style="18" customWidth="1"/>
    <col min="2819" max="2819" width="30.7109375" style="18" customWidth="1"/>
    <col min="2820" max="2820" width="37.7109375" style="18" customWidth="1"/>
    <col min="2821" max="2821" width="23.140625" style="18" customWidth="1"/>
    <col min="2822" max="2823" width="20.42578125" style="18" customWidth="1"/>
    <col min="2824" max="2824" width="27.5703125" style="18" customWidth="1"/>
    <col min="2825" max="2825" width="30.5703125" style="18" customWidth="1"/>
    <col min="2826" max="2826" width="21" style="18" customWidth="1"/>
    <col min="2827" max="2827" width="21.7109375" style="18" customWidth="1"/>
    <col min="2828" max="2828" width="19.140625" style="18" customWidth="1"/>
    <col min="2829" max="2833" width="18" style="18" customWidth="1"/>
    <col min="2834" max="2836" width="20.42578125" style="18" customWidth="1"/>
    <col min="2837" max="2837" width="21.5703125" style="18" customWidth="1"/>
    <col min="2838" max="2845" width="20.85546875" style="18" customWidth="1"/>
    <col min="2846" max="2846" width="21" style="18" customWidth="1"/>
    <col min="2847" max="2847" width="21.85546875" style="18" customWidth="1"/>
    <col min="2848" max="2848" width="18.85546875" style="18" customWidth="1"/>
    <col min="2849" max="2873" width="20.5703125" style="18" customWidth="1"/>
    <col min="2874" max="2874" width="26" style="18" customWidth="1"/>
    <col min="2875" max="3072" width="11.42578125" style="18"/>
    <col min="3073" max="3073" width="27.7109375" style="18" customWidth="1"/>
    <col min="3074" max="3074" width="11.7109375" style="18" customWidth="1"/>
    <col min="3075" max="3075" width="30.7109375" style="18" customWidth="1"/>
    <col min="3076" max="3076" width="37.7109375" style="18" customWidth="1"/>
    <col min="3077" max="3077" width="23.140625" style="18" customWidth="1"/>
    <col min="3078" max="3079" width="20.42578125" style="18" customWidth="1"/>
    <col min="3080" max="3080" width="27.5703125" style="18" customWidth="1"/>
    <col min="3081" max="3081" width="30.5703125" style="18" customWidth="1"/>
    <col min="3082" max="3082" width="21" style="18" customWidth="1"/>
    <col min="3083" max="3083" width="21.7109375" style="18" customWidth="1"/>
    <col min="3084" max="3084" width="19.140625" style="18" customWidth="1"/>
    <col min="3085" max="3089" width="18" style="18" customWidth="1"/>
    <col min="3090" max="3092" width="20.42578125" style="18" customWidth="1"/>
    <col min="3093" max="3093" width="21.5703125" style="18" customWidth="1"/>
    <col min="3094" max="3101" width="20.85546875" style="18" customWidth="1"/>
    <col min="3102" max="3102" width="21" style="18" customWidth="1"/>
    <col min="3103" max="3103" width="21.85546875" style="18" customWidth="1"/>
    <col min="3104" max="3104" width="18.85546875" style="18" customWidth="1"/>
    <col min="3105" max="3129" width="20.5703125" style="18" customWidth="1"/>
    <col min="3130" max="3130" width="26" style="18" customWidth="1"/>
    <col min="3131" max="3328" width="11.42578125" style="18"/>
    <col min="3329" max="3329" width="27.7109375" style="18" customWidth="1"/>
    <col min="3330" max="3330" width="11.7109375" style="18" customWidth="1"/>
    <col min="3331" max="3331" width="30.7109375" style="18" customWidth="1"/>
    <col min="3332" max="3332" width="37.7109375" style="18" customWidth="1"/>
    <col min="3333" max="3333" width="23.140625" style="18" customWidth="1"/>
    <col min="3334" max="3335" width="20.42578125" style="18" customWidth="1"/>
    <col min="3336" max="3336" width="27.5703125" style="18" customWidth="1"/>
    <col min="3337" max="3337" width="30.5703125" style="18" customWidth="1"/>
    <col min="3338" max="3338" width="21" style="18" customWidth="1"/>
    <col min="3339" max="3339" width="21.7109375" style="18" customWidth="1"/>
    <col min="3340" max="3340" width="19.140625" style="18" customWidth="1"/>
    <col min="3341" max="3345" width="18" style="18" customWidth="1"/>
    <col min="3346" max="3348" width="20.42578125" style="18" customWidth="1"/>
    <col min="3349" max="3349" width="21.5703125" style="18" customWidth="1"/>
    <col min="3350" max="3357" width="20.85546875" style="18" customWidth="1"/>
    <col min="3358" max="3358" width="21" style="18" customWidth="1"/>
    <col min="3359" max="3359" width="21.85546875" style="18" customWidth="1"/>
    <col min="3360" max="3360" width="18.85546875" style="18" customWidth="1"/>
    <col min="3361" max="3385" width="20.5703125" style="18" customWidth="1"/>
    <col min="3386" max="3386" width="26" style="18" customWidth="1"/>
    <col min="3387" max="3584" width="11.42578125" style="18"/>
    <col min="3585" max="3585" width="27.7109375" style="18" customWidth="1"/>
    <col min="3586" max="3586" width="11.7109375" style="18" customWidth="1"/>
    <col min="3587" max="3587" width="30.7109375" style="18" customWidth="1"/>
    <col min="3588" max="3588" width="37.7109375" style="18" customWidth="1"/>
    <col min="3589" max="3589" width="23.140625" style="18" customWidth="1"/>
    <col min="3590" max="3591" width="20.42578125" style="18" customWidth="1"/>
    <col min="3592" max="3592" width="27.5703125" style="18" customWidth="1"/>
    <col min="3593" max="3593" width="30.5703125" style="18" customWidth="1"/>
    <col min="3594" max="3594" width="21" style="18" customWidth="1"/>
    <col min="3595" max="3595" width="21.7109375" style="18" customWidth="1"/>
    <col min="3596" max="3596" width="19.140625" style="18" customWidth="1"/>
    <col min="3597" max="3601" width="18" style="18" customWidth="1"/>
    <col min="3602" max="3604" width="20.42578125" style="18" customWidth="1"/>
    <col min="3605" max="3605" width="21.5703125" style="18" customWidth="1"/>
    <col min="3606" max="3613" width="20.85546875" style="18" customWidth="1"/>
    <col min="3614" max="3614" width="21" style="18" customWidth="1"/>
    <col min="3615" max="3615" width="21.85546875" style="18" customWidth="1"/>
    <col min="3616" max="3616" width="18.85546875" style="18" customWidth="1"/>
    <col min="3617" max="3641" width="20.5703125" style="18" customWidth="1"/>
    <col min="3642" max="3642" width="26" style="18" customWidth="1"/>
    <col min="3643" max="3840" width="11.42578125" style="18"/>
    <col min="3841" max="3841" width="27.7109375" style="18" customWidth="1"/>
    <col min="3842" max="3842" width="11.7109375" style="18" customWidth="1"/>
    <col min="3843" max="3843" width="30.7109375" style="18" customWidth="1"/>
    <col min="3844" max="3844" width="37.7109375" style="18" customWidth="1"/>
    <col min="3845" max="3845" width="23.140625" style="18" customWidth="1"/>
    <col min="3846" max="3847" width="20.42578125" style="18" customWidth="1"/>
    <col min="3848" max="3848" width="27.5703125" style="18" customWidth="1"/>
    <col min="3849" max="3849" width="30.5703125" style="18" customWidth="1"/>
    <col min="3850" max="3850" width="21" style="18" customWidth="1"/>
    <col min="3851" max="3851" width="21.7109375" style="18" customWidth="1"/>
    <col min="3852" max="3852" width="19.140625" style="18" customWidth="1"/>
    <col min="3853" max="3857" width="18" style="18" customWidth="1"/>
    <col min="3858" max="3860" width="20.42578125" style="18" customWidth="1"/>
    <col min="3861" max="3861" width="21.5703125" style="18" customWidth="1"/>
    <col min="3862" max="3869" width="20.85546875" style="18" customWidth="1"/>
    <col min="3870" max="3870" width="21" style="18" customWidth="1"/>
    <col min="3871" max="3871" width="21.85546875" style="18" customWidth="1"/>
    <col min="3872" max="3872" width="18.85546875" style="18" customWidth="1"/>
    <col min="3873" max="3897" width="20.5703125" style="18" customWidth="1"/>
    <col min="3898" max="3898" width="26" style="18" customWidth="1"/>
    <col min="3899" max="4096" width="11.42578125" style="18"/>
    <col min="4097" max="4097" width="27.7109375" style="18" customWidth="1"/>
    <col min="4098" max="4098" width="11.7109375" style="18" customWidth="1"/>
    <col min="4099" max="4099" width="30.7109375" style="18" customWidth="1"/>
    <col min="4100" max="4100" width="37.7109375" style="18" customWidth="1"/>
    <col min="4101" max="4101" width="23.140625" style="18" customWidth="1"/>
    <col min="4102" max="4103" width="20.42578125" style="18" customWidth="1"/>
    <col min="4104" max="4104" width="27.5703125" style="18" customWidth="1"/>
    <col min="4105" max="4105" width="30.5703125" style="18" customWidth="1"/>
    <col min="4106" max="4106" width="21" style="18" customWidth="1"/>
    <col min="4107" max="4107" width="21.7109375" style="18" customWidth="1"/>
    <col min="4108" max="4108" width="19.140625" style="18" customWidth="1"/>
    <col min="4109" max="4113" width="18" style="18" customWidth="1"/>
    <col min="4114" max="4116" width="20.42578125" style="18" customWidth="1"/>
    <col min="4117" max="4117" width="21.5703125" style="18" customWidth="1"/>
    <col min="4118" max="4125" width="20.85546875" style="18" customWidth="1"/>
    <col min="4126" max="4126" width="21" style="18" customWidth="1"/>
    <col min="4127" max="4127" width="21.85546875" style="18" customWidth="1"/>
    <col min="4128" max="4128" width="18.85546875" style="18" customWidth="1"/>
    <col min="4129" max="4153" width="20.5703125" style="18" customWidth="1"/>
    <col min="4154" max="4154" width="26" style="18" customWidth="1"/>
    <col min="4155" max="4352" width="11.42578125" style="18"/>
    <col min="4353" max="4353" width="27.7109375" style="18" customWidth="1"/>
    <col min="4354" max="4354" width="11.7109375" style="18" customWidth="1"/>
    <col min="4355" max="4355" width="30.7109375" style="18" customWidth="1"/>
    <col min="4356" max="4356" width="37.7109375" style="18" customWidth="1"/>
    <col min="4357" max="4357" width="23.140625" style="18" customWidth="1"/>
    <col min="4358" max="4359" width="20.42578125" style="18" customWidth="1"/>
    <col min="4360" max="4360" width="27.5703125" style="18" customWidth="1"/>
    <col min="4361" max="4361" width="30.5703125" style="18" customWidth="1"/>
    <col min="4362" max="4362" width="21" style="18" customWidth="1"/>
    <col min="4363" max="4363" width="21.7109375" style="18" customWidth="1"/>
    <col min="4364" max="4364" width="19.140625" style="18" customWidth="1"/>
    <col min="4365" max="4369" width="18" style="18" customWidth="1"/>
    <col min="4370" max="4372" width="20.42578125" style="18" customWidth="1"/>
    <col min="4373" max="4373" width="21.5703125" style="18" customWidth="1"/>
    <col min="4374" max="4381" width="20.85546875" style="18" customWidth="1"/>
    <col min="4382" max="4382" width="21" style="18" customWidth="1"/>
    <col min="4383" max="4383" width="21.85546875" style="18" customWidth="1"/>
    <col min="4384" max="4384" width="18.85546875" style="18" customWidth="1"/>
    <col min="4385" max="4409" width="20.5703125" style="18" customWidth="1"/>
    <col min="4410" max="4410" width="26" style="18" customWidth="1"/>
    <col min="4411" max="4608" width="11.42578125" style="18"/>
    <col min="4609" max="4609" width="27.7109375" style="18" customWidth="1"/>
    <col min="4610" max="4610" width="11.7109375" style="18" customWidth="1"/>
    <col min="4611" max="4611" width="30.7109375" style="18" customWidth="1"/>
    <col min="4612" max="4612" width="37.7109375" style="18" customWidth="1"/>
    <col min="4613" max="4613" width="23.140625" style="18" customWidth="1"/>
    <col min="4614" max="4615" width="20.42578125" style="18" customWidth="1"/>
    <col min="4616" max="4616" width="27.5703125" style="18" customWidth="1"/>
    <col min="4617" max="4617" width="30.5703125" style="18" customWidth="1"/>
    <col min="4618" max="4618" width="21" style="18" customWidth="1"/>
    <col min="4619" max="4619" width="21.7109375" style="18" customWidth="1"/>
    <col min="4620" max="4620" width="19.140625" style="18" customWidth="1"/>
    <col min="4621" max="4625" width="18" style="18" customWidth="1"/>
    <col min="4626" max="4628" width="20.42578125" style="18" customWidth="1"/>
    <col min="4629" max="4629" width="21.5703125" style="18" customWidth="1"/>
    <col min="4630" max="4637" width="20.85546875" style="18" customWidth="1"/>
    <col min="4638" max="4638" width="21" style="18" customWidth="1"/>
    <col min="4639" max="4639" width="21.85546875" style="18" customWidth="1"/>
    <col min="4640" max="4640" width="18.85546875" style="18" customWidth="1"/>
    <col min="4641" max="4665" width="20.5703125" style="18" customWidth="1"/>
    <col min="4666" max="4666" width="26" style="18" customWidth="1"/>
    <col min="4667" max="4864" width="11.42578125" style="18"/>
    <col min="4865" max="4865" width="27.7109375" style="18" customWidth="1"/>
    <col min="4866" max="4866" width="11.7109375" style="18" customWidth="1"/>
    <col min="4867" max="4867" width="30.7109375" style="18" customWidth="1"/>
    <col min="4868" max="4868" width="37.7109375" style="18" customWidth="1"/>
    <col min="4869" max="4869" width="23.140625" style="18" customWidth="1"/>
    <col min="4870" max="4871" width="20.42578125" style="18" customWidth="1"/>
    <col min="4872" max="4872" width="27.5703125" style="18" customWidth="1"/>
    <col min="4873" max="4873" width="30.5703125" style="18" customWidth="1"/>
    <col min="4874" max="4874" width="21" style="18" customWidth="1"/>
    <col min="4875" max="4875" width="21.7109375" style="18" customWidth="1"/>
    <col min="4876" max="4876" width="19.140625" style="18" customWidth="1"/>
    <col min="4877" max="4881" width="18" style="18" customWidth="1"/>
    <col min="4882" max="4884" width="20.42578125" style="18" customWidth="1"/>
    <col min="4885" max="4885" width="21.5703125" style="18" customWidth="1"/>
    <col min="4886" max="4893" width="20.85546875" style="18" customWidth="1"/>
    <col min="4894" max="4894" width="21" style="18" customWidth="1"/>
    <col min="4895" max="4895" width="21.85546875" style="18" customWidth="1"/>
    <col min="4896" max="4896" width="18.85546875" style="18" customWidth="1"/>
    <col min="4897" max="4921" width="20.5703125" style="18" customWidth="1"/>
    <col min="4922" max="4922" width="26" style="18" customWidth="1"/>
    <col min="4923" max="5120" width="11.42578125" style="18"/>
    <col min="5121" max="5121" width="27.7109375" style="18" customWidth="1"/>
    <col min="5122" max="5122" width="11.7109375" style="18" customWidth="1"/>
    <col min="5123" max="5123" width="30.7109375" style="18" customWidth="1"/>
    <col min="5124" max="5124" width="37.7109375" style="18" customWidth="1"/>
    <col min="5125" max="5125" width="23.140625" style="18" customWidth="1"/>
    <col min="5126" max="5127" width="20.42578125" style="18" customWidth="1"/>
    <col min="5128" max="5128" width="27.5703125" style="18" customWidth="1"/>
    <col min="5129" max="5129" width="30.5703125" style="18" customWidth="1"/>
    <col min="5130" max="5130" width="21" style="18" customWidth="1"/>
    <col min="5131" max="5131" width="21.7109375" style="18" customWidth="1"/>
    <col min="5132" max="5132" width="19.140625" style="18" customWidth="1"/>
    <col min="5133" max="5137" width="18" style="18" customWidth="1"/>
    <col min="5138" max="5140" width="20.42578125" style="18" customWidth="1"/>
    <col min="5141" max="5141" width="21.5703125" style="18" customWidth="1"/>
    <col min="5142" max="5149" width="20.85546875" style="18" customWidth="1"/>
    <col min="5150" max="5150" width="21" style="18" customWidth="1"/>
    <col min="5151" max="5151" width="21.85546875" style="18" customWidth="1"/>
    <col min="5152" max="5152" width="18.85546875" style="18" customWidth="1"/>
    <col min="5153" max="5177" width="20.5703125" style="18" customWidth="1"/>
    <col min="5178" max="5178" width="26" style="18" customWidth="1"/>
    <col min="5179" max="5376" width="11.42578125" style="18"/>
    <col min="5377" max="5377" width="27.7109375" style="18" customWidth="1"/>
    <col min="5378" max="5378" width="11.7109375" style="18" customWidth="1"/>
    <col min="5379" max="5379" width="30.7109375" style="18" customWidth="1"/>
    <col min="5380" max="5380" width="37.7109375" style="18" customWidth="1"/>
    <col min="5381" max="5381" width="23.140625" style="18" customWidth="1"/>
    <col min="5382" max="5383" width="20.42578125" style="18" customWidth="1"/>
    <col min="5384" max="5384" width="27.5703125" style="18" customWidth="1"/>
    <col min="5385" max="5385" width="30.5703125" style="18" customWidth="1"/>
    <col min="5386" max="5386" width="21" style="18" customWidth="1"/>
    <col min="5387" max="5387" width="21.7109375" style="18" customWidth="1"/>
    <col min="5388" max="5388" width="19.140625" style="18" customWidth="1"/>
    <col min="5389" max="5393" width="18" style="18" customWidth="1"/>
    <col min="5394" max="5396" width="20.42578125" style="18" customWidth="1"/>
    <col min="5397" max="5397" width="21.5703125" style="18" customWidth="1"/>
    <col min="5398" max="5405" width="20.85546875" style="18" customWidth="1"/>
    <col min="5406" max="5406" width="21" style="18" customWidth="1"/>
    <col min="5407" max="5407" width="21.85546875" style="18" customWidth="1"/>
    <col min="5408" max="5408" width="18.85546875" style="18" customWidth="1"/>
    <col min="5409" max="5433" width="20.5703125" style="18" customWidth="1"/>
    <col min="5434" max="5434" width="26" style="18" customWidth="1"/>
    <col min="5435" max="5632" width="11.42578125" style="18"/>
    <col min="5633" max="5633" width="27.7109375" style="18" customWidth="1"/>
    <col min="5634" max="5634" width="11.7109375" style="18" customWidth="1"/>
    <col min="5635" max="5635" width="30.7109375" style="18" customWidth="1"/>
    <col min="5636" max="5636" width="37.7109375" style="18" customWidth="1"/>
    <col min="5637" max="5637" width="23.140625" style="18" customWidth="1"/>
    <col min="5638" max="5639" width="20.42578125" style="18" customWidth="1"/>
    <col min="5640" max="5640" width="27.5703125" style="18" customWidth="1"/>
    <col min="5641" max="5641" width="30.5703125" style="18" customWidth="1"/>
    <col min="5642" max="5642" width="21" style="18" customWidth="1"/>
    <col min="5643" max="5643" width="21.7109375" style="18" customWidth="1"/>
    <col min="5644" max="5644" width="19.140625" style="18" customWidth="1"/>
    <col min="5645" max="5649" width="18" style="18" customWidth="1"/>
    <col min="5650" max="5652" width="20.42578125" style="18" customWidth="1"/>
    <col min="5653" max="5653" width="21.5703125" style="18" customWidth="1"/>
    <col min="5654" max="5661" width="20.85546875" style="18" customWidth="1"/>
    <col min="5662" max="5662" width="21" style="18" customWidth="1"/>
    <col min="5663" max="5663" width="21.85546875" style="18" customWidth="1"/>
    <col min="5664" max="5664" width="18.85546875" style="18" customWidth="1"/>
    <col min="5665" max="5689" width="20.5703125" style="18" customWidth="1"/>
    <col min="5690" max="5690" width="26" style="18" customWidth="1"/>
    <col min="5691" max="5888" width="11.42578125" style="18"/>
    <col min="5889" max="5889" width="27.7109375" style="18" customWidth="1"/>
    <col min="5890" max="5890" width="11.7109375" style="18" customWidth="1"/>
    <col min="5891" max="5891" width="30.7109375" style="18" customWidth="1"/>
    <col min="5892" max="5892" width="37.7109375" style="18" customWidth="1"/>
    <col min="5893" max="5893" width="23.140625" style="18" customWidth="1"/>
    <col min="5894" max="5895" width="20.42578125" style="18" customWidth="1"/>
    <col min="5896" max="5896" width="27.5703125" style="18" customWidth="1"/>
    <col min="5897" max="5897" width="30.5703125" style="18" customWidth="1"/>
    <col min="5898" max="5898" width="21" style="18" customWidth="1"/>
    <col min="5899" max="5899" width="21.7109375" style="18" customWidth="1"/>
    <col min="5900" max="5900" width="19.140625" style="18" customWidth="1"/>
    <col min="5901" max="5905" width="18" style="18" customWidth="1"/>
    <col min="5906" max="5908" width="20.42578125" style="18" customWidth="1"/>
    <col min="5909" max="5909" width="21.5703125" style="18" customWidth="1"/>
    <col min="5910" max="5917" width="20.85546875" style="18" customWidth="1"/>
    <col min="5918" max="5918" width="21" style="18" customWidth="1"/>
    <col min="5919" max="5919" width="21.85546875" style="18" customWidth="1"/>
    <col min="5920" max="5920" width="18.85546875" style="18" customWidth="1"/>
    <col min="5921" max="5945" width="20.5703125" style="18" customWidth="1"/>
    <col min="5946" max="5946" width="26" style="18" customWidth="1"/>
    <col min="5947" max="6144" width="11.42578125" style="18"/>
    <col min="6145" max="6145" width="27.7109375" style="18" customWidth="1"/>
    <col min="6146" max="6146" width="11.7109375" style="18" customWidth="1"/>
    <col min="6147" max="6147" width="30.7109375" style="18" customWidth="1"/>
    <col min="6148" max="6148" width="37.7109375" style="18" customWidth="1"/>
    <col min="6149" max="6149" width="23.140625" style="18" customWidth="1"/>
    <col min="6150" max="6151" width="20.42578125" style="18" customWidth="1"/>
    <col min="6152" max="6152" width="27.5703125" style="18" customWidth="1"/>
    <col min="6153" max="6153" width="30.5703125" style="18" customWidth="1"/>
    <col min="6154" max="6154" width="21" style="18" customWidth="1"/>
    <col min="6155" max="6155" width="21.7109375" style="18" customWidth="1"/>
    <col min="6156" max="6156" width="19.140625" style="18" customWidth="1"/>
    <col min="6157" max="6161" width="18" style="18" customWidth="1"/>
    <col min="6162" max="6164" width="20.42578125" style="18" customWidth="1"/>
    <col min="6165" max="6165" width="21.5703125" style="18" customWidth="1"/>
    <col min="6166" max="6173" width="20.85546875" style="18" customWidth="1"/>
    <col min="6174" max="6174" width="21" style="18" customWidth="1"/>
    <col min="6175" max="6175" width="21.85546875" style="18" customWidth="1"/>
    <col min="6176" max="6176" width="18.85546875" style="18" customWidth="1"/>
    <col min="6177" max="6201" width="20.5703125" style="18" customWidth="1"/>
    <col min="6202" max="6202" width="26" style="18" customWidth="1"/>
    <col min="6203" max="6400" width="11.42578125" style="18"/>
    <col min="6401" max="6401" width="27.7109375" style="18" customWidth="1"/>
    <col min="6402" max="6402" width="11.7109375" style="18" customWidth="1"/>
    <col min="6403" max="6403" width="30.7109375" style="18" customWidth="1"/>
    <col min="6404" max="6404" width="37.7109375" style="18" customWidth="1"/>
    <col min="6405" max="6405" width="23.140625" style="18" customWidth="1"/>
    <col min="6406" max="6407" width="20.42578125" style="18" customWidth="1"/>
    <col min="6408" max="6408" width="27.5703125" style="18" customWidth="1"/>
    <col min="6409" max="6409" width="30.5703125" style="18" customWidth="1"/>
    <col min="6410" max="6410" width="21" style="18" customWidth="1"/>
    <col min="6411" max="6411" width="21.7109375" style="18" customWidth="1"/>
    <col min="6412" max="6412" width="19.140625" style="18" customWidth="1"/>
    <col min="6413" max="6417" width="18" style="18" customWidth="1"/>
    <col min="6418" max="6420" width="20.42578125" style="18" customWidth="1"/>
    <col min="6421" max="6421" width="21.5703125" style="18" customWidth="1"/>
    <col min="6422" max="6429" width="20.85546875" style="18" customWidth="1"/>
    <col min="6430" max="6430" width="21" style="18" customWidth="1"/>
    <col min="6431" max="6431" width="21.85546875" style="18" customWidth="1"/>
    <col min="6432" max="6432" width="18.85546875" style="18" customWidth="1"/>
    <col min="6433" max="6457" width="20.5703125" style="18" customWidth="1"/>
    <col min="6458" max="6458" width="26" style="18" customWidth="1"/>
    <col min="6459" max="6656" width="11.42578125" style="18"/>
    <col min="6657" max="6657" width="27.7109375" style="18" customWidth="1"/>
    <col min="6658" max="6658" width="11.7109375" style="18" customWidth="1"/>
    <col min="6659" max="6659" width="30.7109375" style="18" customWidth="1"/>
    <col min="6660" max="6660" width="37.7109375" style="18" customWidth="1"/>
    <col min="6661" max="6661" width="23.140625" style="18" customWidth="1"/>
    <col min="6662" max="6663" width="20.42578125" style="18" customWidth="1"/>
    <col min="6664" max="6664" width="27.5703125" style="18" customWidth="1"/>
    <col min="6665" max="6665" width="30.5703125" style="18" customWidth="1"/>
    <col min="6666" max="6666" width="21" style="18" customWidth="1"/>
    <col min="6667" max="6667" width="21.7109375" style="18" customWidth="1"/>
    <col min="6668" max="6668" width="19.140625" style="18" customWidth="1"/>
    <col min="6669" max="6673" width="18" style="18" customWidth="1"/>
    <col min="6674" max="6676" width="20.42578125" style="18" customWidth="1"/>
    <col min="6677" max="6677" width="21.5703125" style="18" customWidth="1"/>
    <col min="6678" max="6685" width="20.85546875" style="18" customWidth="1"/>
    <col min="6686" max="6686" width="21" style="18" customWidth="1"/>
    <col min="6687" max="6687" width="21.85546875" style="18" customWidth="1"/>
    <col min="6688" max="6688" width="18.85546875" style="18" customWidth="1"/>
    <col min="6689" max="6713" width="20.5703125" style="18" customWidth="1"/>
    <col min="6714" max="6714" width="26" style="18" customWidth="1"/>
    <col min="6715" max="6912" width="11.42578125" style="18"/>
    <col min="6913" max="6913" width="27.7109375" style="18" customWidth="1"/>
    <col min="6914" max="6914" width="11.7109375" style="18" customWidth="1"/>
    <col min="6915" max="6915" width="30.7109375" style="18" customWidth="1"/>
    <col min="6916" max="6916" width="37.7109375" style="18" customWidth="1"/>
    <col min="6917" max="6917" width="23.140625" style="18" customWidth="1"/>
    <col min="6918" max="6919" width="20.42578125" style="18" customWidth="1"/>
    <col min="6920" max="6920" width="27.5703125" style="18" customWidth="1"/>
    <col min="6921" max="6921" width="30.5703125" style="18" customWidth="1"/>
    <col min="6922" max="6922" width="21" style="18" customWidth="1"/>
    <col min="6923" max="6923" width="21.7109375" style="18" customWidth="1"/>
    <col min="6924" max="6924" width="19.140625" style="18" customWidth="1"/>
    <col min="6925" max="6929" width="18" style="18" customWidth="1"/>
    <col min="6930" max="6932" width="20.42578125" style="18" customWidth="1"/>
    <col min="6933" max="6933" width="21.5703125" style="18" customWidth="1"/>
    <col min="6934" max="6941" width="20.85546875" style="18" customWidth="1"/>
    <col min="6942" max="6942" width="21" style="18" customWidth="1"/>
    <col min="6943" max="6943" width="21.85546875" style="18" customWidth="1"/>
    <col min="6944" max="6944" width="18.85546875" style="18" customWidth="1"/>
    <col min="6945" max="6969" width="20.5703125" style="18" customWidth="1"/>
    <col min="6970" max="6970" width="26" style="18" customWidth="1"/>
    <col min="6971" max="7168" width="11.42578125" style="18"/>
    <col min="7169" max="7169" width="27.7109375" style="18" customWidth="1"/>
    <col min="7170" max="7170" width="11.7109375" style="18" customWidth="1"/>
    <col min="7171" max="7171" width="30.7109375" style="18" customWidth="1"/>
    <col min="7172" max="7172" width="37.7109375" style="18" customWidth="1"/>
    <col min="7173" max="7173" width="23.140625" style="18" customWidth="1"/>
    <col min="7174" max="7175" width="20.42578125" style="18" customWidth="1"/>
    <col min="7176" max="7176" width="27.5703125" style="18" customWidth="1"/>
    <col min="7177" max="7177" width="30.5703125" style="18" customWidth="1"/>
    <col min="7178" max="7178" width="21" style="18" customWidth="1"/>
    <col min="7179" max="7179" width="21.7109375" style="18" customWidth="1"/>
    <col min="7180" max="7180" width="19.140625" style="18" customWidth="1"/>
    <col min="7181" max="7185" width="18" style="18" customWidth="1"/>
    <col min="7186" max="7188" width="20.42578125" style="18" customWidth="1"/>
    <col min="7189" max="7189" width="21.5703125" style="18" customWidth="1"/>
    <col min="7190" max="7197" width="20.85546875" style="18" customWidth="1"/>
    <col min="7198" max="7198" width="21" style="18" customWidth="1"/>
    <col min="7199" max="7199" width="21.85546875" style="18" customWidth="1"/>
    <col min="7200" max="7200" width="18.85546875" style="18" customWidth="1"/>
    <col min="7201" max="7225" width="20.5703125" style="18" customWidth="1"/>
    <col min="7226" max="7226" width="26" style="18" customWidth="1"/>
    <col min="7227" max="7424" width="11.42578125" style="18"/>
    <col min="7425" max="7425" width="27.7109375" style="18" customWidth="1"/>
    <col min="7426" max="7426" width="11.7109375" style="18" customWidth="1"/>
    <col min="7427" max="7427" width="30.7109375" style="18" customWidth="1"/>
    <col min="7428" max="7428" width="37.7109375" style="18" customWidth="1"/>
    <col min="7429" max="7429" width="23.140625" style="18" customWidth="1"/>
    <col min="7430" max="7431" width="20.42578125" style="18" customWidth="1"/>
    <col min="7432" max="7432" width="27.5703125" style="18" customWidth="1"/>
    <col min="7433" max="7433" width="30.5703125" style="18" customWidth="1"/>
    <col min="7434" max="7434" width="21" style="18" customWidth="1"/>
    <col min="7435" max="7435" width="21.7109375" style="18" customWidth="1"/>
    <col min="7436" max="7436" width="19.140625" style="18" customWidth="1"/>
    <col min="7437" max="7441" width="18" style="18" customWidth="1"/>
    <col min="7442" max="7444" width="20.42578125" style="18" customWidth="1"/>
    <col min="7445" max="7445" width="21.5703125" style="18" customWidth="1"/>
    <col min="7446" max="7453" width="20.85546875" style="18" customWidth="1"/>
    <col min="7454" max="7454" width="21" style="18" customWidth="1"/>
    <col min="7455" max="7455" width="21.85546875" style="18" customWidth="1"/>
    <col min="7456" max="7456" width="18.85546875" style="18" customWidth="1"/>
    <col min="7457" max="7481" width="20.5703125" style="18" customWidth="1"/>
    <col min="7482" max="7482" width="26" style="18" customWidth="1"/>
    <col min="7483" max="7680" width="11.42578125" style="18"/>
    <col min="7681" max="7681" width="27.7109375" style="18" customWidth="1"/>
    <col min="7682" max="7682" width="11.7109375" style="18" customWidth="1"/>
    <col min="7683" max="7683" width="30.7109375" style="18" customWidth="1"/>
    <col min="7684" max="7684" width="37.7109375" style="18" customWidth="1"/>
    <col min="7685" max="7685" width="23.140625" style="18" customWidth="1"/>
    <col min="7686" max="7687" width="20.42578125" style="18" customWidth="1"/>
    <col min="7688" max="7688" width="27.5703125" style="18" customWidth="1"/>
    <col min="7689" max="7689" width="30.5703125" style="18" customWidth="1"/>
    <col min="7690" max="7690" width="21" style="18" customWidth="1"/>
    <col min="7691" max="7691" width="21.7109375" style="18" customWidth="1"/>
    <col min="7692" max="7692" width="19.140625" style="18" customWidth="1"/>
    <col min="7693" max="7697" width="18" style="18" customWidth="1"/>
    <col min="7698" max="7700" width="20.42578125" style="18" customWidth="1"/>
    <col min="7701" max="7701" width="21.5703125" style="18" customWidth="1"/>
    <col min="7702" max="7709" width="20.85546875" style="18" customWidth="1"/>
    <col min="7710" max="7710" width="21" style="18" customWidth="1"/>
    <col min="7711" max="7711" width="21.85546875" style="18" customWidth="1"/>
    <col min="7712" max="7712" width="18.85546875" style="18" customWidth="1"/>
    <col min="7713" max="7737" width="20.5703125" style="18" customWidth="1"/>
    <col min="7738" max="7738" width="26" style="18" customWidth="1"/>
    <col min="7739" max="7936" width="11.42578125" style="18"/>
    <col min="7937" max="7937" width="27.7109375" style="18" customWidth="1"/>
    <col min="7938" max="7938" width="11.7109375" style="18" customWidth="1"/>
    <col min="7939" max="7939" width="30.7109375" style="18" customWidth="1"/>
    <col min="7940" max="7940" width="37.7109375" style="18" customWidth="1"/>
    <col min="7941" max="7941" width="23.140625" style="18" customWidth="1"/>
    <col min="7942" max="7943" width="20.42578125" style="18" customWidth="1"/>
    <col min="7944" max="7944" width="27.5703125" style="18" customWidth="1"/>
    <col min="7945" max="7945" width="30.5703125" style="18" customWidth="1"/>
    <col min="7946" max="7946" width="21" style="18" customWidth="1"/>
    <col min="7947" max="7947" width="21.7109375" style="18" customWidth="1"/>
    <col min="7948" max="7948" width="19.140625" style="18" customWidth="1"/>
    <col min="7949" max="7953" width="18" style="18" customWidth="1"/>
    <col min="7954" max="7956" width="20.42578125" style="18" customWidth="1"/>
    <col min="7957" max="7957" width="21.5703125" style="18" customWidth="1"/>
    <col min="7958" max="7965" width="20.85546875" style="18" customWidth="1"/>
    <col min="7966" max="7966" width="21" style="18" customWidth="1"/>
    <col min="7967" max="7967" width="21.85546875" style="18" customWidth="1"/>
    <col min="7968" max="7968" width="18.85546875" style="18" customWidth="1"/>
    <col min="7969" max="7993" width="20.5703125" style="18" customWidth="1"/>
    <col min="7994" max="7994" width="26" style="18" customWidth="1"/>
    <col min="7995" max="8192" width="11.42578125" style="18"/>
    <col min="8193" max="8193" width="27.7109375" style="18" customWidth="1"/>
    <col min="8194" max="8194" width="11.7109375" style="18" customWidth="1"/>
    <col min="8195" max="8195" width="30.7109375" style="18" customWidth="1"/>
    <col min="8196" max="8196" width="37.7109375" style="18" customWidth="1"/>
    <col min="8197" max="8197" width="23.140625" style="18" customWidth="1"/>
    <col min="8198" max="8199" width="20.42578125" style="18" customWidth="1"/>
    <col min="8200" max="8200" width="27.5703125" style="18" customWidth="1"/>
    <col min="8201" max="8201" width="30.5703125" style="18" customWidth="1"/>
    <col min="8202" max="8202" width="21" style="18" customWidth="1"/>
    <col min="8203" max="8203" width="21.7109375" style="18" customWidth="1"/>
    <col min="8204" max="8204" width="19.140625" style="18" customWidth="1"/>
    <col min="8205" max="8209" width="18" style="18" customWidth="1"/>
    <col min="8210" max="8212" width="20.42578125" style="18" customWidth="1"/>
    <col min="8213" max="8213" width="21.5703125" style="18" customWidth="1"/>
    <col min="8214" max="8221" width="20.85546875" style="18" customWidth="1"/>
    <col min="8222" max="8222" width="21" style="18" customWidth="1"/>
    <col min="8223" max="8223" width="21.85546875" style="18" customWidth="1"/>
    <col min="8224" max="8224" width="18.85546875" style="18" customWidth="1"/>
    <col min="8225" max="8249" width="20.5703125" style="18" customWidth="1"/>
    <col min="8250" max="8250" width="26" style="18" customWidth="1"/>
    <col min="8251" max="8448" width="11.42578125" style="18"/>
    <col min="8449" max="8449" width="27.7109375" style="18" customWidth="1"/>
    <col min="8450" max="8450" width="11.7109375" style="18" customWidth="1"/>
    <col min="8451" max="8451" width="30.7109375" style="18" customWidth="1"/>
    <col min="8452" max="8452" width="37.7109375" style="18" customWidth="1"/>
    <col min="8453" max="8453" width="23.140625" style="18" customWidth="1"/>
    <col min="8454" max="8455" width="20.42578125" style="18" customWidth="1"/>
    <col min="8456" max="8456" width="27.5703125" style="18" customWidth="1"/>
    <col min="8457" max="8457" width="30.5703125" style="18" customWidth="1"/>
    <col min="8458" max="8458" width="21" style="18" customWidth="1"/>
    <col min="8459" max="8459" width="21.7109375" style="18" customWidth="1"/>
    <col min="8460" max="8460" width="19.140625" style="18" customWidth="1"/>
    <col min="8461" max="8465" width="18" style="18" customWidth="1"/>
    <col min="8466" max="8468" width="20.42578125" style="18" customWidth="1"/>
    <col min="8469" max="8469" width="21.5703125" style="18" customWidth="1"/>
    <col min="8470" max="8477" width="20.85546875" style="18" customWidth="1"/>
    <col min="8478" max="8478" width="21" style="18" customWidth="1"/>
    <col min="8479" max="8479" width="21.85546875" style="18" customWidth="1"/>
    <col min="8480" max="8480" width="18.85546875" style="18" customWidth="1"/>
    <col min="8481" max="8505" width="20.5703125" style="18" customWidth="1"/>
    <col min="8506" max="8506" width="26" style="18" customWidth="1"/>
    <col min="8507" max="8704" width="11.42578125" style="18"/>
    <col min="8705" max="8705" width="27.7109375" style="18" customWidth="1"/>
    <col min="8706" max="8706" width="11.7109375" style="18" customWidth="1"/>
    <col min="8707" max="8707" width="30.7109375" style="18" customWidth="1"/>
    <col min="8708" max="8708" width="37.7109375" style="18" customWidth="1"/>
    <col min="8709" max="8709" width="23.140625" style="18" customWidth="1"/>
    <col min="8710" max="8711" width="20.42578125" style="18" customWidth="1"/>
    <col min="8712" max="8712" width="27.5703125" style="18" customWidth="1"/>
    <col min="8713" max="8713" width="30.5703125" style="18" customWidth="1"/>
    <col min="8714" max="8714" width="21" style="18" customWidth="1"/>
    <col min="8715" max="8715" width="21.7109375" style="18" customWidth="1"/>
    <col min="8716" max="8716" width="19.140625" style="18" customWidth="1"/>
    <col min="8717" max="8721" width="18" style="18" customWidth="1"/>
    <col min="8722" max="8724" width="20.42578125" style="18" customWidth="1"/>
    <col min="8725" max="8725" width="21.5703125" style="18" customWidth="1"/>
    <col min="8726" max="8733" width="20.85546875" style="18" customWidth="1"/>
    <col min="8734" max="8734" width="21" style="18" customWidth="1"/>
    <col min="8735" max="8735" width="21.85546875" style="18" customWidth="1"/>
    <col min="8736" max="8736" width="18.85546875" style="18" customWidth="1"/>
    <col min="8737" max="8761" width="20.5703125" style="18" customWidth="1"/>
    <col min="8762" max="8762" width="26" style="18" customWidth="1"/>
    <col min="8763" max="8960" width="11.42578125" style="18"/>
    <col min="8961" max="8961" width="27.7109375" style="18" customWidth="1"/>
    <col min="8962" max="8962" width="11.7109375" style="18" customWidth="1"/>
    <col min="8963" max="8963" width="30.7109375" style="18" customWidth="1"/>
    <col min="8964" max="8964" width="37.7109375" style="18" customWidth="1"/>
    <col min="8965" max="8965" width="23.140625" style="18" customWidth="1"/>
    <col min="8966" max="8967" width="20.42578125" style="18" customWidth="1"/>
    <col min="8968" max="8968" width="27.5703125" style="18" customWidth="1"/>
    <col min="8969" max="8969" width="30.5703125" style="18" customWidth="1"/>
    <col min="8970" max="8970" width="21" style="18" customWidth="1"/>
    <col min="8971" max="8971" width="21.7109375" style="18" customWidth="1"/>
    <col min="8972" max="8972" width="19.140625" style="18" customWidth="1"/>
    <col min="8973" max="8977" width="18" style="18" customWidth="1"/>
    <col min="8978" max="8980" width="20.42578125" style="18" customWidth="1"/>
    <col min="8981" max="8981" width="21.5703125" style="18" customWidth="1"/>
    <col min="8982" max="8989" width="20.85546875" style="18" customWidth="1"/>
    <col min="8990" max="8990" width="21" style="18" customWidth="1"/>
    <col min="8991" max="8991" width="21.85546875" style="18" customWidth="1"/>
    <col min="8992" max="8992" width="18.85546875" style="18" customWidth="1"/>
    <col min="8993" max="9017" width="20.5703125" style="18" customWidth="1"/>
    <col min="9018" max="9018" width="26" style="18" customWidth="1"/>
    <col min="9019" max="9216" width="11.42578125" style="18"/>
    <col min="9217" max="9217" width="27.7109375" style="18" customWidth="1"/>
    <col min="9218" max="9218" width="11.7109375" style="18" customWidth="1"/>
    <col min="9219" max="9219" width="30.7109375" style="18" customWidth="1"/>
    <col min="9220" max="9220" width="37.7109375" style="18" customWidth="1"/>
    <col min="9221" max="9221" width="23.140625" style="18" customWidth="1"/>
    <col min="9222" max="9223" width="20.42578125" style="18" customWidth="1"/>
    <col min="9224" max="9224" width="27.5703125" style="18" customWidth="1"/>
    <col min="9225" max="9225" width="30.5703125" style="18" customWidth="1"/>
    <col min="9226" max="9226" width="21" style="18" customWidth="1"/>
    <col min="9227" max="9227" width="21.7109375" style="18" customWidth="1"/>
    <col min="9228" max="9228" width="19.140625" style="18" customWidth="1"/>
    <col min="9229" max="9233" width="18" style="18" customWidth="1"/>
    <col min="9234" max="9236" width="20.42578125" style="18" customWidth="1"/>
    <col min="9237" max="9237" width="21.5703125" style="18" customWidth="1"/>
    <col min="9238" max="9245" width="20.85546875" style="18" customWidth="1"/>
    <col min="9246" max="9246" width="21" style="18" customWidth="1"/>
    <col min="9247" max="9247" width="21.85546875" style="18" customWidth="1"/>
    <col min="9248" max="9248" width="18.85546875" style="18" customWidth="1"/>
    <col min="9249" max="9273" width="20.5703125" style="18" customWidth="1"/>
    <col min="9274" max="9274" width="26" style="18" customWidth="1"/>
    <col min="9275" max="9472" width="11.42578125" style="18"/>
    <col min="9473" max="9473" width="27.7109375" style="18" customWidth="1"/>
    <col min="9474" max="9474" width="11.7109375" style="18" customWidth="1"/>
    <col min="9475" max="9475" width="30.7109375" style="18" customWidth="1"/>
    <col min="9476" max="9476" width="37.7109375" style="18" customWidth="1"/>
    <col min="9477" max="9477" width="23.140625" style="18" customWidth="1"/>
    <col min="9478" max="9479" width="20.42578125" style="18" customWidth="1"/>
    <col min="9480" max="9480" width="27.5703125" style="18" customWidth="1"/>
    <col min="9481" max="9481" width="30.5703125" style="18" customWidth="1"/>
    <col min="9482" max="9482" width="21" style="18" customWidth="1"/>
    <col min="9483" max="9483" width="21.7109375" style="18" customWidth="1"/>
    <col min="9484" max="9484" width="19.140625" style="18" customWidth="1"/>
    <col min="9485" max="9489" width="18" style="18" customWidth="1"/>
    <col min="9490" max="9492" width="20.42578125" style="18" customWidth="1"/>
    <col min="9493" max="9493" width="21.5703125" style="18" customWidth="1"/>
    <col min="9494" max="9501" width="20.85546875" style="18" customWidth="1"/>
    <col min="9502" max="9502" width="21" style="18" customWidth="1"/>
    <col min="9503" max="9503" width="21.85546875" style="18" customWidth="1"/>
    <col min="9504" max="9504" width="18.85546875" style="18" customWidth="1"/>
    <col min="9505" max="9529" width="20.5703125" style="18" customWidth="1"/>
    <col min="9530" max="9530" width="26" style="18" customWidth="1"/>
    <col min="9531" max="9728" width="11.42578125" style="18"/>
    <col min="9729" max="9729" width="27.7109375" style="18" customWidth="1"/>
    <col min="9730" max="9730" width="11.7109375" style="18" customWidth="1"/>
    <col min="9731" max="9731" width="30.7109375" style="18" customWidth="1"/>
    <col min="9732" max="9732" width="37.7109375" style="18" customWidth="1"/>
    <col min="9733" max="9733" width="23.140625" style="18" customWidth="1"/>
    <col min="9734" max="9735" width="20.42578125" style="18" customWidth="1"/>
    <col min="9736" max="9736" width="27.5703125" style="18" customWidth="1"/>
    <col min="9737" max="9737" width="30.5703125" style="18" customWidth="1"/>
    <col min="9738" max="9738" width="21" style="18" customWidth="1"/>
    <col min="9739" max="9739" width="21.7109375" style="18" customWidth="1"/>
    <col min="9740" max="9740" width="19.140625" style="18" customWidth="1"/>
    <col min="9741" max="9745" width="18" style="18" customWidth="1"/>
    <col min="9746" max="9748" width="20.42578125" style="18" customWidth="1"/>
    <col min="9749" max="9749" width="21.5703125" style="18" customWidth="1"/>
    <col min="9750" max="9757" width="20.85546875" style="18" customWidth="1"/>
    <col min="9758" max="9758" width="21" style="18" customWidth="1"/>
    <col min="9759" max="9759" width="21.85546875" style="18" customWidth="1"/>
    <col min="9760" max="9760" width="18.85546875" style="18" customWidth="1"/>
    <col min="9761" max="9785" width="20.5703125" style="18" customWidth="1"/>
    <col min="9786" max="9786" width="26" style="18" customWidth="1"/>
    <col min="9787" max="9984" width="11.42578125" style="18"/>
    <col min="9985" max="9985" width="27.7109375" style="18" customWidth="1"/>
    <col min="9986" max="9986" width="11.7109375" style="18" customWidth="1"/>
    <col min="9987" max="9987" width="30.7109375" style="18" customWidth="1"/>
    <col min="9988" max="9988" width="37.7109375" style="18" customWidth="1"/>
    <col min="9989" max="9989" width="23.140625" style="18" customWidth="1"/>
    <col min="9990" max="9991" width="20.42578125" style="18" customWidth="1"/>
    <col min="9992" max="9992" width="27.5703125" style="18" customWidth="1"/>
    <col min="9993" max="9993" width="30.5703125" style="18" customWidth="1"/>
    <col min="9994" max="9994" width="21" style="18" customWidth="1"/>
    <col min="9995" max="9995" width="21.7109375" style="18" customWidth="1"/>
    <col min="9996" max="9996" width="19.140625" style="18" customWidth="1"/>
    <col min="9997" max="10001" width="18" style="18" customWidth="1"/>
    <col min="10002" max="10004" width="20.42578125" style="18" customWidth="1"/>
    <col min="10005" max="10005" width="21.5703125" style="18" customWidth="1"/>
    <col min="10006" max="10013" width="20.85546875" style="18" customWidth="1"/>
    <col min="10014" max="10014" width="21" style="18" customWidth="1"/>
    <col min="10015" max="10015" width="21.85546875" style="18" customWidth="1"/>
    <col min="10016" max="10016" width="18.85546875" style="18" customWidth="1"/>
    <col min="10017" max="10041" width="20.5703125" style="18" customWidth="1"/>
    <col min="10042" max="10042" width="26" style="18" customWidth="1"/>
    <col min="10043" max="10240" width="11.42578125" style="18"/>
    <col min="10241" max="10241" width="27.7109375" style="18" customWidth="1"/>
    <col min="10242" max="10242" width="11.7109375" style="18" customWidth="1"/>
    <col min="10243" max="10243" width="30.7109375" style="18" customWidth="1"/>
    <col min="10244" max="10244" width="37.7109375" style="18" customWidth="1"/>
    <col min="10245" max="10245" width="23.140625" style="18" customWidth="1"/>
    <col min="10246" max="10247" width="20.42578125" style="18" customWidth="1"/>
    <col min="10248" max="10248" width="27.5703125" style="18" customWidth="1"/>
    <col min="10249" max="10249" width="30.5703125" style="18" customWidth="1"/>
    <col min="10250" max="10250" width="21" style="18" customWidth="1"/>
    <col min="10251" max="10251" width="21.7109375" style="18" customWidth="1"/>
    <col min="10252" max="10252" width="19.140625" style="18" customWidth="1"/>
    <col min="10253" max="10257" width="18" style="18" customWidth="1"/>
    <col min="10258" max="10260" width="20.42578125" style="18" customWidth="1"/>
    <col min="10261" max="10261" width="21.5703125" style="18" customWidth="1"/>
    <col min="10262" max="10269" width="20.85546875" style="18" customWidth="1"/>
    <col min="10270" max="10270" width="21" style="18" customWidth="1"/>
    <col min="10271" max="10271" width="21.85546875" style="18" customWidth="1"/>
    <col min="10272" max="10272" width="18.85546875" style="18" customWidth="1"/>
    <col min="10273" max="10297" width="20.5703125" style="18" customWidth="1"/>
    <col min="10298" max="10298" width="26" style="18" customWidth="1"/>
    <col min="10299" max="10496" width="11.42578125" style="18"/>
    <col min="10497" max="10497" width="27.7109375" style="18" customWidth="1"/>
    <col min="10498" max="10498" width="11.7109375" style="18" customWidth="1"/>
    <col min="10499" max="10499" width="30.7109375" style="18" customWidth="1"/>
    <col min="10500" max="10500" width="37.7109375" style="18" customWidth="1"/>
    <col min="10501" max="10501" width="23.140625" style="18" customWidth="1"/>
    <col min="10502" max="10503" width="20.42578125" style="18" customWidth="1"/>
    <col min="10504" max="10504" width="27.5703125" style="18" customWidth="1"/>
    <col min="10505" max="10505" width="30.5703125" style="18" customWidth="1"/>
    <col min="10506" max="10506" width="21" style="18" customWidth="1"/>
    <col min="10507" max="10507" width="21.7109375" style="18" customWidth="1"/>
    <col min="10508" max="10508" width="19.140625" style="18" customWidth="1"/>
    <col min="10509" max="10513" width="18" style="18" customWidth="1"/>
    <col min="10514" max="10516" width="20.42578125" style="18" customWidth="1"/>
    <col min="10517" max="10517" width="21.5703125" style="18" customWidth="1"/>
    <col min="10518" max="10525" width="20.85546875" style="18" customWidth="1"/>
    <col min="10526" max="10526" width="21" style="18" customWidth="1"/>
    <col min="10527" max="10527" width="21.85546875" style="18" customWidth="1"/>
    <col min="10528" max="10528" width="18.85546875" style="18" customWidth="1"/>
    <col min="10529" max="10553" width="20.5703125" style="18" customWidth="1"/>
    <col min="10554" max="10554" width="26" style="18" customWidth="1"/>
    <col min="10555" max="10752" width="11.42578125" style="18"/>
    <col min="10753" max="10753" width="27.7109375" style="18" customWidth="1"/>
    <col min="10754" max="10754" width="11.7109375" style="18" customWidth="1"/>
    <col min="10755" max="10755" width="30.7109375" style="18" customWidth="1"/>
    <col min="10756" max="10756" width="37.7109375" style="18" customWidth="1"/>
    <col min="10757" max="10757" width="23.140625" style="18" customWidth="1"/>
    <col min="10758" max="10759" width="20.42578125" style="18" customWidth="1"/>
    <col min="10760" max="10760" width="27.5703125" style="18" customWidth="1"/>
    <col min="10761" max="10761" width="30.5703125" style="18" customWidth="1"/>
    <col min="10762" max="10762" width="21" style="18" customWidth="1"/>
    <col min="10763" max="10763" width="21.7109375" style="18" customWidth="1"/>
    <col min="10764" max="10764" width="19.140625" style="18" customWidth="1"/>
    <col min="10765" max="10769" width="18" style="18" customWidth="1"/>
    <col min="10770" max="10772" width="20.42578125" style="18" customWidth="1"/>
    <col min="10773" max="10773" width="21.5703125" style="18" customWidth="1"/>
    <col min="10774" max="10781" width="20.85546875" style="18" customWidth="1"/>
    <col min="10782" max="10782" width="21" style="18" customWidth="1"/>
    <col min="10783" max="10783" width="21.85546875" style="18" customWidth="1"/>
    <col min="10784" max="10784" width="18.85546875" style="18" customWidth="1"/>
    <col min="10785" max="10809" width="20.5703125" style="18" customWidth="1"/>
    <col min="10810" max="10810" width="26" style="18" customWidth="1"/>
    <col min="10811" max="11008" width="11.42578125" style="18"/>
    <col min="11009" max="11009" width="27.7109375" style="18" customWidth="1"/>
    <col min="11010" max="11010" width="11.7109375" style="18" customWidth="1"/>
    <col min="11011" max="11011" width="30.7109375" style="18" customWidth="1"/>
    <col min="11012" max="11012" width="37.7109375" style="18" customWidth="1"/>
    <col min="11013" max="11013" width="23.140625" style="18" customWidth="1"/>
    <col min="11014" max="11015" width="20.42578125" style="18" customWidth="1"/>
    <col min="11016" max="11016" width="27.5703125" style="18" customWidth="1"/>
    <col min="11017" max="11017" width="30.5703125" style="18" customWidth="1"/>
    <col min="11018" max="11018" width="21" style="18" customWidth="1"/>
    <col min="11019" max="11019" width="21.7109375" style="18" customWidth="1"/>
    <col min="11020" max="11020" width="19.140625" style="18" customWidth="1"/>
    <col min="11021" max="11025" width="18" style="18" customWidth="1"/>
    <col min="11026" max="11028" width="20.42578125" style="18" customWidth="1"/>
    <col min="11029" max="11029" width="21.5703125" style="18" customWidth="1"/>
    <col min="11030" max="11037" width="20.85546875" style="18" customWidth="1"/>
    <col min="11038" max="11038" width="21" style="18" customWidth="1"/>
    <col min="11039" max="11039" width="21.85546875" style="18" customWidth="1"/>
    <col min="11040" max="11040" width="18.85546875" style="18" customWidth="1"/>
    <col min="11041" max="11065" width="20.5703125" style="18" customWidth="1"/>
    <col min="11066" max="11066" width="26" style="18" customWidth="1"/>
    <col min="11067" max="11264" width="11.42578125" style="18"/>
    <col min="11265" max="11265" width="27.7109375" style="18" customWidth="1"/>
    <col min="11266" max="11266" width="11.7109375" style="18" customWidth="1"/>
    <col min="11267" max="11267" width="30.7109375" style="18" customWidth="1"/>
    <col min="11268" max="11268" width="37.7109375" style="18" customWidth="1"/>
    <col min="11269" max="11269" width="23.140625" style="18" customWidth="1"/>
    <col min="11270" max="11271" width="20.42578125" style="18" customWidth="1"/>
    <col min="11272" max="11272" width="27.5703125" style="18" customWidth="1"/>
    <col min="11273" max="11273" width="30.5703125" style="18" customWidth="1"/>
    <col min="11274" max="11274" width="21" style="18" customWidth="1"/>
    <col min="11275" max="11275" width="21.7109375" style="18" customWidth="1"/>
    <col min="11276" max="11276" width="19.140625" style="18" customWidth="1"/>
    <col min="11277" max="11281" width="18" style="18" customWidth="1"/>
    <col min="11282" max="11284" width="20.42578125" style="18" customWidth="1"/>
    <col min="11285" max="11285" width="21.5703125" style="18" customWidth="1"/>
    <col min="11286" max="11293" width="20.85546875" style="18" customWidth="1"/>
    <col min="11294" max="11294" width="21" style="18" customWidth="1"/>
    <col min="11295" max="11295" width="21.85546875" style="18" customWidth="1"/>
    <col min="11296" max="11296" width="18.85546875" style="18" customWidth="1"/>
    <col min="11297" max="11321" width="20.5703125" style="18" customWidth="1"/>
    <col min="11322" max="11322" width="26" style="18" customWidth="1"/>
    <col min="11323" max="11520" width="11.42578125" style="18"/>
    <col min="11521" max="11521" width="27.7109375" style="18" customWidth="1"/>
    <col min="11522" max="11522" width="11.7109375" style="18" customWidth="1"/>
    <col min="11523" max="11523" width="30.7109375" style="18" customWidth="1"/>
    <col min="11524" max="11524" width="37.7109375" style="18" customWidth="1"/>
    <col min="11525" max="11525" width="23.140625" style="18" customWidth="1"/>
    <col min="11526" max="11527" width="20.42578125" style="18" customWidth="1"/>
    <col min="11528" max="11528" width="27.5703125" style="18" customWidth="1"/>
    <col min="11529" max="11529" width="30.5703125" style="18" customWidth="1"/>
    <col min="11530" max="11530" width="21" style="18" customWidth="1"/>
    <col min="11531" max="11531" width="21.7109375" style="18" customWidth="1"/>
    <col min="11532" max="11532" width="19.140625" style="18" customWidth="1"/>
    <col min="11533" max="11537" width="18" style="18" customWidth="1"/>
    <col min="11538" max="11540" width="20.42578125" style="18" customWidth="1"/>
    <col min="11541" max="11541" width="21.5703125" style="18" customWidth="1"/>
    <col min="11542" max="11549" width="20.85546875" style="18" customWidth="1"/>
    <col min="11550" max="11550" width="21" style="18" customWidth="1"/>
    <col min="11551" max="11551" width="21.85546875" style="18" customWidth="1"/>
    <col min="11552" max="11552" width="18.85546875" style="18" customWidth="1"/>
    <col min="11553" max="11577" width="20.5703125" style="18" customWidth="1"/>
    <col min="11578" max="11578" width="26" style="18" customWidth="1"/>
    <col min="11579" max="11776" width="11.42578125" style="18"/>
    <col min="11777" max="11777" width="27.7109375" style="18" customWidth="1"/>
    <col min="11778" max="11778" width="11.7109375" style="18" customWidth="1"/>
    <col min="11779" max="11779" width="30.7109375" style="18" customWidth="1"/>
    <col min="11780" max="11780" width="37.7109375" style="18" customWidth="1"/>
    <col min="11781" max="11781" width="23.140625" style="18" customWidth="1"/>
    <col min="11782" max="11783" width="20.42578125" style="18" customWidth="1"/>
    <col min="11784" max="11784" width="27.5703125" style="18" customWidth="1"/>
    <col min="11785" max="11785" width="30.5703125" style="18" customWidth="1"/>
    <col min="11786" max="11786" width="21" style="18" customWidth="1"/>
    <col min="11787" max="11787" width="21.7109375" style="18" customWidth="1"/>
    <col min="11788" max="11788" width="19.140625" style="18" customWidth="1"/>
    <col min="11789" max="11793" width="18" style="18" customWidth="1"/>
    <col min="11794" max="11796" width="20.42578125" style="18" customWidth="1"/>
    <col min="11797" max="11797" width="21.5703125" style="18" customWidth="1"/>
    <col min="11798" max="11805" width="20.85546875" style="18" customWidth="1"/>
    <col min="11806" max="11806" width="21" style="18" customWidth="1"/>
    <col min="11807" max="11807" width="21.85546875" style="18" customWidth="1"/>
    <col min="11808" max="11808" width="18.85546875" style="18" customWidth="1"/>
    <col min="11809" max="11833" width="20.5703125" style="18" customWidth="1"/>
    <col min="11834" max="11834" width="26" style="18" customWidth="1"/>
    <col min="11835" max="12032" width="11.42578125" style="18"/>
    <col min="12033" max="12033" width="27.7109375" style="18" customWidth="1"/>
    <col min="12034" max="12034" width="11.7109375" style="18" customWidth="1"/>
    <col min="12035" max="12035" width="30.7109375" style="18" customWidth="1"/>
    <col min="12036" max="12036" width="37.7109375" style="18" customWidth="1"/>
    <col min="12037" max="12037" width="23.140625" style="18" customWidth="1"/>
    <col min="12038" max="12039" width="20.42578125" style="18" customWidth="1"/>
    <col min="12040" max="12040" width="27.5703125" style="18" customWidth="1"/>
    <col min="12041" max="12041" width="30.5703125" style="18" customWidth="1"/>
    <col min="12042" max="12042" width="21" style="18" customWidth="1"/>
    <col min="12043" max="12043" width="21.7109375" style="18" customWidth="1"/>
    <col min="12044" max="12044" width="19.140625" style="18" customWidth="1"/>
    <col min="12045" max="12049" width="18" style="18" customWidth="1"/>
    <col min="12050" max="12052" width="20.42578125" style="18" customWidth="1"/>
    <col min="12053" max="12053" width="21.5703125" style="18" customWidth="1"/>
    <col min="12054" max="12061" width="20.85546875" style="18" customWidth="1"/>
    <col min="12062" max="12062" width="21" style="18" customWidth="1"/>
    <col min="12063" max="12063" width="21.85546875" style="18" customWidth="1"/>
    <col min="12064" max="12064" width="18.85546875" style="18" customWidth="1"/>
    <col min="12065" max="12089" width="20.5703125" style="18" customWidth="1"/>
    <col min="12090" max="12090" width="26" style="18" customWidth="1"/>
    <col min="12091" max="12288" width="11.42578125" style="18"/>
    <col min="12289" max="12289" width="27.7109375" style="18" customWidth="1"/>
    <col min="12290" max="12290" width="11.7109375" style="18" customWidth="1"/>
    <col min="12291" max="12291" width="30.7109375" style="18" customWidth="1"/>
    <col min="12292" max="12292" width="37.7109375" style="18" customWidth="1"/>
    <col min="12293" max="12293" width="23.140625" style="18" customWidth="1"/>
    <col min="12294" max="12295" width="20.42578125" style="18" customWidth="1"/>
    <col min="12296" max="12296" width="27.5703125" style="18" customWidth="1"/>
    <col min="12297" max="12297" width="30.5703125" style="18" customWidth="1"/>
    <col min="12298" max="12298" width="21" style="18" customWidth="1"/>
    <col min="12299" max="12299" width="21.7109375" style="18" customWidth="1"/>
    <col min="12300" max="12300" width="19.140625" style="18" customWidth="1"/>
    <col min="12301" max="12305" width="18" style="18" customWidth="1"/>
    <col min="12306" max="12308" width="20.42578125" style="18" customWidth="1"/>
    <col min="12309" max="12309" width="21.5703125" style="18" customWidth="1"/>
    <col min="12310" max="12317" width="20.85546875" style="18" customWidth="1"/>
    <col min="12318" max="12318" width="21" style="18" customWidth="1"/>
    <col min="12319" max="12319" width="21.85546875" style="18" customWidth="1"/>
    <col min="12320" max="12320" width="18.85546875" style="18" customWidth="1"/>
    <col min="12321" max="12345" width="20.5703125" style="18" customWidth="1"/>
    <col min="12346" max="12346" width="26" style="18" customWidth="1"/>
    <col min="12347" max="12544" width="11.42578125" style="18"/>
    <col min="12545" max="12545" width="27.7109375" style="18" customWidth="1"/>
    <col min="12546" max="12546" width="11.7109375" style="18" customWidth="1"/>
    <col min="12547" max="12547" width="30.7109375" style="18" customWidth="1"/>
    <col min="12548" max="12548" width="37.7109375" style="18" customWidth="1"/>
    <col min="12549" max="12549" width="23.140625" style="18" customWidth="1"/>
    <col min="12550" max="12551" width="20.42578125" style="18" customWidth="1"/>
    <col min="12552" max="12552" width="27.5703125" style="18" customWidth="1"/>
    <col min="12553" max="12553" width="30.5703125" style="18" customWidth="1"/>
    <col min="12554" max="12554" width="21" style="18" customWidth="1"/>
    <col min="12555" max="12555" width="21.7109375" style="18" customWidth="1"/>
    <col min="12556" max="12556" width="19.140625" style="18" customWidth="1"/>
    <col min="12557" max="12561" width="18" style="18" customWidth="1"/>
    <col min="12562" max="12564" width="20.42578125" style="18" customWidth="1"/>
    <col min="12565" max="12565" width="21.5703125" style="18" customWidth="1"/>
    <col min="12566" max="12573" width="20.85546875" style="18" customWidth="1"/>
    <col min="12574" max="12574" width="21" style="18" customWidth="1"/>
    <col min="12575" max="12575" width="21.85546875" style="18" customWidth="1"/>
    <col min="12576" max="12576" width="18.85546875" style="18" customWidth="1"/>
    <col min="12577" max="12601" width="20.5703125" style="18" customWidth="1"/>
    <col min="12602" max="12602" width="26" style="18" customWidth="1"/>
    <col min="12603" max="12800" width="11.42578125" style="18"/>
    <col min="12801" max="12801" width="27.7109375" style="18" customWidth="1"/>
    <col min="12802" max="12802" width="11.7109375" style="18" customWidth="1"/>
    <col min="12803" max="12803" width="30.7109375" style="18" customWidth="1"/>
    <col min="12804" max="12804" width="37.7109375" style="18" customWidth="1"/>
    <col min="12805" max="12805" width="23.140625" style="18" customWidth="1"/>
    <col min="12806" max="12807" width="20.42578125" style="18" customWidth="1"/>
    <col min="12808" max="12808" width="27.5703125" style="18" customWidth="1"/>
    <col min="12809" max="12809" width="30.5703125" style="18" customWidth="1"/>
    <col min="12810" max="12810" width="21" style="18" customWidth="1"/>
    <col min="12811" max="12811" width="21.7109375" style="18" customWidth="1"/>
    <col min="12812" max="12812" width="19.140625" style="18" customWidth="1"/>
    <col min="12813" max="12817" width="18" style="18" customWidth="1"/>
    <col min="12818" max="12820" width="20.42578125" style="18" customWidth="1"/>
    <col min="12821" max="12821" width="21.5703125" style="18" customWidth="1"/>
    <col min="12822" max="12829" width="20.85546875" style="18" customWidth="1"/>
    <col min="12830" max="12830" width="21" style="18" customWidth="1"/>
    <col min="12831" max="12831" width="21.85546875" style="18" customWidth="1"/>
    <col min="12832" max="12832" width="18.85546875" style="18" customWidth="1"/>
    <col min="12833" max="12857" width="20.5703125" style="18" customWidth="1"/>
    <col min="12858" max="12858" width="26" style="18" customWidth="1"/>
    <col min="12859" max="13056" width="11.42578125" style="18"/>
    <col min="13057" max="13057" width="27.7109375" style="18" customWidth="1"/>
    <col min="13058" max="13058" width="11.7109375" style="18" customWidth="1"/>
    <col min="13059" max="13059" width="30.7109375" style="18" customWidth="1"/>
    <col min="13060" max="13060" width="37.7109375" style="18" customWidth="1"/>
    <col min="13061" max="13061" width="23.140625" style="18" customWidth="1"/>
    <col min="13062" max="13063" width="20.42578125" style="18" customWidth="1"/>
    <col min="13064" max="13064" width="27.5703125" style="18" customWidth="1"/>
    <col min="13065" max="13065" width="30.5703125" style="18" customWidth="1"/>
    <col min="13066" max="13066" width="21" style="18" customWidth="1"/>
    <col min="13067" max="13067" width="21.7109375" style="18" customWidth="1"/>
    <col min="13068" max="13068" width="19.140625" style="18" customWidth="1"/>
    <col min="13069" max="13073" width="18" style="18" customWidth="1"/>
    <col min="13074" max="13076" width="20.42578125" style="18" customWidth="1"/>
    <col min="13077" max="13077" width="21.5703125" style="18" customWidth="1"/>
    <col min="13078" max="13085" width="20.85546875" style="18" customWidth="1"/>
    <col min="13086" max="13086" width="21" style="18" customWidth="1"/>
    <col min="13087" max="13087" width="21.85546875" style="18" customWidth="1"/>
    <col min="13088" max="13088" width="18.85546875" style="18" customWidth="1"/>
    <col min="13089" max="13113" width="20.5703125" style="18" customWidth="1"/>
    <col min="13114" max="13114" width="26" style="18" customWidth="1"/>
    <col min="13115" max="13312" width="11.42578125" style="18"/>
    <col min="13313" max="13313" width="27.7109375" style="18" customWidth="1"/>
    <col min="13314" max="13314" width="11.7109375" style="18" customWidth="1"/>
    <col min="13315" max="13315" width="30.7109375" style="18" customWidth="1"/>
    <col min="13316" max="13316" width="37.7109375" style="18" customWidth="1"/>
    <col min="13317" max="13317" width="23.140625" style="18" customWidth="1"/>
    <col min="13318" max="13319" width="20.42578125" style="18" customWidth="1"/>
    <col min="13320" max="13320" width="27.5703125" style="18" customWidth="1"/>
    <col min="13321" max="13321" width="30.5703125" style="18" customWidth="1"/>
    <col min="13322" max="13322" width="21" style="18" customWidth="1"/>
    <col min="13323" max="13323" width="21.7109375" style="18" customWidth="1"/>
    <col min="13324" max="13324" width="19.140625" style="18" customWidth="1"/>
    <col min="13325" max="13329" width="18" style="18" customWidth="1"/>
    <col min="13330" max="13332" width="20.42578125" style="18" customWidth="1"/>
    <col min="13333" max="13333" width="21.5703125" style="18" customWidth="1"/>
    <col min="13334" max="13341" width="20.85546875" style="18" customWidth="1"/>
    <col min="13342" max="13342" width="21" style="18" customWidth="1"/>
    <col min="13343" max="13343" width="21.85546875" style="18" customWidth="1"/>
    <col min="13344" max="13344" width="18.85546875" style="18" customWidth="1"/>
    <col min="13345" max="13369" width="20.5703125" style="18" customWidth="1"/>
    <col min="13370" max="13370" width="26" style="18" customWidth="1"/>
    <col min="13371" max="13568" width="11.42578125" style="18"/>
    <col min="13569" max="13569" width="27.7109375" style="18" customWidth="1"/>
    <col min="13570" max="13570" width="11.7109375" style="18" customWidth="1"/>
    <col min="13571" max="13571" width="30.7109375" style="18" customWidth="1"/>
    <col min="13572" max="13572" width="37.7109375" style="18" customWidth="1"/>
    <col min="13573" max="13573" width="23.140625" style="18" customWidth="1"/>
    <col min="13574" max="13575" width="20.42578125" style="18" customWidth="1"/>
    <col min="13576" max="13576" width="27.5703125" style="18" customWidth="1"/>
    <col min="13577" max="13577" width="30.5703125" style="18" customWidth="1"/>
    <col min="13578" max="13578" width="21" style="18" customWidth="1"/>
    <col min="13579" max="13579" width="21.7109375" style="18" customWidth="1"/>
    <col min="13580" max="13580" width="19.140625" style="18" customWidth="1"/>
    <col min="13581" max="13585" width="18" style="18" customWidth="1"/>
    <col min="13586" max="13588" width="20.42578125" style="18" customWidth="1"/>
    <col min="13589" max="13589" width="21.5703125" style="18" customWidth="1"/>
    <col min="13590" max="13597" width="20.85546875" style="18" customWidth="1"/>
    <col min="13598" max="13598" width="21" style="18" customWidth="1"/>
    <col min="13599" max="13599" width="21.85546875" style="18" customWidth="1"/>
    <col min="13600" max="13600" width="18.85546875" style="18" customWidth="1"/>
    <col min="13601" max="13625" width="20.5703125" style="18" customWidth="1"/>
    <col min="13626" max="13626" width="26" style="18" customWidth="1"/>
    <col min="13627" max="13824" width="11.42578125" style="18"/>
    <col min="13825" max="13825" width="27.7109375" style="18" customWidth="1"/>
    <col min="13826" max="13826" width="11.7109375" style="18" customWidth="1"/>
    <col min="13827" max="13827" width="30.7109375" style="18" customWidth="1"/>
    <col min="13828" max="13828" width="37.7109375" style="18" customWidth="1"/>
    <col min="13829" max="13829" width="23.140625" style="18" customWidth="1"/>
    <col min="13830" max="13831" width="20.42578125" style="18" customWidth="1"/>
    <col min="13832" max="13832" width="27.5703125" style="18" customWidth="1"/>
    <col min="13833" max="13833" width="30.5703125" style="18" customWidth="1"/>
    <col min="13834" max="13834" width="21" style="18" customWidth="1"/>
    <col min="13835" max="13835" width="21.7109375" style="18" customWidth="1"/>
    <col min="13836" max="13836" width="19.140625" style="18" customWidth="1"/>
    <col min="13837" max="13841" width="18" style="18" customWidth="1"/>
    <col min="13842" max="13844" width="20.42578125" style="18" customWidth="1"/>
    <col min="13845" max="13845" width="21.5703125" style="18" customWidth="1"/>
    <col min="13846" max="13853" width="20.85546875" style="18" customWidth="1"/>
    <col min="13854" max="13854" width="21" style="18" customWidth="1"/>
    <col min="13855" max="13855" width="21.85546875" style="18" customWidth="1"/>
    <col min="13856" max="13856" width="18.85546875" style="18" customWidth="1"/>
    <col min="13857" max="13881" width="20.5703125" style="18" customWidth="1"/>
    <col min="13882" max="13882" width="26" style="18" customWidth="1"/>
    <col min="13883" max="14080" width="11.42578125" style="18"/>
    <col min="14081" max="14081" width="27.7109375" style="18" customWidth="1"/>
    <col min="14082" max="14082" width="11.7109375" style="18" customWidth="1"/>
    <col min="14083" max="14083" width="30.7109375" style="18" customWidth="1"/>
    <col min="14084" max="14084" width="37.7109375" style="18" customWidth="1"/>
    <col min="14085" max="14085" width="23.140625" style="18" customWidth="1"/>
    <col min="14086" max="14087" width="20.42578125" style="18" customWidth="1"/>
    <col min="14088" max="14088" width="27.5703125" style="18" customWidth="1"/>
    <col min="14089" max="14089" width="30.5703125" style="18" customWidth="1"/>
    <col min="14090" max="14090" width="21" style="18" customWidth="1"/>
    <col min="14091" max="14091" width="21.7109375" style="18" customWidth="1"/>
    <col min="14092" max="14092" width="19.140625" style="18" customWidth="1"/>
    <col min="14093" max="14097" width="18" style="18" customWidth="1"/>
    <col min="14098" max="14100" width="20.42578125" style="18" customWidth="1"/>
    <col min="14101" max="14101" width="21.5703125" style="18" customWidth="1"/>
    <col min="14102" max="14109" width="20.85546875" style="18" customWidth="1"/>
    <col min="14110" max="14110" width="21" style="18" customWidth="1"/>
    <col min="14111" max="14111" width="21.85546875" style="18" customWidth="1"/>
    <col min="14112" max="14112" width="18.85546875" style="18" customWidth="1"/>
    <col min="14113" max="14137" width="20.5703125" style="18" customWidth="1"/>
    <col min="14138" max="14138" width="26" style="18" customWidth="1"/>
    <col min="14139" max="14336" width="11.42578125" style="18"/>
    <col min="14337" max="14337" width="27.7109375" style="18" customWidth="1"/>
    <col min="14338" max="14338" width="11.7109375" style="18" customWidth="1"/>
    <col min="14339" max="14339" width="30.7109375" style="18" customWidth="1"/>
    <col min="14340" max="14340" width="37.7109375" style="18" customWidth="1"/>
    <col min="14341" max="14341" width="23.140625" style="18" customWidth="1"/>
    <col min="14342" max="14343" width="20.42578125" style="18" customWidth="1"/>
    <col min="14344" max="14344" width="27.5703125" style="18" customWidth="1"/>
    <col min="14345" max="14345" width="30.5703125" style="18" customWidth="1"/>
    <col min="14346" max="14346" width="21" style="18" customWidth="1"/>
    <col min="14347" max="14347" width="21.7109375" style="18" customWidth="1"/>
    <col min="14348" max="14348" width="19.140625" style="18" customWidth="1"/>
    <col min="14349" max="14353" width="18" style="18" customWidth="1"/>
    <col min="14354" max="14356" width="20.42578125" style="18" customWidth="1"/>
    <col min="14357" max="14357" width="21.5703125" style="18" customWidth="1"/>
    <col min="14358" max="14365" width="20.85546875" style="18" customWidth="1"/>
    <col min="14366" max="14366" width="21" style="18" customWidth="1"/>
    <col min="14367" max="14367" width="21.85546875" style="18" customWidth="1"/>
    <col min="14368" max="14368" width="18.85546875" style="18" customWidth="1"/>
    <col min="14369" max="14393" width="20.5703125" style="18" customWidth="1"/>
    <col min="14394" max="14394" width="26" style="18" customWidth="1"/>
    <col min="14395" max="14592" width="11.42578125" style="18"/>
    <col min="14593" max="14593" width="27.7109375" style="18" customWidth="1"/>
    <col min="14594" max="14594" width="11.7109375" style="18" customWidth="1"/>
    <col min="14595" max="14595" width="30.7109375" style="18" customWidth="1"/>
    <col min="14596" max="14596" width="37.7109375" style="18" customWidth="1"/>
    <col min="14597" max="14597" width="23.140625" style="18" customWidth="1"/>
    <col min="14598" max="14599" width="20.42578125" style="18" customWidth="1"/>
    <col min="14600" max="14600" width="27.5703125" style="18" customWidth="1"/>
    <col min="14601" max="14601" width="30.5703125" style="18" customWidth="1"/>
    <col min="14602" max="14602" width="21" style="18" customWidth="1"/>
    <col min="14603" max="14603" width="21.7109375" style="18" customWidth="1"/>
    <col min="14604" max="14604" width="19.140625" style="18" customWidth="1"/>
    <col min="14605" max="14609" width="18" style="18" customWidth="1"/>
    <col min="14610" max="14612" width="20.42578125" style="18" customWidth="1"/>
    <col min="14613" max="14613" width="21.5703125" style="18" customWidth="1"/>
    <col min="14614" max="14621" width="20.85546875" style="18" customWidth="1"/>
    <col min="14622" max="14622" width="21" style="18" customWidth="1"/>
    <col min="14623" max="14623" width="21.85546875" style="18" customWidth="1"/>
    <col min="14624" max="14624" width="18.85546875" style="18" customWidth="1"/>
    <col min="14625" max="14649" width="20.5703125" style="18" customWidth="1"/>
    <col min="14650" max="14650" width="26" style="18" customWidth="1"/>
    <col min="14651" max="14848" width="11.42578125" style="18"/>
    <col min="14849" max="14849" width="27.7109375" style="18" customWidth="1"/>
    <col min="14850" max="14850" width="11.7109375" style="18" customWidth="1"/>
    <col min="14851" max="14851" width="30.7109375" style="18" customWidth="1"/>
    <col min="14852" max="14852" width="37.7109375" style="18" customWidth="1"/>
    <col min="14853" max="14853" width="23.140625" style="18" customWidth="1"/>
    <col min="14854" max="14855" width="20.42578125" style="18" customWidth="1"/>
    <col min="14856" max="14856" width="27.5703125" style="18" customWidth="1"/>
    <col min="14857" max="14857" width="30.5703125" style="18" customWidth="1"/>
    <col min="14858" max="14858" width="21" style="18" customWidth="1"/>
    <col min="14859" max="14859" width="21.7109375" style="18" customWidth="1"/>
    <col min="14860" max="14860" width="19.140625" style="18" customWidth="1"/>
    <col min="14861" max="14865" width="18" style="18" customWidth="1"/>
    <col min="14866" max="14868" width="20.42578125" style="18" customWidth="1"/>
    <col min="14869" max="14869" width="21.5703125" style="18" customWidth="1"/>
    <col min="14870" max="14877" width="20.85546875" style="18" customWidth="1"/>
    <col min="14878" max="14878" width="21" style="18" customWidth="1"/>
    <col min="14879" max="14879" width="21.85546875" style="18" customWidth="1"/>
    <col min="14880" max="14880" width="18.85546875" style="18" customWidth="1"/>
    <col min="14881" max="14905" width="20.5703125" style="18" customWidth="1"/>
    <col min="14906" max="14906" width="26" style="18" customWidth="1"/>
    <col min="14907" max="15104" width="11.42578125" style="18"/>
    <col min="15105" max="15105" width="27.7109375" style="18" customWidth="1"/>
    <col min="15106" max="15106" width="11.7109375" style="18" customWidth="1"/>
    <col min="15107" max="15107" width="30.7109375" style="18" customWidth="1"/>
    <col min="15108" max="15108" width="37.7109375" style="18" customWidth="1"/>
    <col min="15109" max="15109" width="23.140625" style="18" customWidth="1"/>
    <col min="15110" max="15111" width="20.42578125" style="18" customWidth="1"/>
    <col min="15112" max="15112" width="27.5703125" style="18" customWidth="1"/>
    <col min="15113" max="15113" width="30.5703125" style="18" customWidth="1"/>
    <col min="15114" max="15114" width="21" style="18" customWidth="1"/>
    <col min="15115" max="15115" width="21.7109375" style="18" customWidth="1"/>
    <col min="15116" max="15116" width="19.140625" style="18" customWidth="1"/>
    <col min="15117" max="15121" width="18" style="18" customWidth="1"/>
    <col min="15122" max="15124" width="20.42578125" style="18" customWidth="1"/>
    <col min="15125" max="15125" width="21.5703125" style="18" customWidth="1"/>
    <col min="15126" max="15133" width="20.85546875" style="18" customWidth="1"/>
    <col min="15134" max="15134" width="21" style="18" customWidth="1"/>
    <col min="15135" max="15135" width="21.85546875" style="18" customWidth="1"/>
    <col min="15136" max="15136" width="18.85546875" style="18" customWidth="1"/>
    <col min="15137" max="15161" width="20.5703125" style="18" customWidth="1"/>
    <col min="15162" max="15162" width="26" style="18" customWidth="1"/>
    <col min="15163" max="15360" width="11.42578125" style="18"/>
    <col min="15361" max="15361" width="27.7109375" style="18" customWidth="1"/>
    <col min="15362" max="15362" width="11.7109375" style="18" customWidth="1"/>
    <col min="15363" max="15363" width="30.7109375" style="18" customWidth="1"/>
    <col min="15364" max="15364" width="37.7109375" style="18" customWidth="1"/>
    <col min="15365" max="15365" width="23.140625" style="18" customWidth="1"/>
    <col min="15366" max="15367" width="20.42578125" style="18" customWidth="1"/>
    <col min="15368" max="15368" width="27.5703125" style="18" customWidth="1"/>
    <col min="15369" max="15369" width="30.5703125" style="18" customWidth="1"/>
    <col min="15370" max="15370" width="21" style="18" customWidth="1"/>
    <col min="15371" max="15371" width="21.7109375" style="18" customWidth="1"/>
    <col min="15372" max="15372" width="19.140625" style="18" customWidth="1"/>
    <col min="15373" max="15377" width="18" style="18" customWidth="1"/>
    <col min="15378" max="15380" width="20.42578125" style="18" customWidth="1"/>
    <col min="15381" max="15381" width="21.5703125" style="18" customWidth="1"/>
    <col min="15382" max="15389" width="20.85546875" style="18" customWidth="1"/>
    <col min="15390" max="15390" width="21" style="18" customWidth="1"/>
    <col min="15391" max="15391" width="21.85546875" style="18" customWidth="1"/>
    <col min="15392" max="15392" width="18.85546875" style="18" customWidth="1"/>
    <col min="15393" max="15417" width="20.5703125" style="18" customWidth="1"/>
    <col min="15418" max="15418" width="26" style="18" customWidth="1"/>
    <col min="15419" max="15616" width="11.42578125" style="18"/>
    <col min="15617" max="15617" width="27.7109375" style="18" customWidth="1"/>
    <col min="15618" max="15618" width="11.7109375" style="18" customWidth="1"/>
    <col min="15619" max="15619" width="30.7109375" style="18" customWidth="1"/>
    <col min="15620" max="15620" width="37.7109375" style="18" customWidth="1"/>
    <col min="15621" max="15621" width="23.140625" style="18" customWidth="1"/>
    <col min="15622" max="15623" width="20.42578125" style="18" customWidth="1"/>
    <col min="15624" max="15624" width="27.5703125" style="18" customWidth="1"/>
    <col min="15625" max="15625" width="30.5703125" style="18" customWidth="1"/>
    <col min="15626" max="15626" width="21" style="18" customWidth="1"/>
    <col min="15627" max="15627" width="21.7109375" style="18" customWidth="1"/>
    <col min="15628" max="15628" width="19.140625" style="18" customWidth="1"/>
    <col min="15629" max="15633" width="18" style="18" customWidth="1"/>
    <col min="15634" max="15636" width="20.42578125" style="18" customWidth="1"/>
    <col min="15637" max="15637" width="21.5703125" style="18" customWidth="1"/>
    <col min="15638" max="15645" width="20.85546875" style="18" customWidth="1"/>
    <col min="15646" max="15646" width="21" style="18" customWidth="1"/>
    <col min="15647" max="15647" width="21.85546875" style="18" customWidth="1"/>
    <col min="15648" max="15648" width="18.85546875" style="18" customWidth="1"/>
    <col min="15649" max="15673" width="20.5703125" style="18" customWidth="1"/>
    <col min="15674" max="15674" width="26" style="18" customWidth="1"/>
    <col min="15675" max="15872" width="11.42578125" style="18"/>
    <col min="15873" max="15873" width="27.7109375" style="18" customWidth="1"/>
    <col min="15874" max="15874" width="11.7109375" style="18" customWidth="1"/>
    <col min="15875" max="15875" width="30.7109375" style="18" customWidth="1"/>
    <col min="15876" max="15876" width="37.7109375" style="18" customWidth="1"/>
    <col min="15877" max="15877" width="23.140625" style="18" customWidth="1"/>
    <col min="15878" max="15879" width="20.42578125" style="18" customWidth="1"/>
    <col min="15880" max="15880" width="27.5703125" style="18" customWidth="1"/>
    <col min="15881" max="15881" width="30.5703125" style="18" customWidth="1"/>
    <col min="15882" max="15882" width="21" style="18" customWidth="1"/>
    <col min="15883" max="15883" width="21.7109375" style="18" customWidth="1"/>
    <col min="15884" max="15884" width="19.140625" style="18" customWidth="1"/>
    <col min="15885" max="15889" width="18" style="18" customWidth="1"/>
    <col min="15890" max="15892" width="20.42578125" style="18" customWidth="1"/>
    <col min="15893" max="15893" width="21.5703125" style="18" customWidth="1"/>
    <col min="15894" max="15901" width="20.85546875" style="18" customWidth="1"/>
    <col min="15902" max="15902" width="21" style="18" customWidth="1"/>
    <col min="15903" max="15903" width="21.85546875" style="18" customWidth="1"/>
    <col min="15904" max="15904" width="18.85546875" style="18" customWidth="1"/>
    <col min="15905" max="15929" width="20.5703125" style="18" customWidth="1"/>
    <col min="15930" max="15930" width="26" style="18" customWidth="1"/>
    <col min="15931" max="16128" width="11.42578125" style="18"/>
    <col min="16129" max="16129" width="27.7109375" style="18" customWidth="1"/>
    <col min="16130" max="16130" width="11.7109375" style="18" customWidth="1"/>
    <col min="16131" max="16131" width="30.7109375" style="18" customWidth="1"/>
    <col min="16132" max="16132" width="37.7109375" style="18" customWidth="1"/>
    <col min="16133" max="16133" width="23.140625" style="18" customWidth="1"/>
    <col min="16134" max="16135" width="20.42578125" style="18" customWidth="1"/>
    <col min="16136" max="16136" width="27.5703125" style="18" customWidth="1"/>
    <col min="16137" max="16137" width="30.5703125" style="18" customWidth="1"/>
    <col min="16138" max="16138" width="21" style="18" customWidth="1"/>
    <col min="16139" max="16139" width="21.7109375" style="18" customWidth="1"/>
    <col min="16140" max="16140" width="19.140625" style="18" customWidth="1"/>
    <col min="16141" max="16145" width="18" style="18" customWidth="1"/>
    <col min="16146" max="16148" width="20.42578125" style="18" customWidth="1"/>
    <col min="16149" max="16149" width="21.5703125" style="18" customWidth="1"/>
    <col min="16150" max="16157" width="20.85546875" style="18" customWidth="1"/>
    <col min="16158" max="16158" width="21" style="18" customWidth="1"/>
    <col min="16159" max="16159" width="21.85546875" style="18" customWidth="1"/>
    <col min="16160" max="16160" width="18.85546875" style="18" customWidth="1"/>
    <col min="16161" max="16185" width="20.5703125" style="18" customWidth="1"/>
    <col min="16186" max="16186" width="26" style="18" customWidth="1"/>
    <col min="16187" max="16384" width="11.42578125" style="18"/>
  </cols>
  <sheetData>
    <row r="1" spans="1:58" ht="26.25">
      <c r="A1" s="499" t="s">
        <v>183</v>
      </c>
      <c r="B1" s="499"/>
      <c r="C1" s="499"/>
      <c r="D1" s="499"/>
      <c r="E1" s="499"/>
      <c r="F1" s="499"/>
      <c r="G1" s="499"/>
      <c r="H1" s="499"/>
      <c r="I1" s="499"/>
      <c r="J1" s="499"/>
      <c r="K1" s="499"/>
      <c r="L1" s="499"/>
      <c r="M1" s="499"/>
      <c r="N1" s="499"/>
      <c r="O1" s="499"/>
      <c r="P1" s="499"/>
      <c r="Q1" s="499"/>
      <c r="R1" s="499"/>
      <c r="S1" s="499"/>
      <c r="T1" s="499"/>
      <c r="U1" s="499"/>
    </row>
    <row r="2" spans="1:58" ht="26.25">
      <c r="A2" s="499" t="s">
        <v>1</v>
      </c>
      <c r="B2" s="499"/>
      <c r="C2" s="499"/>
      <c r="D2" s="499"/>
      <c r="E2" s="499"/>
      <c r="F2" s="499"/>
      <c r="G2" s="499"/>
      <c r="H2" s="499"/>
      <c r="I2" s="499"/>
      <c r="J2" s="499"/>
      <c r="K2" s="499"/>
      <c r="L2" s="499"/>
      <c r="M2" s="499"/>
      <c r="N2" s="499"/>
      <c r="O2" s="499"/>
      <c r="P2" s="499"/>
      <c r="Q2" s="499"/>
      <c r="R2" s="499"/>
      <c r="S2" s="499"/>
      <c r="T2" s="499"/>
      <c r="U2" s="499"/>
      <c r="V2" s="19"/>
    </row>
    <row r="3" spans="1:58" ht="26.25">
      <c r="A3" s="499" t="s">
        <v>2</v>
      </c>
      <c r="B3" s="499"/>
      <c r="C3" s="499"/>
      <c r="D3" s="499"/>
      <c r="E3" s="499"/>
      <c r="F3" s="499"/>
      <c r="G3" s="499"/>
      <c r="H3" s="499"/>
      <c r="I3" s="499"/>
      <c r="J3" s="499"/>
      <c r="K3" s="499"/>
      <c r="L3" s="499"/>
      <c r="M3" s="499"/>
      <c r="N3" s="499"/>
      <c r="O3" s="499"/>
      <c r="P3" s="499"/>
      <c r="Q3" s="499"/>
      <c r="R3" s="499"/>
      <c r="S3" s="499"/>
      <c r="T3" s="499"/>
      <c r="U3" s="499"/>
      <c r="V3" s="19"/>
    </row>
    <row r="4" spans="1:58" ht="18.75">
      <c r="A4" s="19"/>
      <c r="B4" s="19"/>
      <c r="C4" s="19"/>
      <c r="D4" s="19"/>
      <c r="E4" s="19"/>
      <c r="F4" s="19"/>
      <c r="G4" s="19"/>
      <c r="H4" s="19"/>
      <c r="I4" s="19"/>
      <c r="J4" s="19"/>
      <c r="K4" s="19"/>
      <c r="L4" s="19"/>
      <c r="M4" s="19"/>
      <c r="N4" s="19"/>
      <c r="O4" s="19"/>
      <c r="P4" s="19"/>
      <c r="Q4" s="19"/>
      <c r="R4" s="19"/>
      <c r="S4" s="19"/>
      <c r="T4" s="19"/>
      <c r="U4" s="19"/>
      <c r="V4" s="19"/>
    </row>
    <row r="5" spans="1:58" ht="15.75" thickBot="1"/>
    <row r="6" spans="1:58">
      <c r="A6" s="587" t="s">
        <v>3</v>
      </c>
      <c r="B6" s="588"/>
      <c r="C6" s="589"/>
      <c r="D6" s="590"/>
      <c r="E6" s="180"/>
    </row>
    <row r="7" spans="1:58">
      <c r="A7" s="140" t="s">
        <v>4</v>
      </c>
      <c r="B7" s="591" t="s">
        <v>5</v>
      </c>
      <c r="C7" s="592"/>
      <c r="D7" s="141" t="s">
        <v>6</v>
      </c>
      <c r="E7" s="180"/>
    </row>
    <row r="8" spans="1:58" ht="15.75" thickBot="1">
      <c r="A8" s="142" t="s">
        <v>42</v>
      </c>
      <c r="B8" s="585" t="s">
        <v>145</v>
      </c>
      <c r="C8" s="586"/>
      <c r="D8" s="182" t="s">
        <v>184</v>
      </c>
      <c r="E8" s="183"/>
    </row>
    <row r="9" spans="1:58" ht="15.75" thickBot="1">
      <c r="A9" s="183"/>
      <c r="B9" s="183"/>
      <c r="C9" s="183"/>
      <c r="D9" s="183"/>
      <c r="E9" s="183"/>
    </row>
    <row r="10" spans="1:58" ht="25.5" customHeight="1" thickBot="1">
      <c r="A10" s="570" t="s">
        <v>9</v>
      </c>
      <c r="B10" s="571"/>
      <c r="C10" s="571"/>
      <c r="D10" s="571"/>
      <c r="E10" s="571"/>
      <c r="F10" s="571"/>
      <c r="G10" s="571"/>
      <c r="H10" s="571"/>
      <c r="I10" s="571"/>
      <c r="J10" s="722">
        <v>2023</v>
      </c>
      <c r="K10" s="723"/>
      <c r="L10" s="723"/>
      <c r="M10" s="723"/>
      <c r="N10" s="723"/>
      <c r="O10" s="723"/>
      <c r="P10" s="723"/>
      <c r="Q10" s="723"/>
      <c r="R10" s="723"/>
      <c r="S10" s="723"/>
      <c r="T10" s="723"/>
      <c r="U10" s="723"/>
      <c r="V10" s="723"/>
      <c r="W10" s="723"/>
      <c r="X10" s="723"/>
      <c r="Y10" s="723"/>
      <c r="Z10" s="723"/>
      <c r="AA10" s="723"/>
      <c r="AB10" s="723"/>
      <c r="AC10" s="723"/>
      <c r="AD10" s="723"/>
      <c r="AE10" s="723"/>
      <c r="AF10" s="723"/>
      <c r="AG10" s="723"/>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c r="BF10" s="575" t="s">
        <v>10</v>
      </c>
    </row>
    <row r="11" spans="1:58" ht="26.25" customHeight="1">
      <c r="A11" s="577" t="s">
        <v>11</v>
      </c>
      <c r="B11" s="580" t="s">
        <v>12</v>
      </c>
      <c r="C11" s="580" t="s">
        <v>13</v>
      </c>
      <c r="D11" s="580" t="s">
        <v>14</v>
      </c>
      <c r="E11" s="580" t="s">
        <v>15</v>
      </c>
      <c r="F11" s="580" t="s">
        <v>16</v>
      </c>
      <c r="G11" s="583" t="s">
        <v>17</v>
      </c>
      <c r="H11" s="563" t="s">
        <v>147</v>
      </c>
      <c r="I11" s="565" t="s">
        <v>148</v>
      </c>
      <c r="J11" s="535" t="s">
        <v>18</v>
      </c>
      <c r="K11" s="535"/>
      <c r="L11" s="535"/>
      <c r="M11" s="535"/>
      <c r="N11" s="567" t="s">
        <v>149</v>
      </c>
      <c r="O11" s="568"/>
      <c r="P11" s="568"/>
      <c r="Q11" s="569"/>
      <c r="R11" s="535" t="s">
        <v>20</v>
      </c>
      <c r="S11" s="535"/>
      <c r="T11" s="535"/>
      <c r="U11" s="535"/>
      <c r="V11" s="535" t="s">
        <v>21</v>
      </c>
      <c r="W11" s="535"/>
      <c r="X11" s="535"/>
      <c r="Y11" s="535"/>
      <c r="Z11" s="535" t="s">
        <v>22</v>
      </c>
      <c r="AA11" s="535"/>
      <c r="AB11" s="535"/>
      <c r="AC11" s="535"/>
      <c r="AD11" s="535" t="s">
        <v>23</v>
      </c>
      <c r="AE11" s="535"/>
      <c r="AF11" s="535"/>
      <c r="AG11" s="535"/>
      <c r="AH11" s="535" t="s">
        <v>24</v>
      </c>
      <c r="AI11" s="535"/>
      <c r="AJ11" s="535"/>
      <c r="AK11" s="535"/>
      <c r="AL11" s="535" t="s">
        <v>25</v>
      </c>
      <c r="AM11" s="535"/>
      <c r="AN11" s="535"/>
      <c r="AO11" s="535"/>
      <c r="AP11" s="535" t="s">
        <v>26</v>
      </c>
      <c r="AQ11" s="535"/>
      <c r="AR11" s="535"/>
      <c r="AS11" s="535"/>
      <c r="AT11" s="535" t="s">
        <v>27</v>
      </c>
      <c r="AU11" s="535"/>
      <c r="AV11" s="535"/>
      <c r="AW11" s="535"/>
      <c r="AX11" s="535" t="s">
        <v>28</v>
      </c>
      <c r="AY11" s="535"/>
      <c r="AZ11" s="535"/>
      <c r="BA11" s="535"/>
      <c r="BB11" s="535" t="s">
        <v>29</v>
      </c>
      <c r="BC11" s="535"/>
      <c r="BD11" s="535"/>
      <c r="BE11" s="535"/>
      <c r="BF11" s="576"/>
    </row>
    <row r="12" spans="1:58" ht="21.75" customHeight="1">
      <c r="A12" s="578"/>
      <c r="B12" s="581"/>
      <c r="C12" s="581"/>
      <c r="D12" s="581"/>
      <c r="E12" s="581"/>
      <c r="F12" s="581"/>
      <c r="G12" s="584"/>
      <c r="H12" s="564"/>
      <c r="I12" s="566"/>
      <c r="J12" s="548" t="s">
        <v>150</v>
      </c>
      <c r="K12" s="549"/>
      <c r="L12" s="549"/>
      <c r="M12" s="550"/>
      <c r="N12" s="186"/>
      <c r="O12" s="186"/>
      <c r="P12" s="186"/>
      <c r="Q12" s="186"/>
      <c r="R12" s="548" t="s">
        <v>150</v>
      </c>
      <c r="S12" s="549"/>
      <c r="T12" s="549"/>
      <c r="U12" s="550"/>
      <c r="V12" s="548" t="s">
        <v>150</v>
      </c>
      <c r="W12" s="549"/>
      <c r="X12" s="549"/>
      <c r="Y12" s="550"/>
      <c r="Z12" s="548" t="s">
        <v>150</v>
      </c>
      <c r="AA12" s="549"/>
      <c r="AB12" s="549"/>
      <c r="AC12" s="550"/>
      <c r="AD12" s="548" t="s">
        <v>150</v>
      </c>
      <c r="AE12" s="549"/>
      <c r="AF12" s="549"/>
      <c r="AG12" s="550"/>
      <c r="AH12" s="548" t="s">
        <v>150</v>
      </c>
      <c r="AI12" s="549"/>
      <c r="AJ12" s="549"/>
      <c r="AK12" s="550"/>
      <c r="AL12" s="548" t="s">
        <v>150</v>
      </c>
      <c r="AM12" s="549"/>
      <c r="AN12" s="549"/>
      <c r="AO12" s="550"/>
      <c r="AP12" s="548" t="s">
        <v>150</v>
      </c>
      <c r="AQ12" s="549"/>
      <c r="AR12" s="549"/>
      <c r="AS12" s="550"/>
      <c r="AT12" s="548" t="s">
        <v>150</v>
      </c>
      <c r="AU12" s="549"/>
      <c r="AV12" s="549"/>
      <c r="AW12" s="550"/>
      <c r="AX12" s="548" t="s">
        <v>150</v>
      </c>
      <c r="AY12" s="549"/>
      <c r="AZ12" s="549"/>
      <c r="BA12" s="550"/>
      <c r="BB12" s="548" t="s">
        <v>150</v>
      </c>
      <c r="BC12" s="549"/>
      <c r="BD12" s="549"/>
      <c r="BE12" s="550"/>
      <c r="BF12" s="576"/>
    </row>
    <row r="13" spans="1:58" ht="15.75" thickBot="1">
      <c r="A13" s="579"/>
      <c r="B13" s="582"/>
      <c r="C13" s="582"/>
      <c r="D13" s="582"/>
      <c r="E13" s="581"/>
      <c r="F13" s="581"/>
      <c r="G13" s="584"/>
      <c r="H13" s="564"/>
      <c r="I13" s="566"/>
      <c r="J13" s="187" t="s">
        <v>151</v>
      </c>
      <c r="K13" s="187" t="s">
        <v>152</v>
      </c>
      <c r="L13" s="187" t="s">
        <v>153</v>
      </c>
      <c r="M13" s="187" t="s">
        <v>154</v>
      </c>
      <c r="N13" s="187" t="s">
        <v>151</v>
      </c>
      <c r="O13" s="187" t="s">
        <v>152</v>
      </c>
      <c r="P13" s="187" t="s">
        <v>153</v>
      </c>
      <c r="Q13" s="187" t="s">
        <v>154</v>
      </c>
      <c r="R13" s="187" t="s">
        <v>151</v>
      </c>
      <c r="S13" s="187" t="s">
        <v>152</v>
      </c>
      <c r="T13" s="187" t="s">
        <v>153</v>
      </c>
      <c r="U13" s="187" t="s">
        <v>154</v>
      </c>
      <c r="V13" s="187" t="s">
        <v>151</v>
      </c>
      <c r="W13" s="187" t="s">
        <v>152</v>
      </c>
      <c r="X13" s="187" t="s">
        <v>153</v>
      </c>
      <c r="Y13" s="187" t="s">
        <v>154</v>
      </c>
      <c r="Z13" s="187" t="s">
        <v>151</v>
      </c>
      <c r="AA13" s="187" t="s">
        <v>152</v>
      </c>
      <c r="AB13" s="187" t="s">
        <v>153</v>
      </c>
      <c r="AC13" s="187" t="s">
        <v>154</v>
      </c>
      <c r="AD13" s="187" t="s">
        <v>151</v>
      </c>
      <c r="AE13" s="187" t="s">
        <v>152</v>
      </c>
      <c r="AF13" s="187" t="s">
        <v>153</v>
      </c>
      <c r="AG13" s="187" t="s">
        <v>154</v>
      </c>
      <c r="AH13" s="187" t="s">
        <v>151</v>
      </c>
      <c r="AI13" s="187" t="s">
        <v>152</v>
      </c>
      <c r="AJ13" s="187" t="s">
        <v>153</v>
      </c>
      <c r="AK13" s="187" t="s">
        <v>154</v>
      </c>
      <c r="AL13" s="187" t="s">
        <v>151</v>
      </c>
      <c r="AM13" s="187" t="s">
        <v>152</v>
      </c>
      <c r="AN13" s="187" t="s">
        <v>153</v>
      </c>
      <c r="AO13" s="187" t="s">
        <v>154</v>
      </c>
      <c r="AP13" s="187" t="s">
        <v>151</v>
      </c>
      <c r="AQ13" s="187" t="s">
        <v>152</v>
      </c>
      <c r="AR13" s="187" t="s">
        <v>153</v>
      </c>
      <c r="AS13" s="187" t="s">
        <v>154</v>
      </c>
      <c r="AT13" s="187" t="s">
        <v>151</v>
      </c>
      <c r="AU13" s="187" t="s">
        <v>152</v>
      </c>
      <c r="AV13" s="187" t="s">
        <v>153</v>
      </c>
      <c r="AW13" s="187" t="s">
        <v>154</v>
      </c>
      <c r="AX13" s="187" t="s">
        <v>151</v>
      </c>
      <c r="AY13" s="187" t="s">
        <v>152</v>
      </c>
      <c r="AZ13" s="187" t="s">
        <v>153</v>
      </c>
      <c r="BA13" s="187" t="s">
        <v>154</v>
      </c>
      <c r="BB13" s="187" t="s">
        <v>151</v>
      </c>
      <c r="BC13" s="187" t="s">
        <v>152</v>
      </c>
      <c r="BD13" s="187" t="s">
        <v>153</v>
      </c>
      <c r="BE13" s="187" t="s">
        <v>154</v>
      </c>
      <c r="BF13" s="724"/>
    </row>
    <row r="14" spans="1:58" ht="24.75" customHeight="1">
      <c r="A14" s="717" t="s">
        <v>185</v>
      </c>
      <c r="B14" s="554">
        <v>16157</v>
      </c>
      <c r="C14" s="557" t="s">
        <v>186</v>
      </c>
      <c r="D14" s="554" t="s">
        <v>187</v>
      </c>
      <c r="E14" s="718" t="s">
        <v>188</v>
      </c>
      <c r="F14" s="542"/>
      <c r="G14" s="713" t="s">
        <v>189</v>
      </c>
      <c r="H14" s="712" t="s">
        <v>160</v>
      </c>
      <c r="I14" s="190" t="s">
        <v>161</v>
      </c>
      <c r="J14" s="190"/>
      <c r="K14" s="190"/>
      <c r="L14" s="190"/>
      <c r="M14" s="190">
        <f>SUM(J14:L14)</f>
        <v>0</v>
      </c>
      <c r="N14" s="190"/>
      <c r="O14" s="190"/>
      <c r="P14" s="190"/>
      <c r="Q14" s="190">
        <f>SUM(N14:P14)</f>
        <v>0</v>
      </c>
      <c r="R14" s="190"/>
      <c r="S14" s="190"/>
      <c r="T14" s="190"/>
      <c r="U14" s="190">
        <f>SUM(R14:T14)</f>
        <v>0</v>
      </c>
      <c r="V14" s="190"/>
      <c r="W14" s="190"/>
      <c r="X14" s="190"/>
      <c r="Y14" s="190">
        <f>SUM(V14:X14)</f>
        <v>0</v>
      </c>
      <c r="Z14" s="190"/>
      <c r="AA14" s="190"/>
      <c r="AB14" s="190"/>
      <c r="AC14" s="190">
        <f>SUM(Z14:AB14)</f>
        <v>0</v>
      </c>
      <c r="AD14" s="190"/>
      <c r="AE14" s="190"/>
      <c r="AF14" s="190"/>
      <c r="AG14" s="190">
        <f>SUM(AD14:AF14)</f>
        <v>0</v>
      </c>
      <c r="AH14" s="190"/>
      <c r="AI14" s="190"/>
      <c r="AJ14" s="190"/>
      <c r="AK14" s="190">
        <f t="shared" ref="AK14:AK77" si="0">SUM(AH14:AJ14)</f>
        <v>0</v>
      </c>
      <c r="AL14" s="190"/>
      <c r="AM14" s="190"/>
      <c r="AN14" s="190"/>
      <c r="AO14" s="190">
        <f t="shared" ref="AO14:AO77" si="1">SUM(AL14:AN14)</f>
        <v>0</v>
      </c>
      <c r="AP14" s="190"/>
      <c r="AQ14" s="190"/>
      <c r="AR14" s="190"/>
      <c r="AS14" s="190">
        <f t="shared" ref="AS14:AS77" si="2">SUM(AP14:AR14)</f>
        <v>0</v>
      </c>
      <c r="AT14" s="190"/>
      <c r="AU14" s="190"/>
      <c r="AV14" s="190"/>
      <c r="AW14" s="190">
        <f t="shared" ref="AW14:AW77" si="3">SUM(AT14:AV14)</f>
        <v>0</v>
      </c>
      <c r="AX14" s="190"/>
      <c r="AY14" s="190"/>
      <c r="AZ14" s="190"/>
      <c r="BA14" s="190">
        <f t="shared" ref="BA14:BA77" si="4">SUM(AX14:AZ14)</f>
        <v>0</v>
      </c>
      <c r="BB14" s="190"/>
      <c r="BC14" s="190"/>
      <c r="BD14" s="190"/>
      <c r="BE14" s="190">
        <f t="shared" ref="BE14:BE77" si="5">SUM(BB14:BD14)</f>
        <v>0</v>
      </c>
      <c r="BF14" s="192">
        <f t="shared" ref="BF14:BF51" si="6">SUM(M14,Q14,U14,Y14,AC14,AG14,AK14,AO14,AS14,AW14,BA14,BE14)</f>
        <v>0</v>
      </c>
    </row>
    <row r="15" spans="1:58" ht="24" customHeight="1">
      <c r="A15" s="717"/>
      <c r="B15" s="555"/>
      <c r="C15" s="558"/>
      <c r="D15" s="555"/>
      <c r="E15" s="719"/>
      <c r="F15" s="543"/>
      <c r="G15" s="713"/>
      <c r="H15" s="713"/>
      <c r="I15" s="195" t="s">
        <v>162</v>
      </c>
      <c r="J15" s="195"/>
      <c r="K15" s="195"/>
      <c r="L15" s="195"/>
      <c r="M15" s="195">
        <f>SUM(J15:L15)</f>
        <v>0</v>
      </c>
      <c r="N15" s="195"/>
      <c r="O15" s="195"/>
      <c r="P15" s="195"/>
      <c r="Q15" s="195">
        <f>SUM(N15:P15)</f>
        <v>0</v>
      </c>
      <c r="R15" s="195"/>
      <c r="S15" s="195"/>
      <c r="T15" s="195"/>
      <c r="U15" s="195">
        <f>SUM(R15:T15)</f>
        <v>0</v>
      </c>
      <c r="V15" s="195"/>
      <c r="W15" s="195"/>
      <c r="X15" s="195"/>
      <c r="Y15" s="195">
        <f>SUM(V15:X15)</f>
        <v>0</v>
      </c>
      <c r="Z15" s="195"/>
      <c r="AA15" s="195"/>
      <c r="AB15" s="195"/>
      <c r="AC15" s="195">
        <f>SUM(Z15:AB15)</f>
        <v>0</v>
      </c>
      <c r="AD15" s="195"/>
      <c r="AE15" s="195"/>
      <c r="AF15" s="195"/>
      <c r="AG15" s="195">
        <f>SUM(AD15:AF15)</f>
        <v>0</v>
      </c>
      <c r="AH15" s="195"/>
      <c r="AI15" s="195"/>
      <c r="AJ15" s="195"/>
      <c r="AK15" s="195">
        <f t="shared" si="0"/>
        <v>0</v>
      </c>
      <c r="AL15" s="195"/>
      <c r="AM15" s="195"/>
      <c r="AN15" s="195"/>
      <c r="AO15" s="195">
        <f t="shared" si="1"/>
        <v>0</v>
      </c>
      <c r="AP15" s="195"/>
      <c r="AQ15" s="195"/>
      <c r="AR15" s="195"/>
      <c r="AS15" s="195">
        <f t="shared" si="2"/>
        <v>0</v>
      </c>
      <c r="AT15" s="195"/>
      <c r="AU15" s="195"/>
      <c r="AV15" s="195"/>
      <c r="AW15" s="195">
        <f t="shared" si="3"/>
        <v>0</v>
      </c>
      <c r="AX15" s="195"/>
      <c r="AY15" s="195"/>
      <c r="AZ15" s="195"/>
      <c r="BA15" s="195">
        <f t="shared" si="4"/>
        <v>0</v>
      </c>
      <c r="BB15" s="195"/>
      <c r="BC15" s="195"/>
      <c r="BD15" s="195"/>
      <c r="BE15" s="195">
        <f t="shared" si="5"/>
        <v>0</v>
      </c>
      <c r="BF15" s="196">
        <f t="shared" si="6"/>
        <v>0</v>
      </c>
    </row>
    <row r="16" spans="1:58" ht="21.75" customHeight="1">
      <c r="A16" s="717"/>
      <c r="B16" s="555"/>
      <c r="C16" s="558"/>
      <c r="D16" s="555"/>
      <c r="E16" s="719"/>
      <c r="F16" s="543"/>
      <c r="G16" s="713"/>
      <c r="H16" s="713"/>
      <c r="I16" s="195" t="s">
        <v>163</v>
      </c>
      <c r="J16" s="195"/>
      <c r="K16" s="195"/>
      <c r="L16" s="195"/>
      <c r="M16" s="195">
        <f>SUM(J16:L16)</f>
        <v>0</v>
      </c>
      <c r="N16" s="195"/>
      <c r="O16" s="195"/>
      <c r="P16" s="195"/>
      <c r="Q16" s="195">
        <f>SUM(N16:P16)</f>
        <v>0</v>
      </c>
      <c r="R16" s="195"/>
      <c r="S16" s="195"/>
      <c r="T16" s="195"/>
      <c r="U16" s="195">
        <f>SUM(R16:T16)</f>
        <v>0</v>
      </c>
      <c r="V16" s="195"/>
      <c r="W16" s="195"/>
      <c r="X16" s="195"/>
      <c r="Y16" s="195">
        <f>SUM(V16:X16)</f>
        <v>0</v>
      </c>
      <c r="Z16" s="195"/>
      <c r="AA16" s="195"/>
      <c r="AB16" s="195"/>
      <c r="AC16" s="195">
        <f>SUM(Z16:AB16)</f>
        <v>0</v>
      </c>
      <c r="AD16" s="195"/>
      <c r="AE16" s="195"/>
      <c r="AF16" s="195"/>
      <c r="AG16" s="195">
        <f>SUM(AD16:AF16)</f>
        <v>0</v>
      </c>
      <c r="AH16" s="195"/>
      <c r="AI16" s="195"/>
      <c r="AJ16" s="195"/>
      <c r="AK16" s="195">
        <f t="shared" si="0"/>
        <v>0</v>
      </c>
      <c r="AL16" s="195"/>
      <c r="AM16" s="195"/>
      <c r="AN16" s="195"/>
      <c r="AO16" s="195">
        <f t="shared" si="1"/>
        <v>0</v>
      </c>
      <c r="AP16" s="195"/>
      <c r="AQ16" s="195"/>
      <c r="AR16" s="195"/>
      <c r="AS16" s="195">
        <f t="shared" si="2"/>
        <v>0</v>
      </c>
      <c r="AT16" s="195"/>
      <c r="AU16" s="195"/>
      <c r="AV16" s="195"/>
      <c r="AW16" s="195">
        <f t="shared" si="3"/>
        <v>0</v>
      </c>
      <c r="AX16" s="195"/>
      <c r="AY16" s="195"/>
      <c r="AZ16" s="195"/>
      <c r="BA16" s="195">
        <f t="shared" si="4"/>
        <v>0</v>
      </c>
      <c r="BB16" s="195"/>
      <c r="BC16" s="195"/>
      <c r="BD16" s="195"/>
      <c r="BE16" s="195">
        <f t="shared" si="5"/>
        <v>0</v>
      </c>
      <c r="BF16" s="196">
        <f t="shared" si="6"/>
        <v>0</v>
      </c>
    </row>
    <row r="17" spans="1:58" ht="19.5" customHeight="1">
      <c r="A17" s="717"/>
      <c r="B17" s="555"/>
      <c r="C17" s="558"/>
      <c r="D17" s="555"/>
      <c r="E17" s="719"/>
      <c r="F17" s="543"/>
      <c r="G17" s="713"/>
      <c r="H17" s="713"/>
      <c r="I17" s="195" t="s">
        <v>164</v>
      </c>
      <c r="J17" s="195"/>
      <c r="K17" s="195"/>
      <c r="L17" s="195"/>
      <c r="M17" s="195">
        <f>SUM(J17:L17)</f>
        <v>0</v>
      </c>
      <c r="N17" s="195">
        <v>1</v>
      </c>
      <c r="O17" s="195"/>
      <c r="P17" s="195"/>
      <c r="Q17" s="195">
        <f>SUM(N17:P17)</f>
        <v>1</v>
      </c>
      <c r="R17" s="195"/>
      <c r="S17" s="195"/>
      <c r="T17" s="195"/>
      <c r="U17" s="195">
        <f>SUM(R17:T17)</f>
        <v>0</v>
      </c>
      <c r="V17" s="195"/>
      <c r="W17" s="195"/>
      <c r="X17" s="195"/>
      <c r="Y17" s="195">
        <f>SUM(V17:X17)</f>
        <v>0</v>
      </c>
      <c r="Z17" s="195"/>
      <c r="AA17" s="195"/>
      <c r="AB17" s="195"/>
      <c r="AC17" s="195">
        <f>SUM(Z17:AB17)</f>
        <v>0</v>
      </c>
      <c r="AD17" s="195"/>
      <c r="AE17" s="195"/>
      <c r="AF17" s="195"/>
      <c r="AG17" s="195">
        <f>SUM(AD17:AF17)</f>
        <v>0</v>
      </c>
      <c r="AH17" s="195"/>
      <c r="AI17" s="195"/>
      <c r="AJ17" s="195"/>
      <c r="AK17" s="195">
        <f t="shared" si="0"/>
        <v>0</v>
      </c>
      <c r="AL17" s="195"/>
      <c r="AM17" s="195"/>
      <c r="AN17" s="195"/>
      <c r="AO17" s="195">
        <f t="shared" si="1"/>
        <v>0</v>
      </c>
      <c r="AP17" s="195"/>
      <c r="AQ17" s="195"/>
      <c r="AR17" s="195"/>
      <c r="AS17" s="195">
        <f t="shared" si="2"/>
        <v>0</v>
      </c>
      <c r="AT17" s="195"/>
      <c r="AU17" s="195"/>
      <c r="AV17" s="195"/>
      <c r="AW17" s="195">
        <f t="shared" si="3"/>
        <v>0</v>
      </c>
      <c r="AX17" s="195"/>
      <c r="AY17" s="195"/>
      <c r="AZ17" s="195"/>
      <c r="BA17" s="195">
        <f t="shared" si="4"/>
        <v>0</v>
      </c>
      <c r="BB17" s="195"/>
      <c r="BC17" s="195"/>
      <c r="BD17" s="195"/>
      <c r="BE17" s="195">
        <f t="shared" si="5"/>
        <v>0</v>
      </c>
      <c r="BF17" s="196">
        <f t="shared" si="6"/>
        <v>1</v>
      </c>
    </row>
    <row r="18" spans="1:58" ht="19.5" customHeight="1">
      <c r="A18" s="717"/>
      <c r="B18" s="555"/>
      <c r="C18" s="558"/>
      <c r="D18" s="555"/>
      <c r="E18" s="719"/>
      <c r="F18" s="543"/>
      <c r="G18" s="713"/>
      <c r="H18" s="713"/>
      <c r="I18" s="195" t="s">
        <v>165</v>
      </c>
      <c r="J18" s="195"/>
      <c r="K18" s="195"/>
      <c r="L18" s="195"/>
      <c r="M18" s="195">
        <f t="shared" ref="M18:M35" si="7">SUM(J18:L18)</f>
        <v>0</v>
      </c>
      <c r="N18" s="195"/>
      <c r="O18" s="195"/>
      <c r="P18" s="195"/>
      <c r="Q18" s="195">
        <f t="shared" ref="Q18:Q35" si="8">SUM(N18:P18)</f>
        <v>0</v>
      </c>
      <c r="R18" s="195"/>
      <c r="S18" s="195"/>
      <c r="T18" s="195"/>
      <c r="U18" s="195">
        <f t="shared" ref="U18:U35" si="9">SUM(R18:T18)</f>
        <v>0</v>
      </c>
      <c r="V18" s="195"/>
      <c r="W18" s="195"/>
      <c r="X18" s="195"/>
      <c r="Y18" s="195">
        <f t="shared" ref="Y18:Y35" si="10">SUM(V18:X18)</f>
        <v>0</v>
      </c>
      <c r="Z18" s="195"/>
      <c r="AA18" s="195"/>
      <c r="AB18" s="195"/>
      <c r="AC18" s="195">
        <f t="shared" ref="AC18:AC35" si="11">SUM(Z18:AB18)</f>
        <v>0</v>
      </c>
      <c r="AD18" s="195"/>
      <c r="AE18" s="195"/>
      <c r="AF18" s="195"/>
      <c r="AG18" s="195">
        <f t="shared" ref="AG18:AG35" si="12">SUM(AD18:AF18)</f>
        <v>0</v>
      </c>
      <c r="AH18" s="195"/>
      <c r="AI18" s="195"/>
      <c r="AJ18" s="195"/>
      <c r="AK18" s="195">
        <f t="shared" si="0"/>
        <v>0</v>
      </c>
      <c r="AL18" s="195"/>
      <c r="AM18" s="195"/>
      <c r="AN18" s="195"/>
      <c r="AO18" s="195">
        <f t="shared" si="1"/>
        <v>0</v>
      </c>
      <c r="AP18" s="195"/>
      <c r="AQ18" s="195"/>
      <c r="AR18" s="195"/>
      <c r="AS18" s="195">
        <f t="shared" si="2"/>
        <v>0</v>
      </c>
      <c r="AT18" s="195"/>
      <c r="AU18" s="195"/>
      <c r="AV18" s="195"/>
      <c r="AW18" s="195">
        <f t="shared" si="3"/>
        <v>0</v>
      </c>
      <c r="AX18" s="195"/>
      <c r="AY18" s="195"/>
      <c r="AZ18" s="195"/>
      <c r="BA18" s="195">
        <f t="shared" si="4"/>
        <v>0</v>
      </c>
      <c r="BB18" s="195"/>
      <c r="BC18" s="195"/>
      <c r="BD18" s="195"/>
      <c r="BE18" s="195">
        <f t="shared" si="5"/>
        <v>0</v>
      </c>
      <c r="BF18" s="196">
        <f t="shared" si="6"/>
        <v>0</v>
      </c>
    </row>
    <row r="19" spans="1:58" ht="33" customHeight="1">
      <c r="A19" s="717"/>
      <c r="B19" s="555"/>
      <c r="C19" s="558"/>
      <c r="D19" s="555"/>
      <c r="E19" s="719"/>
      <c r="F19" s="543"/>
      <c r="G19" s="713"/>
      <c r="H19" s="713"/>
      <c r="I19" s="197" t="s">
        <v>166</v>
      </c>
      <c r="J19" s="197">
        <f>SUM(J14:J18)</f>
        <v>0</v>
      </c>
      <c r="K19" s="197">
        <f>SUM(K14:K18)</f>
        <v>0</v>
      </c>
      <c r="L19" s="197">
        <f>SUM(L14:L18)</f>
        <v>0</v>
      </c>
      <c r="M19" s="197">
        <f t="shared" si="7"/>
        <v>0</v>
      </c>
      <c r="N19" s="197">
        <f>SUM(N14:N18)</f>
        <v>1</v>
      </c>
      <c r="O19" s="197">
        <f>SUM(O14:O18)</f>
        <v>0</v>
      </c>
      <c r="P19" s="197">
        <f>SUM(P14:P18)</f>
        <v>0</v>
      </c>
      <c r="Q19" s="197">
        <f t="shared" si="8"/>
        <v>1</v>
      </c>
      <c r="R19" s="197">
        <f>SUM(R14:R18)</f>
        <v>0</v>
      </c>
      <c r="S19" s="197">
        <f>SUM(S14:S18)</f>
        <v>0</v>
      </c>
      <c r="T19" s="197">
        <f>SUM(T14:T18)</f>
        <v>0</v>
      </c>
      <c r="U19" s="197">
        <f t="shared" si="9"/>
        <v>0</v>
      </c>
      <c r="V19" s="197">
        <f>SUM(V14:V18)</f>
        <v>0</v>
      </c>
      <c r="W19" s="197">
        <f>SUM(W14:W18)</f>
        <v>0</v>
      </c>
      <c r="X19" s="197">
        <f>SUM(X14:X18)</f>
        <v>0</v>
      </c>
      <c r="Y19" s="197">
        <f t="shared" si="10"/>
        <v>0</v>
      </c>
      <c r="Z19" s="197">
        <f>SUM(Z14:Z18)</f>
        <v>0</v>
      </c>
      <c r="AA19" s="197">
        <f>SUM(AA14:AA18)</f>
        <v>0</v>
      </c>
      <c r="AB19" s="197">
        <f>SUM(AB14:AB18)</f>
        <v>0</v>
      </c>
      <c r="AC19" s="197">
        <f t="shared" si="11"/>
        <v>0</v>
      </c>
      <c r="AD19" s="197">
        <f>SUM(AD14:AD18)</f>
        <v>0</v>
      </c>
      <c r="AE19" s="197">
        <f>SUM(AE14:AE18)</f>
        <v>0</v>
      </c>
      <c r="AF19" s="197">
        <f>SUM(AF14:AF18)</f>
        <v>0</v>
      </c>
      <c r="AG19" s="197">
        <f t="shared" si="12"/>
        <v>0</v>
      </c>
      <c r="AH19" s="197">
        <f>SUM(AH14:AH18)</f>
        <v>0</v>
      </c>
      <c r="AI19" s="197">
        <f>SUM(AI14:AI18)</f>
        <v>0</v>
      </c>
      <c r="AJ19" s="197">
        <f>SUM(AJ14:AJ18)</f>
        <v>0</v>
      </c>
      <c r="AK19" s="197">
        <f t="shared" si="0"/>
        <v>0</v>
      </c>
      <c r="AL19" s="197">
        <f>SUM(AL14:AL18)</f>
        <v>0</v>
      </c>
      <c r="AM19" s="197">
        <f>SUM(AM14:AM18)</f>
        <v>0</v>
      </c>
      <c r="AN19" s="197">
        <f>SUM(AN14:AN18)</f>
        <v>0</v>
      </c>
      <c r="AO19" s="197">
        <f t="shared" si="1"/>
        <v>0</v>
      </c>
      <c r="AP19" s="197">
        <f>SUM(AP14:AP18)</f>
        <v>0</v>
      </c>
      <c r="AQ19" s="197">
        <f>SUM(AQ14:AQ18)</f>
        <v>0</v>
      </c>
      <c r="AR19" s="197">
        <f>SUM(AR14:AR18)</f>
        <v>0</v>
      </c>
      <c r="AS19" s="197">
        <f t="shared" si="2"/>
        <v>0</v>
      </c>
      <c r="AT19" s="197">
        <f>SUM(AT14:AT18)</f>
        <v>0</v>
      </c>
      <c r="AU19" s="197">
        <f>SUM(AU14:AU18)</f>
        <v>0</v>
      </c>
      <c r="AV19" s="197">
        <f>SUM(AV14:AV18)</f>
        <v>0</v>
      </c>
      <c r="AW19" s="197">
        <f t="shared" si="3"/>
        <v>0</v>
      </c>
      <c r="AX19" s="197">
        <f>SUM(AX14:AX18)</f>
        <v>0</v>
      </c>
      <c r="AY19" s="197">
        <f>SUM(AY14:AY18)</f>
        <v>0</v>
      </c>
      <c r="AZ19" s="197">
        <f>SUM(AZ14:AZ18)</f>
        <v>0</v>
      </c>
      <c r="BA19" s="197">
        <f t="shared" si="4"/>
        <v>0</v>
      </c>
      <c r="BB19" s="197">
        <f>SUM(BB14:BB18)</f>
        <v>0</v>
      </c>
      <c r="BC19" s="197">
        <f>SUM(BC14:BC18)</f>
        <v>0</v>
      </c>
      <c r="BD19" s="197">
        <f>SUM(BD14:BD18)</f>
        <v>0</v>
      </c>
      <c r="BE19" s="197">
        <f t="shared" si="5"/>
        <v>0</v>
      </c>
      <c r="BF19" s="249">
        <f t="shared" si="6"/>
        <v>1</v>
      </c>
    </row>
    <row r="20" spans="1:58" ht="23.25" customHeight="1">
      <c r="A20" s="717"/>
      <c r="B20" s="555"/>
      <c r="C20" s="558"/>
      <c r="D20" s="555"/>
      <c r="E20" s="719"/>
      <c r="F20" s="543"/>
      <c r="G20" s="713"/>
      <c r="H20" s="713" t="s">
        <v>167</v>
      </c>
      <c r="I20" s="195" t="s">
        <v>168</v>
      </c>
      <c r="J20" s="195"/>
      <c r="K20" s="195"/>
      <c r="L20" s="195"/>
      <c r="M20" s="195">
        <f t="shared" si="7"/>
        <v>0</v>
      </c>
      <c r="N20" s="195">
        <v>1</v>
      </c>
      <c r="O20" s="195"/>
      <c r="P20" s="195"/>
      <c r="Q20" s="195">
        <f t="shared" si="8"/>
        <v>1</v>
      </c>
      <c r="R20" s="195"/>
      <c r="S20" s="195"/>
      <c r="T20" s="195"/>
      <c r="U20" s="195">
        <f t="shared" si="9"/>
        <v>0</v>
      </c>
      <c r="V20" s="195"/>
      <c r="W20" s="195"/>
      <c r="X20" s="195"/>
      <c r="Y20" s="195">
        <f t="shared" si="10"/>
        <v>0</v>
      </c>
      <c r="Z20" s="195"/>
      <c r="AA20" s="195"/>
      <c r="AB20" s="195"/>
      <c r="AC20" s="195">
        <f t="shared" si="11"/>
        <v>0</v>
      </c>
      <c r="AD20" s="195"/>
      <c r="AE20" s="195"/>
      <c r="AF20" s="195"/>
      <c r="AG20" s="195">
        <f t="shared" si="12"/>
        <v>0</v>
      </c>
      <c r="AH20" s="195"/>
      <c r="AI20" s="195"/>
      <c r="AJ20" s="195"/>
      <c r="AK20" s="195">
        <f t="shared" si="0"/>
        <v>0</v>
      </c>
      <c r="AL20" s="195"/>
      <c r="AM20" s="195"/>
      <c r="AN20" s="195"/>
      <c r="AO20" s="195">
        <f t="shared" si="1"/>
        <v>0</v>
      </c>
      <c r="AP20" s="195"/>
      <c r="AQ20" s="195"/>
      <c r="AR20" s="195"/>
      <c r="AS20" s="195">
        <f t="shared" si="2"/>
        <v>0</v>
      </c>
      <c r="AT20" s="195"/>
      <c r="AU20" s="195"/>
      <c r="AV20" s="195"/>
      <c r="AW20" s="195">
        <f t="shared" si="3"/>
        <v>0</v>
      </c>
      <c r="AX20" s="195"/>
      <c r="AY20" s="195"/>
      <c r="AZ20" s="195"/>
      <c r="BA20" s="195">
        <f t="shared" si="4"/>
        <v>0</v>
      </c>
      <c r="BB20" s="195"/>
      <c r="BC20" s="195"/>
      <c r="BD20" s="195"/>
      <c r="BE20" s="195">
        <f t="shared" si="5"/>
        <v>0</v>
      </c>
      <c r="BF20" s="196">
        <f t="shared" si="6"/>
        <v>1</v>
      </c>
    </row>
    <row r="21" spans="1:58" ht="33" customHeight="1">
      <c r="A21" s="717"/>
      <c r="B21" s="555"/>
      <c r="C21" s="558"/>
      <c r="D21" s="555"/>
      <c r="E21" s="719"/>
      <c r="F21" s="543"/>
      <c r="G21" s="713"/>
      <c r="H21" s="713"/>
      <c r="I21" s="250" t="s">
        <v>190</v>
      </c>
      <c r="J21" s="195"/>
      <c r="K21" s="195"/>
      <c r="L21" s="195"/>
      <c r="M21" s="195">
        <f t="shared" si="7"/>
        <v>0</v>
      </c>
      <c r="N21" s="195"/>
      <c r="O21" s="195"/>
      <c r="P21" s="195"/>
      <c r="Q21" s="195">
        <f t="shared" si="8"/>
        <v>0</v>
      </c>
      <c r="R21" s="195"/>
      <c r="S21" s="195"/>
      <c r="T21" s="195"/>
      <c r="U21" s="195">
        <f t="shared" si="9"/>
        <v>0</v>
      </c>
      <c r="V21" s="195"/>
      <c r="W21" s="195"/>
      <c r="X21" s="195"/>
      <c r="Y21" s="195">
        <f t="shared" si="10"/>
        <v>0</v>
      </c>
      <c r="Z21" s="195"/>
      <c r="AA21" s="195"/>
      <c r="AB21" s="195"/>
      <c r="AC21" s="195">
        <f t="shared" si="11"/>
        <v>0</v>
      </c>
      <c r="AD21" s="195"/>
      <c r="AE21" s="195"/>
      <c r="AF21" s="195"/>
      <c r="AG21" s="195">
        <f t="shared" si="12"/>
        <v>0</v>
      </c>
      <c r="AH21" s="195"/>
      <c r="AI21" s="195"/>
      <c r="AJ21" s="195"/>
      <c r="AK21" s="195">
        <f t="shared" si="0"/>
        <v>0</v>
      </c>
      <c r="AL21" s="195"/>
      <c r="AM21" s="195"/>
      <c r="AN21" s="195"/>
      <c r="AO21" s="195">
        <f t="shared" si="1"/>
        <v>0</v>
      </c>
      <c r="AP21" s="195"/>
      <c r="AQ21" s="195"/>
      <c r="AR21" s="195"/>
      <c r="AS21" s="195">
        <f t="shared" si="2"/>
        <v>0</v>
      </c>
      <c r="AT21" s="195"/>
      <c r="AU21" s="195"/>
      <c r="AV21" s="195"/>
      <c r="AW21" s="195">
        <f t="shared" si="3"/>
        <v>0</v>
      </c>
      <c r="AX21" s="195"/>
      <c r="AY21" s="195"/>
      <c r="AZ21" s="195"/>
      <c r="BA21" s="195">
        <f t="shared" si="4"/>
        <v>0</v>
      </c>
      <c r="BB21" s="195"/>
      <c r="BC21" s="195"/>
      <c r="BD21" s="195"/>
      <c r="BE21" s="195">
        <f t="shared" si="5"/>
        <v>0</v>
      </c>
      <c r="BF21" s="196">
        <f t="shared" si="6"/>
        <v>0</v>
      </c>
    </row>
    <row r="22" spans="1:58" ht="19.5" customHeight="1">
      <c r="A22" s="717"/>
      <c r="B22" s="555"/>
      <c r="C22" s="558"/>
      <c r="D22" s="555"/>
      <c r="E22" s="719"/>
      <c r="F22" s="543"/>
      <c r="G22" s="713"/>
      <c r="H22" s="713"/>
      <c r="I22" s="195" t="s">
        <v>169</v>
      </c>
      <c r="J22" s="195"/>
      <c r="K22" s="195"/>
      <c r="L22" s="195"/>
      <c r="M22" s="195">
        <f t="shared" si="7"/>
        <v>0</v>
      </c>
      <c r="N22" s="195"/>
      <c r="O22" s="195"/>
      <c r="P22" s="195"/>
      <c r="Q22" s="195">
        <f t="shared" si="8"/>
        <v>0</v>
      </c>
      <c r="R22" s="195"/>
      <c r="S22" s="195"/>
      <c r="T22" s="195"/>
      <c r="U22" s="195">
        <f t="shared" si="9"/>
        <v>0</v>
      </c>
      <c r="V22" s="195"/>
      <c r="W22" s="195"/>
      <c r="X22" s="195"/>
      <c r="Y22" s="195">
        <f t="shared" si="10"/>
        <v>0</v>
      </c>
      <c r="Z22" s="195"/>
      <c r="AA22" s="195"/>
      <c r="AB22" s="195"/>
      <c r="AC22" s="195">
        <f t="shared" si="11"/>
        <v>0</v>
      </c>
      <c r="AD22" s="195"/>
      <c r="AE22" s="195"/>
      <c r="AF22" s="195"/>
      <c r="AG22" s="195">
        <f t="shared" si="12"/>
        <v>0</v>
      </c>
      <c r="AH22" s="195"/>
      <c r="AI22" s="195"/>
      <c r="AJ22" s="195"/>
      <c r="AK22" s="195">
        <f t="shared" si="0"/>
        <v>0</v>
      </c>
      <c r="AL22" s="195"/>
      <c r="AM22" s="195"/>
      <c r="AN22" s="195"/>
      <c r="AO22" s="195">
        <f t="shared" si="1"/>
        <v>0</v>
      </c>
      <c r="AP22" s="195"/>
      <c r="AQ22" s="195"/>
      <c r="AR22" s="195"/>
      <c r="AS22" s="195">
        <f t="shared" si="2"/>
        <v>0</v>
      </c>
      <c r="AT22" s="195"/>
      <c r="AU22" s="195"/>
      <c r="AV22" s="195"/>
      <c r="AW22" s="195">
        <f t="shared" si="3"/>
        <v>0</v>
      </c>
      <c r="AX22" s="195"/>
      <c r="AY22" s="195"/>
      <c r="AZ22" s="195"/>
      <c r="BA22" s="195">
        <f t="shared" si="4"/>
        <v>0</v>
      </c>
      <c r="BB22" s="195"/>
      <c r="BC22" s="195"/>
      <c r="BD22" s="195"/>
      <c r="BE22" s="195">
        <f t="shared" si="5"/>
        <v>0</v>
      </c>
      <c r="BF22" s="196">
        <f t="shared" si="6"/>
        <v>0</v>
      </c>
    </row>
    <row r="23" spans="1:58" ht="19.5" customHeight="1">
      <c r="A23" s="717"/>
      <c r="B23" s="555"/>
      <c r="C23" s="558"/>
      <c r="D23" s="555"/>
      <c r="E23" s="719"/>
      <c r="F23" s="543"/>
      <c r="G23" s="713"/>
      <c r="H23" s="713" t="s">
        <v>170</v>
      </c>
      <c r="I23" s="195" t="s">
        <v>171</v>
      </c>
      <c r="J23" s="195"/>
      <c r="K23" s="195"/>
      <c r="L23" s="195"/>
      <c r="M23" s="195">
        <f t="shared" si="7"/>
        <v>0</v>
      </c>
      <c r="N23" s="195"/>
      <c r="O23" s="195"/>
      <c r="P23" s="195"/>
      <c r="Q23" s="195">
        <f t="shared" si="8"/>
        <v>0</v>
      </c>
      <c r="R23" s="195"/>
      <c r="S23" s="195"/>
      <c r="T23" s="195"/>
      <c r="U23" s="195">
        <f t="shared" si="9"/>
        <v>0</v>
      </c>
      <c r="V23" s="195"/>
      <c r="W23" s="195"/>
      <c r="X23" s="195"/>
      <c r="Y23" s="195">
        <f t="shared" si="10"/>
        <v>0</v>
      </c>
      <c r="Z23" s="195"/>
      <c r="AA23" s="195"/>
      <c r="AB23" s="195"/>
      <c r="AC23" s="195">
        <f t="shared" si="11"/>
        <v>0</v>
      </c>
      <c r="AD23" s="195"/>
      <c r="AE23" s="195"/>
      <c r="AF23" s="195"/>
      <c r="AG23" s="195">
        <f t="shared" si="12"/>
        <v>0</v>
      </c>
      <c r="AH23" s="195"/>
      <c r="AI23" s="195"/>
      <c r="AJ23" s="195"/>
      <c r="AK23" s="195">
        <f t="shared" si="0"/>
        <v>0</v>
      </c>
      <c r="AL23" s="195"/>
      <c r="AM23" s="195"/>
      <c r="AN23" s="195"/>
      <c r="AO23" s="195">
        <f t="shared" si="1"/>
        <v>0</v>
      </c>
      <c r="AP23" s="195"/>
      <c r="AQ23" s="195"/>
      <c r="AR23" s="195"/>
      <c r="AS23" s="195">
        <f t="shared" si="2"/>
        <v>0</v>
      </c>
      <c r="AT23" s="195"/>
      <c r="AU23" s="195"/>
      <c r="AV23" s="195"/>
      <c r="AW23" s="195">
        <f t="shared" si="3"/>
        <v>0</v>
      </c>
      <c r="AX23" s="195"/>
      <c r="AY23" s="195"/>
      <c r="AZ23" s="195"/>
      <c r="BA23" s="195">
        <f t="shared" si="4"/>
        <v>0</v>
      </c>
      <c r="BB23" s="195"/>
      <c r="BC23" s="195"/>
      <c r="BD23" s="195"/>
      <c r="BE23" s="195">
        <f t="shared" si="5"/>
        <v>0</v>
      </c>
      <c r="BF23" s="196">
        <f t="shared" si="6"/>
        <v>0</v>
      </c>
    </row>
    <row r="24" spans="1:58" ht="19.5" customHeight="1" thickBot="1">
      <c r="A24" s="717"/>
      <c r="B24" s="555"/>
      <c r="C24" s="558"/>
      <c r="D24" s="555"/>
      <c r="E24" s="720"/>
      <c r="F24" s="721"/>
      <c r="G24" s="713"/>
      <c r="H24" s="714"/>
      <c r="I24" s="199" t="s">
        <v>172</v>
      </c>
      <c r="J24" s="199"/>
      <c r="K24" s="199"/>
      <c r="L24" s="199"/>
      <c r="M24" s="199">
        <f t="shared" si="7"/>
        <v>0</v>
      </c>
      <c r="N24" s="199"/>
      <c r="O24" s="199"/>
      <c r="P24" s="199"/>
      <c r="Q24" s="199">
        <f t="shared" si="8"/>
        <v>0</v>
      </c>
      <c r="R24" s="199"/>
      <c r="S24" s="199"/>
      <c r="T24" s="199"/>
      <c r="U24" s="199">
        <f t="shared" si="9"/>
        <v>0</v>
      </c>
      <c r="V24" s="199"/>
      <c r="W24" s="199"/>
      <c r="X24" s="199"/>
      <c r="Y24" s="199">
        <f t="shared" si="10"/>
        <v>0</v>
      </c>
      <c r="Z24" s="199"/>
      <c r="AA24" s="199"/>
      <c r="AB24" s="199"/>
      <c r="AC24" s="199">
        <f t="shared" si="11"/>
        <v>0</v>
      </c>
      <c r="AD24" s="199"/>
      <c r="AE24" s="199"/>
      <c r="AF24" s="199"/>
      <c r="AG24" s="199">
        <f t="shared" si="12"/>
        <v>0</v>
      </c>
      <c r="AH24" s="199"/>
      <c r="AI24" s="199"/>
      <c r="AJ24" s="199"/>
      <c r="AK24" s="199">
        <f t="shared" si="0"/>
        <v>0</v>
      </c>
      <c r="AL24" s="199"/>
      <c r="AM24" s="199"/>
      <c r="AN24" s="199"/>
      <c r="AO24" s="199">
        <f t="shared" si="1"/>
        <v>0</v>
      </c>
      <c r="AP24" s="199"/>
      <c r="AQ24" s="199"/>
      <c r="AR24" s="199"/>
      <c r="AS24" s="199">
        <f t="shared" si="2"/>
        <v>0</v>
      </c>
      <c r="AT24" s="199"/>
      <c r="AU24" s="199"/>
      <c r="AV24" s="199"/>
      <c r="AW24" s="199">
        <f t="shared" si="3"/>
        <v>0</v>
      </c>
      <c r="AX24" s="199"/>
      <c r="AY24" s="199"/>
      <c r="AZ24" s="199"/>
      <c r="BA24" s="199">
        <f t="shared" si="4"/>
        <v>0</v>
      </c>
      <c r="BB24" s="199"/>
      <c r="BC24" s="199"/>
      <c r="BD24" s="199"/>
      <c r="BE24" s="199">
        <f t="shared" si="5"/>
        <v>0</v>
      </c>
      <c r="BF24" s="202">
        <f t="shared" si="6"/>
        <v>0</v>
      </c>
    </row>
    <row r="25" spans="1:58" ht="18.75" customHeight="1">
      <c r="A25" s="717"/>
      <c r="B25" s="555"/>
      <c r="C25" s="558"/>
      <c r="D25" s="555"/>
      <c r="E25" s="715" t="s">
        <v>191</v>
      </c>
      <c r="F25" s="716"/>
      <c r="G25" s="713" t="s">
        <v>192</v>
      </c>
      <c r="H25" s="712" t="s">
        <v>160</v>
      </c>
      <c r="I25" s="190" t="s">
        <v>161</v>
      </c>
      <c r="J25" s="190"/>
      <c r="K25" s="190"/>
      <c r="L25" s="190"/>
      <c r="M25" s="190">
        <f t="shared" si="7"/>
        <v>0</v>
      </c>
      <c r="N25" s="190"/>
      <c r="O25" s="190"/>
      <c r="P25" s="190"/>
      <c r="Q25" s="190">
        <f t="shared" si="8"/>
        <v>0</v>
      </c>
      <c r="R25" s="190"/>
      <c r="S25" s="190"/>
      <c r="T25" s="190"/>
      <c r="U25" s="190">
        <f t="shared" si="9"/>
        <v>0</v>
      </c>
      <c r="V25" s="190"/>
      <c r="W25" s="190"/>
      <c r="X25" s="190"/>
      <c r="Y25" s="190">
        <f t="shared" si="10"/>
        <v>0</v>
      </c>
      <c r="Z25" s="190"/>
      <c r="AA25" s="190"/>
      <c r="AB25" s="190"/>
      <c r="AC25" s="190">
        <f t="shared" si="11"/>
        <v>0</v>
      </c>
      <c r="AD25" s="190"/>
      <c r="AE25" s="190"/>
      <c r="AF25" s="190"/>
      <c r="AG25" s="190">
        <f t="shared" si="12"/>
        <v>0</v>
      </c>
      <c r="AH25" s="190"/>
      <c r="AI25" s="190"/>
      <c r="AJ25" s="190"/>
      <c r="AK25" s="190">
        <f t="shared" si="0"/>
        <v>0</v>
      </c>
      <c r="AL25" s="190"/>
      <c r="AM25" s="190"/>
      <c r="AN25" s="190"/>
      <c r="AO25" s="190">
        <f t="shared" si="1"/>
        <v>0</v>
      </c>
      <c r="AP25" s="190"/>
      <c r="AQ25" s="190"/>
      <c r="AR25" s="190"/>
      <c r="AS25" s="190">
        <f t="shared" si="2"/>
        <v>0</v>
      </c>
      <c r="AT25" s="190"/>
      <c r="AU25" s="190"/>
      <c r="AV25" s="190"/>
      <c r="AW25" s="190">
        <f t="shared" si="3"/>
        <v>0</v>
      </c>
      <c r="AX25" s="190"/>
      <c r="AY25" s="190"/>
      <c r="AZ25" s="190"/>
      <c r="BA25" s="190">
        <f t="shared" si="4"/>
        <v>0</v>
      </c>
      <c r="BB25" s="190"/>
      <c r="BC25" s="190"/>
      <c r="BD25" s="190"/>
      <c r="BE25" s="190">
        <f t="shared" si="5"/>
        <v>0</v>
      </c>
      <c r="BF25" s="192">
        <f t="shared" si="6"/>
        <v>0</v>
      </c>
    </row>
    <row r="26" spans="1:58" ht="19.5" customHeight="1">
      <c r="A26" s="717"/>
      <c r="B26" s="555"/>
      <c r="C26" s="558"/>
      <c r="D26" s="555"/>
      <c r="E26" s="715"/>
      <c r="F26" s="716"/>
      <c r="G26" s="713"/>
      <c r="H26" s="713"/>
      <c r="I26" s="195" t="s">
        <v>162</v>
      </c>
      <c r="J26" s="195"/>
      <c r="K26" s="195"/>
      <c r="L26" s="195"/>
      <c r="M26" s="195">
        <f t="shared" si="7"/>
        <v>0</v>
      </c>
      <c r="N26" s="195"/>
      <c r="O26" s="195"/>
      <c r="P26" s="195"/>
      <c r="Q26" s="253">
        <f t="shared" si="8"/>
        <v>0</v>
      </c>
      <c r="R26" s="195"/>
      <c r="S26" s="195"/>
      <c r="T26" s="195"/>
      <c r="U26" s="253">
        <f t="shared" si="9"/>
        <v>0</v>
      </c>
      <c r="V26" s="195"/>
      <c r="W26" s="195"/>
      <c r="X26" s="195"/>
      <c r="Y26" s="253">
        <f t="shared" si="10"/>
        <v>0</v>
      </c>
      <c r="Z26" s="195"/>
      <c r="AA26" s="195"/>
      <c r="AB26" s="195"/>
      <c r="AC26" s="253">
        <f t="shared" si="11"/>
        <v>0</v>
      </c>
      <c r="AD26" s="195"/>
      <c r="AE26" s="195"/>
      <c r="AF26" s="195"/>
      <c r="AG26" s="253">
        <f t="shared" si="12"/>
        <v>0</v>
      </c>
      <c r="AH26" s="195"/>
      <c r="AI26" s="195"/>
      <c r="AJ26" s="195"/>
      <c r="AK26" s="253">
        <f t="shared" si="0"/>
        <v>0</v>
      </c>
      <c r="AL26" s="195"/>
      <c r="AM26" s="195"/>
      <c r="AN26" s="195"/>
      <c r="AO26" s="253">
        <f t="shared" si="1"/>
        <v>0</v>
      </c>
      <c r="AP26" s="195"/>
      <c r="AQ26" s="195"/>
      <c r="AR26" s="195"/>
      <c r="AS26" s="253">
        <f t="shared" si="2"/>
        <v>0</v>
      </c>
      <c r="AT26" s="195"/>
      <c r="AU26" s="195"/>
      <c r="AV26" s="195"/>
      <c r="AW26" s="253">
        <f t="shared" si="3"/>
        <v>0</v>
      </c>
      <c r="AX26" s="195"/>
      <c r="AY26" s="195"/>
      <c r="AZ26" s="195"/>
      <c r="BA26" s="253">
        <f t="shared" si="4"/>
        <v>0</v>
      </c>
      <c r="BB26" s="195"/>
      <c r="BC26" s="195"/>
      <c r="BD26" s="195"/>
      <c r="BE26" s="253">
        <f t="shared" si="5"/>
        <v>0</v>
      </c>
      <c r="BF26" s="196">
        <f t="shared" si="6"/>
        <v>0</v>
      </c>
    </row>
    <row r="27" spans="1:58" ht="19.5" customHeight="1">
      <c r="A27" s="717"/>
      <c r="B27" s="555"/>
      <c r="C27" s="558"/>
      <c r="D27" s="555"/>
      <c r="E27" s="715"/>
      <c r="F27" s="716"/>
      <c r="G27" s="713"/>
      <c r="H27" s="713"/>
      <c r="I27" s="195" t="s">
        <v>163</v>
      </c>
      <c r="J27" s="195"/>
      <c r="K27" s="195"/>
      <c r="L27" s="195"/>
      <c r="M27" s="195">
        <f t="shared" si="7"/>
        <v>0</v>
      </c>
      <c r="N27" s="195"/>
      <c r="O27" s="195"/>
      <c r="P27" s="195"/>
      <c r="Q27" s="253">
        <f t="shared" si="8"/>
        <v>0</v>
      </c>
      <c r="R27" s="195"/>
      <c r="S27" s="195"/>
      <c r="T27" s="195"/>
      <c r="U27" s="253">
        <f t="shared" si="9"/>
        <v>0</v>
      </c>
      <c r="V27" s="195"/>
      <c r="W27" s="195"/>
      <c r="X27" s="195"/>
      <c r="Y27" s="253">
        <f t="shared" si="10"/>
        <v>0</v>
      </c>
      <c r="Z27" s="195"/>
      <c r="AA27" s="195"/>
      <c r="AB27" s="195"/>
      <c r="AC27" s="253">
        <f t="shared" si="11"/>
        <v>0</v>
      </c>
      <c r="AD27" s="195"/>
      <c r="AE27" s="195"/>
      <c r="AF27" s="195"/>
      <c r="AG27" s="253">
        <f t="shared" si="12"/>
        <v>0</v>
      </c>
      <c r="AH27" s="195"/>
      <c r="AI27" s="195"/>
      <c r="AJ27" s="195"/>
      <c r="AK27" s="253">
        <f t="shared" si="0"/>
        <v>0</v>
      </c>
      <c r="AL27" s="195"/>
      <c r="AM27" s="195"/>
      <c r="AN27" s="195"/>
      <c r="AO27" s="253">
        <f t="shared" si="1"/>
        <v>0</v>
      </c>
      <c r="AP27" s="195"/>
      <c r="AQ27" s="195"/>
      <c r="AR27" s="195"/>
      <c r="AS27" s="253">
        <f t="shared" si="2"/>
        <v>0</v>
      </c>
      <c r="AT27" s="195"/>
      <c r="AU27" s="195"/>
      <c r="AV27" s="195"/>
      <c r="AW27" s="253">
        <f t="shared" si="3"/>
        <v>0</v>
      </c>
      <c r="AX27" s="195"/>
      <c r="AY27" s="195"/>
      <c r="AZ27" s="195"/>
      <c r="BA27" s="253">
        <f t="shared" si="4"/>
        <v>0</v>
      </c>
      <c r="BB27" s="195"/>
      <c r="BC27" s="195"/>
      <c r="BD27" s="195"/>
      <c r="BE27" s="253">
        <f t="shared" si="5"/>
        <v>0</v>
      </c>
      <c r="BF27" s="196">
        <f t="shared" si="6"/>
        <v>0</v>
      </c>
    </row>
    <row r="28" spans="1:58" ht="19.5" customHeight="1">
      <c r="A28" s="717"/>
      <c r="B28" s="555"/>
      <c r="C28" s="558"/>
      <c r="D28" s="555"/>
      <c r="E28" s="715"/>
      <c r="F28" s="716"/>
      <c r="G28" s="713"/>
      <c r="H28" s="713"/>
      <c r="I28" s="195" t="s">
        <v>164</v>
      </c>
      <c r="J28" s="195">
        <v>1</v>
      </c>
      <c r="K28" s="195">
        <v>5</v>
      </c>
      <c r="L28" s="195"/>
      <c r="M28" s="195">
        <f t="shared" si="7"/>
        <v>6</v>
      </c>
      <c r="N28" s="195">
        <v>1</v>
      </c>
      <c r="O28" s="195">
        <v>3</v>
      </c>
      <c r="P28" s="195"/>
      <c r="Q28" s="253">
        <f t="shared" si="8"/>
        <v>4</v>
      </c>
      <c r="R28" s="195"/>
      <c r="S28" s="195"/>
      <c r="T28" s="195"/>
      <c r="U28" s="253">
        <f t="shared" si="9"/>
        <v>0</v>
      </c>
      <c r="V28" s="195"/>
      <c r="W28" s="195"/>
      <c r="X28" s="195"/>
      <c r="Y28" s="253">
        <f t="shared" si="10"/>
        <v>0</v>
      </c>
      <c r="Z28" s="195"/>
      <c r="AA28" s="195"/>
      <c r="AB28" s="195"/>
      <c r="AC28" s="253">
        <f t="shared" si="11"/>
        <v>0</v>
      </c>
      <c r="AD28" s="195"/>
      <c r="AE28" s="195"/>
      <c r="AF28" s="195"/>
      <c r="AG28" s="253">
        <f t="shared" si="12"/>
        <v>0</v>
      </c>
      <c r="AH28" s="195"/>
      <c r="AI28" s="195"/>
      <c r="AJ28" s="195"/>
      <c r="AK28" s="253">
        <f t="shared" si="0"/>
        <v>0</v>
      </c>
      <c r="AL28" s="195"/>
      <c r="AM28" s="195"/>
      <c r="AN28" s="195"/>
      <c r="AO28" s="253">
        <f t="shared" si="1"/>
        <v>0</v>
      </c>
      <c r="AP28" s="195"/>
      <c r="AQ28" s="195"/>
      <c r="AR28" s="195"/>
      <c r="AS28" s="253">
        <f t="shared" si="2"/>
        <v>0</v>
      </c>
      <c r="AT28" s="195"/>
      <c r="AU28" s="195"/>
      <c r="AV28" s="195"/>
      <c r="AW28" s="253">
        <f t="shared" si="3"/>
        <v>0</v>
      </c>
      <c r="AX28" s="195"/>
      <c r="AY28" s="195"/>
      <c r="AZ28" s="195"/>
      <c r="BA28" s="253">
        <f t="shared" si="4"/>
        <v>0</v>
      </c>
      <c r="BB28" s="195"/>
      <c r="BC28" s="195"/>
      <c r="BD28" s="195"/>
      <c r="BE28" s="253">
        <f t="shared" si="5"/>
        <v>0</v>
      </c>
      <c r="BF28" s="196">
        <f t="shared" si="6"/>
        <v>10</v>
      </c>
    </row>
    <row r="29" spans="1:58" ht="33" customHeight="1">
      <c r="A29" s="717"/>
      <c r="B29" s="555"/>
      <c r="C29" s="558"/>
      <c r="D29" s="555"/>
      <c r="E29" s="715"/>
      <c r="F29" s="716"/>
      <c r="G29" s="713"/>
      <c r="H29" s="713"/>
      <c r="I29" s="195" t="s">
        <v>165</v>
      </c>
      <c r="J29" s="195">
        <v>1</v>
      </c>
      <c r="K29" s="195">
        <v>2</v>
      </c>
      <c r="L29" s="195"/>
      <c r="M29" s="195">
        <f>SUM(J29:L29)</f>
        <v>3</v>
      </c>
      <c r="N29" s="195">
        <v>1</v>
      </c>
      <c r="O29" s="195"/>
      <c r="P29" s="195"/>
      <c r="Q29" s="253">
        <f>SUM(N29:P29)</f>
        <v>1</v>
      </c>
      <c r="R29" s="195"/>
      <c r="S29" s="195">
        <v>1</v>
      </c>
      <c r="T29" s="195"/>
      <c r="U29" s="253">
        <f t="shared" si="9"/>
        <v>1</v>
      </c>
      <c r="V29" s="195"/>
      <c r="W29" s="195"/>
      <c r="X29" s="195"/>
      <c r="Y29" s="253">
        <f t="shared" si="10"/>
        <v>0</v>
      </c>
      <c r="Z29" s="195"/>
      <c r="AA29" s="195"/>
      <c r="AB29" s="195"/>
      <c r="AC29" s="253">
        <f t="shared" si="11"/>
        <v>0</v>
      </c>
      <c r="AD29" s="195"/>
      <c r="AE29" s="195"/>
      <c r="AF29" s="195"/>
      <c r="AG29" s="253">
        <f t="shared" si="12"/>
        <v>0</v>
      </c>
      <c r="AH29" s="195"/>
      <c r="AI29" s="195"/>
      <c r="AJ29" s="195"/>
      <c r="AK29" s="253">
        <f t="shared" si="0"/>
        <v>0</v>
      </c>
      <c r="AL29" s="195"/>
      <c r="AM29" s="195"/>
      <c r="AN29" s="195"/>
      <c r="AO29" s="253">
        <f t="shared" si="1"/>
        <v>0</v>
      </c>
      <c r="AP29" s="195"/>
      <c r="AQ29" s="195"/>
      <c r="AR29" s="195"/>
      <c r="AS29" s="253">
        <f t="shared" si="2"/>
        <v>0</v>
      </c>
      <c r="AT29" s="195"/>
      <c r="AU29" s="195"/>
      <c r="AV29" s="195"/>
      <c r="AW29" s="253">
        <f t="shared" si="3"/>
        <v>0</v>
      </c>
      <c r="AX29" s="195"/>
      <c r="AY29" s="195"/>
      <c r="AZ29" s="195"/>
      <c r="BA29" s="253">
        <f t="shared" si="4"/>
        <v>0</v>
      </c>
      <c r="BB29" s="195"/>
      <c r="BC29" s="195"/>
      <c r="BD29" s="195"/>
      <c r="BE29" s="253">
        <f t="shared" si="5"/>
        <v>0</v>
      </c>
      <c r="BF29" s="196">
        <f t="shared" si="6"/>
        <v>5</v>
      </c>
    </row>
    <row r="30" spans="1:58" ht="34.5" customHeight="1">
      <c r="A30" s="717"/>
      <c r="B30" s="555"/>
      <c r="C30" s="558"/>
      <c r="D30" s="555"/>
      <c r="E30" s="715"/>
      <c r="F30" s="716"/>
      <c r="G30" s="713"/>
      <c r="H30" s="713"/>
      <c r="I30" s="197" t="s">
        <v>166</v>
      </c>
      <c r="J30" s="197">
        <f>SUM(J25:J29)</f>
        <v>2</v>
      </c>
      <c r="K30" s="197">
        <f>SUM(K25:K29)</f>
        <v>7</v>
      </c>
      <c r="L30" s="197">
        <f>SUM(L25:L29)</f>
        <v>0</v>
      </c>
      <c r="M30" s="197">
        <f t="shared" si="7"/>
        <v>9</v>
      </c>
      <c r="N30" s="197">
        <f>SUM(N25:N29)</f>
        <v>2</v>
      </c>
      <c r="O30" s="197">
        <f>SUM(O25:O29)</f>
        <v>3</v>
      </c>
      <c r="P30" s="197">
        <f>SUM(P25:P29)</f>
        <v>0</v>
      </c>
      <c r="Q30" s="254">
        <f t="shared" si="8"/>
        <v>5</v>
      </c>
      <c r="R30" s="197">
        <f>SUM(R25:R29)</f>
        <v>0</v>
      </c>
      <c r="S30" s="197">
        <f>SUM(S25:S29)</f>
        <v>1</v>
      </c>
      <c r="T30" s="197">
        <f>SUM(T25:T29)</f>
        <v>0</v>
      </c>
      <c r="U30" s="254">
        <f t="shared" si="9"/>
        <v>1</v>
      </c>
      <c r="V30" s="197">
        <f>SUM(V25:V29)</f>
        <v>0</v>
      </c>
      <c r="W30" s="197">
        <f>SUM(W25:W29)</f>
        <v>0</v>
      </c>
      <c r="X30" s="197">
        <f>SUM(X25:X29)</f>
        <v>0</v>
      </c>
      <c r="Y30" s="254">
        <f t="shared" si="10"/>
        <v>0</v>
      </c>
      <c r="Z30" s="197">
        <f>SUM(Z25:Z29)</f>
        <v>0</v>
      </c>
      <c r="AA30" s="197">
        <f>SUM(AA25:AA29)</f>
        <v>0</v>
      </c>
      <c r="AB30" s="197">
        <f>SUM(AB25:AB29)</f>
        <v>0</v>
      </c>
      <c r="AC30" s="254">
        <f t="shared" si="11"/>
        <v>0</v>
      </c>
      <c r="AD30" s="197">
        <f>SUM(AD25:AD29)</f>
        <v>0</v>
      </c>
      <c r="AE30" s="197">
        <f>SUM(AE25:AE29)</f>
        <v>0</v>
      </c>
      <c r="AF30" s="197">
        <f>SUM(AF25:AF29)</f>
        <v>0</v>
      </c>
      <c r="AG30" s="254">
        <f t="shared" si="12"/>
        <v>0</v>
      </c>
      <c r="AH30" s="197">
        <f>SUM(AH25:AH29)</f>
        <v>0</v>
      </c>
      <c r="AI30" s="197">
        <f>SUM(AI25:AI29)</f>
        <v>0</v>
      </c>
      <c r="AJ30" s="197">
        <f>SUM(AJ25:AJ29)</f>
        <v>0</v>
      </c>
      <c r="AK30" s="254">
        <f t="shared" si="0"/>
        <v>0</v>
      </c>
      <c r="AL30" s="197">
        <f>SUM(AL25:AL29)</f>
        <v>0</v>
      </c>
      <c r="AM30" s="197">
        <f>SUM(AM25:AM29)</f>
        <v>0</v>
      </c>
      <c r="AN30" s="197">
        <f>SUM(AN25:AN29)</f>
        <v>0</v>
      </c>
      <c r="AO30" s="254">
        <f t="shared" si="1"/>
        <v>0</v>
      </c>
      <c r="AP30" s="197">
        <f>SUM(AP25:AP29)</f>
        <v>0</v>
      </c>
      <c r="AQ30" s="197">
        <f>SUM(AQ25:AQ29)</f>
        <v>0</v>
      </c>
      <c r="AR30" s="197">
        <f>SUM(AR25:AR29)</f>
        <v>0</v>
      </c>
      <c r="AS30" s="254">
        <f t="shared" si="2"/>
        <v>0</v>
      </c>
      <c r="AT30" s="197">
        <f>SUM(AT25:AT29)</f>
        <v>0</v>
      </c>
      <c r="AU30" s="197">
        <f>SUM(AU25:AU29)</f>
        <v>0</v>
      </c>
      <c r="AV30" s="197">
        <f>SUM(AV25:AV29)</f>
        <v>0</v>
      </c>
      <c r="AW30" s="254">
        <f t="shared" si="3"/>
        <v>0</v>
      </c>
      <c r="AX30" s="197">
        <f>SUM(AX25:AX29)</f>
        <v>0</v>
      </c>
      <c r="AY30" s="197">
        <f>SUM(AY25:AY29)</f>
        <v>0</v>
      </c>
      <c r="AZ30" s="197">
        <f>SUM(AZ25:AZ29)</f>
        <v>0</v>
      </c>
      <c r="BA30" s="254">
        <f t="shared" si="4"/>
        <v>0</v>
      </c>
      <c r="BB30" s="197">
        <f>SUM(BB25:BB29)</f>
        <v>0</v>
      </c>
      <c r="BC30" s="197">
        <f>SUM(BC25:BC29)</f>
        <v>0</v>
      </c>
      <c r="BD30" s="197">
        <f>SUM(BD25:BD29)</f>
        <v>0</v>
      </c>
      <c r="BE30" s="254">
        <f t="shared" si="5"/>
        <v>0</v>
      </c>
      <c r="BF30" s="249">
        <f>SUM(M30,Q30,U30,Y30,AC30,AG30,AK30,AO30,AS30,AW30,BA30,BE30)</f>
        <v>15</v>
      </c>
    </row>
    <row r="31" spans="1:58" ht="41.25" customHeight="1">
      <c r="A31" s="717"/>
      <c r="B31" s="555"/>
      <c r="C31" s="558"/>
      <c r="D31" s="555"/>
      <c r="E31" s="715"/>
      <c r="F31" s="716"/>
      <c r="G31" s="713"/>
      <c r="H31" s="713" t="s">
        <v>167</v>
      </c>
      <c r="I31" s="195" t="s">
        <v>168</v>
      </c>
      <c r="J31" s="195">
        <v>2</v>
      </c>
      <c r="K31" s="195">
        <v>6</v>
      </c>
      <c r="L31" s="195"/>
      <c r="M31" s="195">
        <f t="shared" si="7"/>
        <v>8</v>
      </c>
      <c r="N31" s="195">
        <v>2</v>
      </c>
      <c r="O31" s="195">
        <v>1</v>
      </c>
      <c r="P31" s="195"/>
      <c r="Q31" s="253">
        <f t="shared" si="8"/>
        <v>3</v>
      </c>
      <c r="R31" s="195"/>
      <c r="S31" s="195"/>
      <c r="T31" s="195"/>
      <c r="U31" s="253">
        <f t="shared" si="9"/>
        <v>0</v>
      </c>
      <c r="V31" s="195"/>
      <c r="W31" s="195"/>
      <c r="X31" s="195"/>
      <c r="Y31" s="253">
        <f t="shared" si="10"/>
        <v>0</v>
      </c>
      <c r="Z31" s="195"/>
      <c r="AA31" s="195"/>
      <c r="AB31" s="195"/>
      <c r="AC31" s="253">
        <f t="shared" si="11"/>
        <v>0</v>
      </c>
      <c r="AD31" s="195"/>
      <c r="AE31" s="195"/>
      <c r="AF31" s="195"/>
      <c r="AG31" s="253">
        <f t="shared" si="12"/>
        <v>0</v>
      </c>
      <c r="AH31" s="195"/>
      <c r="AI31" s="195"/>
      <c r="AJ31" s="195"/>
      <c r="AK31" s="253">
        <f t="shared" si="0"/>
        <v>0</v>
      </c>
      <c r="AL31" s="195"/>
      <c r="AM31" s="195"/>
      <c r="AN31" s="195"/>
      <c r="AO31" s="253">
        <f t="shared" si="1"/>
        <v>0</v>
      </c>
      <c r="AP31" s="195"/>
      <c r="AQ31" s="195"/>
      <c r="AR31" s="195"/>
      <c r="AS31" s="253">
        <f t="shared" si="2"/>
        <v>0</v>
      </c>
      <c r="AT31" s="195"/>
      <c r="AU31" s="195"/>
      <c r="AV31" s="195"/>
      <c r="AW31" s="253">
        <f t="shared" si="3"/>
        <v>0</v>
      </c>
      <c r="AX31" s="195"/>
      <c r="AY31" s="195"/>
      <c r="AZ31" s="195"/>
      <c r="BA31" s="253">
        <f t="shared" si="4"/>
        <v>0</v>
      </c>
      <c r="BB31" s="195"/>
      <c r="BC31" s="195"/>
      <c r="BD31" s="195"/>
      <c r="BE31" s="253">
        <f t="shared" si="5"/>
        <v>0</v>
      </c>
      <c r="BF31" s="196">
        <f t="shared" si="6"/>
        <v>11</v>
      </c>
    </row>
    <row r="32" spans="1:58" ht="19.5" customHeight="1">
      <c r="A32" s="717"/>
      <c r="B32" s="555"/>
      <c r="C32" s="558"/>
      <c r="D32" s="555"/>
      <c r="E32" s="715"/>
      <c r="F32" s="716"/>
      <c r="G32" s="713"/>
      <c r="H32" s="713"/>
      <c r="I32" s="250" t="s">
        <v>190</v>
      </c>
      <c r="J32" s="195"/>
      <c r="K32" s="195">
        <v>1</v>
      </c>
      <c r="L32" s="195"/>
      <c r="M32" s="195">
        <f t="shared" si="7"/>
        <v>1</v>
      </c>
      <c r="N32" s="195"/>
      <c r="O32" s="195">
        <v>1</v>
      </c>
      <c r="P32" s="195"/>
      <c r="Q32" s="253">
        <f t="shared" si="8"/>
        <v>1</v>
      </c>
      <c r="R32" s="195"/>
      <c r="S32" s="195">
        <v>1</v>
      </c>
      <c r="T32" s="195"/>
      <c r="U32" s="253">
        <f t="shared" si="9"/>
        <v>1</v>
      </c>
      <c r="V32" s="195"/>
      <c r="W32" s="195"/>
      <c r="X32" s="195"/>
      <c r="Y32" s="253">
        <f t="shared" si="10"/>
        <v>0</v>
      </c>
      <c r="Z32" s="195"/>
      <c r="AA32" s="195"/>
      <c r="AB32" s="195"/>
      <c r="AC32" s="253">
        <f t="shared" si="11"/>
        <v>0</v>
      </c>
      <c r="AD32" s="195"/>
      <c r="AE32" s="195"/>
      <c r="AF32" s="195"/>
      <c r="AG32" s="253">
        <f t="shared" si="12"/>
        <v>0</v>
      </c>
      <c r="AH32" s="195"/>
      <c r="AI32" s="195"/>
      <c r="AJ32" s="195"/>
      <c r="AK32" s="253">
        <f t="shared" si="0"/>
        <v>0</v>
      </c>
      <c r="AL32" s="195"/>
      <c r="AM32" s="195"/>
      <c r="AN32" s="195"/>
      <c r="AO32" s="253">
        <f t="shared" si="1"/>
        <v>0</v>
      </c>
      <c r="AP32" s="195"/>
      <c r="AQ32" s="195"/>
      <c r="AR32" s="195"/>
      <c r="AS32" s="253">
        <f t="shared" si="2"/>
        <v>0</v>
      </c>
      <c r="AT32" s="195"/>
      <c r="AU32" s="195"/>
      <c r="AV32" s="195"/>
      <c r="AW32" s="253">
        <f t="shared" si="3"/>
        <v>0</v>
      </c>
      <c r="AX32" s="195"/>
      <c r="AY32" s="195"/>
      <c r="AZ32" s="195"/>
      <c r="BA32" s="253">
        <f t="shared" si="4"/>
        <v>0</v>
      </c>
      <c r="BB32" s="195"/>
      <c r="BC32" s="195"/>
      <c r="BD32" s="195"/>
      <c r="BE32" s="253">
        <f t="shared" si="5"/>
        <v>0</v>
      </c>
      <c r="BF32" s="196">
        <f t="shared" si="6"/>
        <v>3</v>
      </c>
    </row>
    <row r="33" spans="1:58" ht="19.5" customHeight="1">
      <c r="A33" s="717"/>
      <c r="B33" s="555"/>
      <c r="C33" s="558"/>
      <c r="D33" s="555"/>
      <c r="E33" s="715"/>
      <c r="F33" s="716"/>
      <c r="G33" s="713"/>
      <c r="H33" s="713"/>
      <c r="I33" s="195" t="s">
        <v>169</v>
      </c>
      <c r="J33" s="195"/>
      <c r="K33" s="195"/>
      <c r="L33" s="195"/>
      <c r="M33" s="195">
        <f t="shared" si="7"/>
        <v>0</v>
      </c>
      <c r="N33" s="195"/>
      <c r="O33" s="195">
        <v>1</v>
      </c>
      <c r="P33" s="195"/>
      <c r="Q33" s="253">
        <f t="shared" si="8"/>
        <v>1</v>
      </c>
      <c r="R33" s="195"/>
      <c r="S33" s="195"/>
      <c r="T33" s="195"/>
      <c r="U33" s="253">
        <f t="shared" si="9"/>
        <v>0</v>
      </c>
      <c r="V33" s="195"/>
      <c r="W33" s="195"/>
      <c r="X33" s="195"/>
      <c r="Y33" s="253">
        <f t="shared" si="10"/>
        <v>0</v>
      </c>
      <c r="Z33" s="195"/>
      <c r="AA33" s="195"/>
      <c r="AB33" s="195"/>
      <c r="AC33" s="253">
        <f t="shared" si="11"/>
        <v>0</v>
      </c>
      <c r="AD33" s="195"/>
      <c r="AE33" s="195"/>
      <c r="AF33" s="195"/>
      <c r="AG33" s="253">
        <f t="shared" si="12"/>
        <v>0</v>
      </c>
      <c r="AH33" s="195"/>
      <c r="AI33" s="195"/>
      <c r="AJ33" s="195"/>
      <c r="AK33" s="253">
        <f t="shared" si="0"/>
        <v>0</v>
      </c>
      <c r="AL33" s="195"/>
      <c r="AM33" s="195"/>
      <c r="AN33" s="195"/>
      <c r="AO33" s="253">
        <f t="shared" si="1"/>
        <v>0</v>
      </c>
      <c r="AP33" s="195"/>
      <c r="AQ33" s="195"/>
      <c r="AR33" s="195"/>
      <c r="AS33" s="253">
        <f t="shared" si="2"/>
        <v>0</v>
      </c>
      <c r="AT33" s="195"/>
      <c r="AU33" s="195"/>
      <c r="AV33" s="195"/>
      <c r="AW33" s="253">
        <f t="shared" si="3"/>
        <v>0</v>
      </c>
      <c r="AX33" s="195"/>
      <c r="AY33" s="195"/>
      <c r="AZ33" s="195"/>
      <c r="BA33" s="253">
        <f t="shared" si="4"/>
        <v>0</v>
      </c>
      <c r="BB33" s="195"/>
      <c r="BC33" s="195"/>
      <c r="BD33" s="195"/>
      <c r="BE33" s="253">
        <f t="shared" si="5"/>
        <v>0</v>
      </c>
      <c r="BF33" s="196">
        <f t="shared" si="6"/>
        <v>1</v>
      </c>
    </row>
    <row r="34" spans="1:58">
      <c r="A34" s="717"/>
      <c r="B34" s="555"/>
      <c r="C34" s="558"/>
      <c r="D34" s="555"/>
      <c r="E34" s="715"/>
      <c r="F34" s="716"/>
      <c r="G34" s="713"/>
      <c r="H34" s="713" t="s">
        <v>170</v>
      </c>
      <c r="I34" s="195" t="s">
        <v>171</v>
      </c>
      <c r="J34" s="195"/>
      <c r="K34" s="195"/>
      <c r="L34" s="195"/>
      <c r="M34" s="195">
        <f t="shared" si="7"/>
        <v>0</v>
      </c>
      <c r="N34" s="195"/>
      <c r="O34" s="195"/>
      <c r="P34" s="195"/>
      <c r="Q34" s="253">
        <f t="shared" si="8"/>
        <v>0</v>
      </c>
      <c r="R34" s="195"/>
      <c r="S34" s="195"/>
      <c r="T34" s="195"/>
      <c r="U34" s="253">
        <f t="shared" si="9"/>
        <v>0</v>
      </c>
      <c r="V34" s="195"/>
      <c r="W34" s="195"/>
      <c r="X34" s="195"/>
      <c r="Y34" s="253">
        <f t="shared" si="10"/>
        <v>0</v>
      </c>
      <c r="Z34" s="195"/>
      <c r="AA34" s="195"/>
      <c r="AB34" s="195"/>
      <c r="AC34" s="253">
        <f t="shared" si="11"/>
        <v>0</v>
      </c>
      <c r="AD34" s="195"/>
      <c r="AE34" s="195"/>
      <c r="AF34" s="195"/>
      <c r="AG34" s="253">
        <f t="shared" si="12"/>
        <v>0</v>
      </c>
      <c r="AH34" s="195"/>
      <c r="AI34" s="195"/>
      <c r="AJ34" s="195"/>
      <c r="AK34" s="253">
        <f t="shared" si="0"/>
        <v>0</v>
      </c>
      <c r="AL34" s="195"/>
      <c r="AM34" s="195"/>
      <c r="AN34" s="195"/>
      <c r="AO34" s="253">
        <f t="shared" si="1"/>
        <v>0</v>
      </c>
      <c r="AP34" s="195"/>
      <c r="AQ34" s="195"/>
      <c r="AR34" s="195"/>
      <c r="AS34" s="253">
        <f t="shared" si="2"/>
        <v>0</v>
      </c>
      <c r="AT34" s="195"/>
      <c r="AU34" s="195"/>
      <c r="AV34" s="195"/>
      <c r="AW34" s="253">
        <f t="shared" si="3"/>
        <v>0</v>
      </c>
      <c r="AX34" s="195"/>
      <c r="AY34" s="195"/>
      <c r="AZ34" s="195"/>
      <c r="BA34" s="253">
        <f t="shared" si="4"/>
        <v>0</v>
      </c>
      <c r="BB34" s="195"/>
      <c r="BC34" s="195"/>
      <c r="BD34" s="195"/>
      <c r="BE34" s="253">
        <f t="shared" si="5"/>
        <v>0</v>
      </c>
      <c r="BF34" s="196">
        <f t="shared" si="6"/>
        <v>0</v>
      </c>
    </row>
    <row r="35" spans="1:58" ht="15.75" thickBot="1">
      <c r="A35" s="717"/>
      <c r="B35" s="555"/>
      <c r="C35" s="558"/>
      <c r="D35" s="555"/>
      <c r="E35" s="715"/>
      <c r="F35" s="716"/>
      <c r="G35" s="713"/>
      <c r="H35" s="714"/>
      <c r="I35" s="199" t="s">
        <v>172</v>
      </c>
      <c r="J35" s="199"/>
      <c r="K35" s="199"/>
      <c r="L35" s="199"/>
      <c r="M35" s="199">
        <f t="shared" si="7"/>
        <v>0</v>
      </c>
      <c r="N35" s="199"/>
      <c r="O35" s="199"/>
      <c r="P35" s="199"/>
      <c r="Q35" s="255">
        <f t="shared" si="8"/>
        <v>0</v>
      </c>
      <c r="R35" s="199"/>
      <c r="S35" s="199"/>
      <c r="T35" s="199"/>
      <c r="U35" s="255">
        <f t="shared" si="9"/>
        <v>0</v>
      </c>
      <c r="V35" s="199"/>
      <c r="W35" s="199"/>
      <c r="X35" s="199"/>
      <c r="Y35" s="255">
        <f t="shared" si="10"/>
        <v>0</v>
      </c>
      <c r="Z35" s="199"/>
      <c r="AA35" s="199"/>
      <c r="AB35" s="199"/>
      <c r="AC35" s="255">
        <f t="shared" si="11"/>
        <v>0</v>
      </c>
      <c r="AD35" s="199"/>
      <c r="AE35" s="199"/>
      <c r="AF35" s="199"/>
      <c r="AG35" s="255">
        <f t="shared" si="12"/>
        <v>0</v>
      </c>
      <c r="AH35" s="199"/>
      <c r="AI35" s="199"/>
      <c r="AJ35" s="199"/>
      <c r="AK35" s="255">
        <f t="shared" si="0"/>
        <v>0</v>
      </c>
      <c r="AL35" s="199"/>
      <c r="AM35" s="199"/>
      <c r="AN35" s="199"/>
      <c r="AO35" s="255">
        <f t="shared" si="1"/>
        <v>0</v>
      </c>
      <c r="AP35" s="199"/>
      <c r="AQ35" s="199"/>
      <c r="AR35" s="199"/>
      <c r="AS35" s="255">
        <f t="shared" si="2"/>
        <v>0</v>
      </c>
      <c r="AT35" s="199"/>
      <c r="AU35" s="199"/>
      <c r="AV35" s="199"/>
      <c r="AW35" s="255">
        <f t="shared" si="3"/>
        <v>0</v>
      </c>
      <c r="AX35" s="199"/>
      <c r="AY35" s="199"/>
      <c r="AZ35" s="199"/>
      <c r="BA35" s="255">
        <f t="shared" si="4"/>
        <v>0</v>
      </c>
      <c r="BB35" s="199"/>
      <c r="BC35" s="199"/>
      <c r="BD35" s="199"/>
      <c r="BE35" s="255">
        <f t="shared" si="5"/>
        <v>0</v>
      </c>
      <c r="BF35" s="202">
        <f t="shared" si="6"/>
        <v>0</v>
      </c>
    </row>
    <row r="36" spans="1:58" ht="15" customHeight="1">
      <c r="A36" s="717" t="s">
        <v>185</v>
      </c>
      <c r="B36" s="555"/>
      <c r="C36" s="558"/>
      <c r="D36" s="555"/>
      <c r="E36" s="718" t="s">
        <v>193</v>
      </c>
      <c r="F36" s="542"/>
      <c r="G36" s="713" t="s">
        <v>189</v>
      </c>
      <c r="H36" s="712" t="s">
        <v>160</v>
      </c>
      <c r="I36" s="190" t="s">
        <v>161</v>
      </c>
      <c r="J36" s="190"/>
      <c r="K36" s="190"/>
      <c r="L36" s="190"/>
      <c r="M36" s="190">
        <f>SUM(J36:L36)</f>
        <v>0</v>
      </c>
      <c r="N36" s="190"/>
      <c r="O36" s="190"/>
      <c r="P36" s="190"/>
      <c r="Q36" s="190">
        <f>SUM(N36:P36)</f>
        <v>0</v>
      </c>
      <c r="R36" s="190"/>
      <c r="S36" s="190"/>
      <c r="T36" s="190"/>
      <c r="U36" s="190">
        <f>SUM(R36:T36)</f>
        <v>0</v>
      </c>
      <c r="V36" s="190"/>
      <c r="W36" s="190"/>
      <c r="X36" s="190"/>
      <c r="Y36" s="190">
        <f>SUM(V36:X36)</f>
        <v>0</v>
      </c>
      <c r="Z36" s="190"/>
      <c r="AA36" s="190"/>
      <c r="AB36" s="190"/>
      <c r="AC36" s="190">
        <f>SUM(Z36:AB36)</f>
        <v>0</v>
      </c>
      <c r="AD36" s="190"/>
      <c r="AE36" s="190"/>
      <c r="AF36" s="190"/>
      <c r="AG36" s="190">
        <f>SUM(AD36:AF36)</f>
        <v>0</v>
      </c>
      <c r="AH36" s="190"/>
      <c r="AI36" s="190"/>
      <c r="AJ36" s="190"/>
      <c r="AK36" s="190">
        <f t="shared" si="0"/>
        <v>0</v>
      </c>
      <c r="AL36" s="190"/>
      <c r="AM36" s="190"/>
      <c r="AN36" s="190"/>
      <c r="AO36" s="190">
        <f t="shared" si="1"/>
        <v>0</v>
      </c>
      <c r="AP36" s="190"/>
      <c r="AQ36" s="190"/>
      <c r="AR36" s="190"/>
      <c r="AS36" s="190">
        <f t="shared" si="2"/>
        <v>0</v>
      </c>
      <c r="AT36" s="190"/>
      <c r="AU36" s="190"/>
      <c r="AV36" s="190"/>
      <c r="AW36" s="190">
        <f t="shared" si="3"/>
        <v>0</v>
      </c>
      <c r="AX36" s="190"/>
      <c r="AY36" s="190"/>
      <c r="AZ36" s="190"/>
      <c r="BA36" s="190">
        <f t="shared" si="4"/>
        <v>0</v>
      </c>
      <c r="BB36" s="190"/>
      <c r="BC36" s="190"/>
      <c r="BD36" s="190"/>
      <c r="BE36" s="190">
        <f t="shared" si="5"/>
        <v>0</v>
      </c>
      <c r="BF36" s="192">
        <f t="shared" si="6"/>
        <v>0</v>
      </c>
    </row>
    <row r="37" spans="1:58">
      <c r="A37" s="717"/>
      <c r="B37" s="555"/>
      <c r="C37" s="558"/>
      <c r="D37" s="555"/>
      <c r="E37" s="719"/>
      <c r="F37" s="543"/>
      <c r="G37" s="713"/>
      <c r="H37" s="713"/>
      <c r="I37" s="195" t="s">
        <v>162</v>
      </c>
      <c r="J37" s="195"/>
      <c r="K37" s="195"/>
      <c r="L37" s="195"/>
      <c r="M37" s="195">
        <f>SUM(J37:L37)</f>
        <v>0</v>
      </c>
      <c r="N37" s="195"/>
      <c r="O37" s="195"/>
      <c r="P37" s="195"/>
      <c r="Q37" s="195">
        <f>SUM(N37:P37)</f>
        <v>0</v>
      </c>
      <c r="R37" s="195"/>
      <c r="S37" s="195"/>
      <c r="T37" s="195"/>
      <c r="U37" s="195">
        <f>SUM(R37:T37)</f>
        <v>0</v>
      </c>
      <c r="V37" s="195"/>
      <c r="W37" s="195"/>
      <c r="X37" s="195"/>
      <c r="Y37" s="195">
        <f>SUM(V37:X37)</f>
        <v>0</v>
      </c>
      <c r="Z37" s="195"/>
      <c r="AA37" s="195"/>
      <c r="AB37" s="195"/>
      <c r="AC37" s="195">
        <f>SUM(Z37:AB37)</f>
        <v>0</v>
      </c>
      <c r="AD37" s="195"/>
      <c r="AE37" s="195"/>
      <c r="AF37" s="195"/>
      <c r="AG37" s="195">
        <f>SUM(AD37:AF37)</f>
        <v>0</v>
      </c>
      <c r="AH37" s="195"/>
      <c r="AI37" s="195"/>
      <c r="AJ37" s="195"/>
      <c r="AK37" s="195">
        <f t="shared" si="0"/>
        <v>0</v>
      </c>
      <c r="AL37" s="195"/>
      <c r="AM37" s="195"/>
      <c r="AN37" s="195"/>
      <c r="AO37" s="195">
        <f t="shared" si="1"/>
        <v>0</v>
      </c>
      <c r="AP37" s="195"/>
      <c r="AQ37" s="195"/>
      <c r="AR37" s="195"/>
      <c r="AS37" s="195">
        <f t="shared" si="2"/>
        <v>0</v>
      </c>
      <c r="AT37" s="195"/>
      <c r="AU37" s="195"/>
      <c r="AV37" s="195"/>
      <c r="AW37" s="195">
        <f t="shared" si="3"/>
        <v>0</v>
      </c>
      <c r="AX37" s="195"/>
      <c r="AY37" s="195"/>
      <c r="AZ37" s="195"/>
      <c r="BA37" s="195">
        <f t="shared" si="4"/>
        <v>0</v>
      </c>
      <c r="BB37" s="195"/>
      <c r="BC37" s="195"/>
      <c r="BD37" s="195"/>
      <c r="BE37" s="195">
        <f t="shared" si="5"/>
        <v>0</v>
      </c>
      <c r="BF37" s="196">
        <f t="shared" si="6"/>
        <v>0</v>
      </c>
    </row>
    <row r="38" spans="1:58">
      <c r="A38" s="717"/>
      <c r="B38" s="555"/>
      <c r="C38" s="558"/>
      <c r="D38" s="555"/>
      <c r="E38" s="719"/>
      <c r="F38" s="543"/>
      <c r="G38" s="713"/>
      <c r="H38" s="713"/>
      <c r="I38" s="195" t="s">
        <v>163</v>
      </c>
      <c r="J38" s="195"/>
      <c r="K38" s="195"/>
      <c r="L38" s="195"/>
      <c r="M38" s="195">
        <f>SUM(J38:L38)</f>
        <v>0</v>
      </c>
      <c r="N38" s="195"/>
      <c r="O38" s="195"/>
      <c r="P38" s="195"/>
      <c r="Q38" s="195">
        <f>SUM(N38:P38)</f>
        <v>0</v>
      </c>
      <c r="R38" s="195"/>
      <c r="S38" s="195"/>
      <c r="T38" s="195"/>
      <c r="U38" s="195">
        <f>SUM(R38:T38)</f>
        <v>0</v>
      </c>
      <c r="V38" s="195"/>
      <c r="W38" s="195"/>
      <c r="X38" s="195"/>
      <c r="Y38" s="195">
        <f>SUM(V38:X38)</f>
        <v>0</v>
      </c>
      <c r="Z38" s="195"/>
      <c r="AA38" s="195"/>
      <c r="AB38" s="195"/>
      <c r="AC38" s="195">
        <f>SUM(Z38:AB38)</f>
        <v>0</v>
      </c>
      <c r="AD38" s="195"/>
      <c r="AE38" s="195"/>
      <c r="AF38" s="195"/>
      <c r="AG38" s="195">
        <f>SUM(AD38:AF38)</f>
        <v>0</v>
      </c>
      <c r="AH38" s="195"/>
      <c r="AI38" s="195"/>
      <c r="AJ38" s="195"/>
      <c r="AK38" s="195">
        <f t="shared" si="0"/>
        <v>0</v>
      </c>
      <c r="AL38" s="195"/>
      <c r="AM38" s="195"/>
      <c r="AN38" s="195"/>
      <c r="AO38" s="195">
        <f t="shared" si="1"/>
        <v>0</v>
      </c>
      <c r="AP38" s="195"/>
      <c r="AQ38" s="195"/>
      <c r="AR38" s="195"/>
      <c r="AS38" s="195">
        <f t="shared" si="2"/>
        <v>0</v>
      </c>
      <c r="AT38" s="195"/>
      <c r="AU38" s="195"/>
      <c r="AV38" s="195"/>
      <c r="AW38" s="195">
        <f t="shared" si="3"/>
        <v>0</v>
      </c>
      <c r="AX38" s="195"/>
      <c r="AY38" s="195"/>
      <c r="AZ38" s="195"/>
      <c r="BA38" s="195">
        <f t="shared" si="4"/>
        <v>0</v>
      </c>
      <c r="BB38" s="195"/>
      <c r="BC38" s="195"/>
      <c r="BD38" s="195"/>
      <c r="BE38" s="195">
        <f t="shared" si="5"/>
        <v>0</v>
      </c>
      <c r="BF38" s="196">
        <f t="shared" si="6"/>
        <v>0</v>
      </c>
    </row>
    <row r="39" spans="1:58">
      <c r="A39" s="717"/>
      <c r="B39" s="555"/>
      <c r="C39" s="558"/>
      <c r="D39" s="555"/>
      <c r="E39" s="719"/>
      <c r="F39" s="543"/>
      <c r="G39" s="713"/>
      <c r="H39" s="713"/>
      <c r="I39" s="195" t="s">
        <v>164</v>
      </c>
      <c r="J39" s="195"/>
      <c r="K39" s="195"/>
      <c r="L39" s="195"/>
      <c r="M39" s="195">
        <f>SUM(J39:L39)</f>
        <v>0</v>
      </c>
      <c r="N39" s="195">
        <v>1</v>
      </c>
      <c r="O39" s="195">
        <v>1</v>
      </c>
      <c r="P39" s="195"/>
      <c r="Q39" s="195">
        <f>SUM(N39:P39)</f>
        <v>2</v>
      </c>
      <c r="R39" s="195">
        <v>1</v>
      </c>
      <c r="S39" s="195">
        <v>4</v>
      </c>
      <c r="T39" s="195"/>
      <c r="U39" s="195">
        <f>SUM(R39:T39)</f>
        <v>5</v>
      </c>
      <c r="V39" s="195"/>
      <c r="W39" s="195"/>
      <c r="X39" s="195"/>
      <c r="Y39" s="195">
        <f>SUM(V39:X39)</f>
        <v>0</v>
      </c>
      <c r="Z39" s="195"/>
      <c r="AA39" s="195"/>
      <c r="AB39" s="195"/>
      <c r="AC39" s="195">
        <f>SUM(Z39:AB39)</f>
        <v>0</v>
      </c>
      <c r="AD39" s="195"/>
      <c r="AE39" s="195"/>
      <c r="AF39" s="195"/>
      <c r="AG39" s="195">
        <f>SUM(AD39:AF39)</f>
        <v>0</v>
      </c>
      <c r="AH39" s="195"/>
      <c r="AI39" s="195"/>
      <c r="AJ39" s="195"/>
      <c r="AK39" s="195">
        <f t="shared" si="0"/>
        <v>0</v>
      </c>
      <c r="AL39" s="195"/>
      <c r="AM39" s="195"/>
      <c r="AN39" s="195"/>
      <c r="AO39" s="195">
        <f t="shared" si="1"/>
        <v>0</v>
      </c>
      <c r="AP39" s="195"/>
      <c r="AQ39" s="195"/>
      <c r="AR39" s="195"/>
      <c r="AS39" s="195">
        <f t="shared" si="2"/>
        <v>0</v>
      </c>
      <c r="AT39" s="195"/>
      <c r="AU39" s="195"/>
      <c r="AV39" s="195"/>
      <c r="AW39" s="195">
        <f t="shared" si="3"/>
        <v>0</v>
      </c>
      <c r="AX39" s="195"/>
      <c r="AY39" s="195"/>
      <c r="AZ39" s="195"/>
      <c r="BA39" s="195">
        <f t="shared" si="4"/>
        <v>0</v>
      </c>
      <c r="BB39" s="195"/>
      <c r="BC39" s="195"/>
      <c r="BD39" s="195"/>
      <c r="BE39" s="195">
        <f t="shared" si="5"/>
        <v>0</v>
      </c>
      <c r="BF39" s="196">
        <f t="shared" si="6"/>
        <v>7</v>
      </c>
    </row>
    <row r="40" spans="1:58">
      <c r="A40" s="717"/>
      <c r="B40" s="555"/>
      <c r="C40" s="558"/>
      <c r="D40" s="555"/>
      <c r="E40" s="719"/>
      <c r="F40" s="543"/>
      <c r="G40" s="713"/>
      <c r="H40" s="713"/>
      <c r="I40" s="195" t="s">
        <v>165</v>
      </c>
      <c r="J40" s="195"/>
      <c r="K40" s="195"/>
      <c r="L40" s="195"/>
      <c r="M40" s="195">
        <f t="shared" ref="M40:M50" si="13">SUM(J40:L40)</f>
        <v>0</v>
      </c>
      <c r="N40" s="195">
        <v>1</v>
      </c>
      <c r="O40" s="195">
        <v>8</v>
      </c>
      <c r="P40" s="195"/>
      <c r="Q40" s="195">
        <f t="shared" ref="Q40:Q50" si="14">SUM(N40:P40)</f>
        <v>9</v>
      </c>
      <c r="R40" s="195">
        <v>3</v>
      </c>
      <c r="S40" s="195">
        <v>12</v>
      </c>
      <c r="T40" s="195"/>
      <c r="U40" s="195">
        <f t="shared" ref="U40:U57" si="15">SUM(R40:T40)</f>
        <v>15</v>
      </c>
      <c r="V40" s="195"/>
      <c r="W40" s="195"/>
      <c r="X40" s="195"/>
      <c r="Y40" s="195">
        <f t="shared" ref="Y40:Y57" si="16">SUM(V40:X40)</f>
        <v>0</v>
      </c>
      <c r="Z40" s="195"/>
      <c r="AA40" s="195"/>
      <c r="AB40" s="195"/>
      <c r="AC40" s="195">
        <f t="shared" ref="AC40:AC57" si="17">SUM(Z40:AB40)</f>
        <v>0</v>
      </c>
      <c r="AD40" s="195"/>
      <c r="AE40" s="195"/>
      <c r="AF40" s="195"/>
      <c r="AG40" s="195">
        <f t="shared" ref="AG40:AG57" si="18">SUM(AD40:AF40)</f>
        <v>0</v>
      </c>
      <c r="AH40" s="195"/>
      <c r="AI40" s="195"/>
      <c r="AJ40" s="195"/>
      <c r="AK40" s="195">
        <f t="shared" si="0"/>
        <v>0</v>
      </c>
      <c r="AL40" s="195"/>
      <c r="AM40" s="195"/>
      <c r="AN40" s="195"/>
      <c r="AO40" s="195">
        <f t="shared" si="1"/>
        <v>0</v>
      </c>
      <c r="AP40" s="195"/>
      <c r="AQ40" s="195"/>
      <c r="AR40" s="195"/>
      <c r="AS40" s="195">
        <f t="shared" si="2"/>
        <v>0</v>
      </c>
      <c r="AT40" s="195"/>
      <c r="AU40" s="195"/>
      <c r="AV40" s="195"/>
      <c r="AW40" s="195">
        <f t="shared" si="3"/>
        <v>0</v>
      </c>
      <c r="AX40" s="195"/>
      <c r="AY40" s="195"/>
      <c r="AZ40" s="195"/>
      <c r="BA40" s="195">
        <f t="shared" si="4"/>
        <v>0</v>
      </c>
      <c r="BB40" s="195"/>
      <c r="BC40" s="195"/>
      <c r="BD40" s="195"/>
      <c r="BE40" s="195">
        <f t="shared" si="5"/>
        <v>0</v>
      </c>
      <c r="BF40" s="196">
        <f t="shared" si="6"/>
        <v>24</v>
      </c>
    </row>
    <row r="41" spans="1:58">
      <c r="A41" s="717"/>
      <c r="B41" s="555"/>
      <c r="C41" s="558"/>
      <c r="D41" s="555"/>
      <c r="E41" s="719"/>
      <c r="F41" s="543"/>
      <c r="G41" s="713"/>
      <c r="H41" s="713"/>
      <c r="I41" s="197" t="s">
        <v>166</v>
      </c>
      <c r="J41" s="197">
        <f>SUM(J36:J40)</f>
        <v>0</v>
      </c>
      <c r="K41" s="197">
        <f>SUM(K36:K40)</f>
        <v>0</v>
      </c>
      <c r="L41" s="197">
        <f>SUM(L36:L40)</f>
        <v>0</v>
      </c>
      <c r="M41" s="197">
        <f t="shared" si="13"/>
        <v>0</v>
      </c>
      <c r="N41" s="197">
        <f>SUM(N36:N40)</f>
        <v>2</v>
      </c>
      <c r="O41" s="197">
        <f>SUM(O36:O40)</f>
        <v>9</v>
      </c>
      <c r="P41" s="197">
        <f>SUM(P36:P40)</f>
        <v>0</v>
      </c>
      <c r="Q41" s="197">
        <f t="shared" si="14"/>
        <v>11</v>
      </c>
      <c r="R41" s="197">
        <f>SUM(R36:R40)</f>
        <v>4</v>
      </c>
      <c r="S41" s="197">
        <f>SUM(S36:S40)</f>
        <v>16</v>
      </c>
      <c r="T41" s="197">
        <f>SUM(T36:T40)</f>
        <v>0</v>
      </c>
      <c r="U41" s="197">
        <f t="shared" si="15"/>
        <v>20</v>
      </c>
      <c r="V41" s="197">
        <f>SUM(V36:V40)</f>
        <v>0</v>
      </c>
      <c r="W41" s="197">
        <f>SUM(W36:W40)</f>
        <v>0</v>
      </c>
      <c r="X41" s="197">
        <f>SUM(X36:X40)</f>
        <v>0</v>
      </c>
      <c r="Y41" s="197">
        <f t="shared" si="16"/>
        <v>0</v>
      </c>
      <c r="Z41" s="197">
        <f>SUM(Z36:Z40)</f>
        <v>0</v>
      </c>
      <c r="AA41" s="197">
        <f>SUM(AA36:AA40)</f>
        <v>0</v>
      </c>
      <c r="AB41" s="197">
        <f>SUM(AB36:AB40)</f>
        <v>0</v>
      </c>
      <c r="AC41" s="197">
        <f t="shared" si="17"/>
        <v>0</v>
      </c>
      <c r="AD41" s="197">
        <f>SUM(AD36:AD40)</f>
        <v>0</v>
      </c>
      <c r="AE41" s="197">
        <f>SUM(AE36:AE40)</f>
        <v>0</v>
      </c>
      <c r="AF41" s="197">
        <f>SUM(AF36:AF40)</f>
        <v>0</v>
      </c>
      <c r="AG41" s="197">
        <f t="shared" si="18"/>
        <v>0</v>
      </c>
      <c r="AH41" s="197">
        <f>SUM(AH36:AH40)</f>
        <v>0</v>
      </c>
      <c r="AI41" s="197">
        <f>SUM(AI36:AI40)</f>
        <v>0</v>
      </c>
      <c r="AJ41" s="197">
        <f>SUM(AJ36:AJ40)</f>
        <v>0</v>
      </c>
      <c r="AK41" s="197">
        <f t="shared" si="0"/>
        <v>0</v>
      </c>
      <c r="AL41" s="197">
        <f>SUM(AL36:AL40)</f>
        <v>0</v>
      </c>
      <c r="AM41" s="197">
        <f>SUM(AM36:AM40)</f>
        <v>0</v>
      </c>
      <c r="AN41" s="197">
        <f>SUM(AN36:AN40)</f>
        <v>0</v>
      </c>
      <c r="AO41" s="197">
        <f t="shared" si="1"/>
        <v>0</v>
      </c>
      <c r="AP41" s="197">
        <f>SUM(AP36:AP40)</f>
        <v>0</v>
      </c>
      <c r="AQ41" s="197">
        <f>SUM(AQ36:AQ40)</f>
        <v>0</v>
      </c>
      <c r="AR41" s="197">
        <f>SUM(AR36:AR40)</f>
        <v>0</v>
      </c>
      <c r="AS41" s="197">
        <f t="shared" si="2"/>
        <v>0</v>
      </c>
      <c r="AT41" s="197">
        <f>SUM(AT36:AT40)</f>
        <v>0</v>
      </c>
      <c r="AU41" s="197">
        <f>SUM(AU36:AU40)</f>
        <v>0</v>
      </c>
      <c r="AV41" s="197">
        <f>SUM(AV36:AV40)</f>
        <v>0</v>
      </c>
      <c r="AW41" s="197">
        <f t="shared" si="3"/>
        <v>0</v>
      </c>
      <c r="AX41" s="197">
        <f>SUM(AX36:AX40)</f>
        <v>0</v>
      </c>
      <c r="AY41" s="197">
        <f>SUM(AY36:AY40)</f>
        <v>0</v>
      </c>
      <c r="AZ41" s="197">
        <f>SUM(AZ36:AZ40)</f>
        <v>0</v>
      </c>
      <c r="BA41" s="197">
        <f t="shared" si="4"/>
        <v>0</v>
      </c>
      <c r="BB41" s="197">
        <f>SUM(BB36:BB40)</f>
        <v>0</v>
      </c>
      <c r="BC41" s="197">
        <f>SUM(BC36:BC40)</f>
        <v>0</v>
      </c>
      <c r="BD41" s="197">
        <f>SUM(BD36:BD40)</f>
        <v>0</v>
      </c>
      <c r="BE41" s="197">
        <f t="shared" si="5"/>
        <v>0</v>
      </c>
      <c r="BF41" s="249">
        <f t="shared" si="6"/>
        <v>31</v>
      </c>
    </row>
    <row r="42" spans="1:58">
      <c r="A42" s="717"/>
      <c r="B42" s="555"/>
      <c r="C42" s="558"/>
      <c r="D42" s="555"/>
      <c r="E42" s="719"/>
      <c r="F42" s="543"/>
      <c r="G42" s="713"/>
      <c r="H42" s="713" t="s">
        <v>167</v>
      </c>
      <c r="I42" s="195" t="s">
        <v>168</v>
      </c>
      <c r="J42" s="195"/>
      <c r="K42" s="195"/>
      <c r="L42" s="195"/>
      <c r="M42" s="195">
        <f t="shared" si="13"/>
        <v>0</v>
      </c>
      <c r="N42" s="195">
        <v>2</v>
      </c>
      <c r="O42" s="195">
        <v>7</v>
      </c>
      <c r="P42" s="195"/>
      <c r="Q42" s="195">
        <f t="shared" si="14"/>
        <v>9</v>
      </c>
      <c r="R42" s="195">
        <v>4</v>
      </c>
      <c r="S42" s="195">
        <v>12</v>
      </c>
      <c r="T42" s="195"/>
      <c r="U42" s="195">
        <f t="shared" si="15"/>
        <v>16</v>
      </c>
      <c r="V42" s="195"/>
      <c r="W42" s="195"/>
      <c r="X42" s="195"/>
      <c r="Y42" s="195">
        <f t="shared" si="16"/>
        <v>0</v>
      </c>
      <c r="Z42" s="195"/>
      <c r="AA42" s="195"/>
      <c r="AB42" s="195"/>
      <c r="AC42" s="195">
        <f t="shared" si="17"/>
        <v>0</v>
      </c>
      <c r="AD42" s="195"/>
      <c r="AE42" s="195"/>
      <c r="AF42" s="195"/>
      <c r="AG42" s="195">
        <f t="shared" si="18"/>
        <v>0</v>
      </c>
      <c r="AH42" s="195"/>
      <c r="AI42" s="195"/>
      <c r="AJ42" s="195"/>
      <c r="AK42" s="195">
        <f t="shared" si="0"/>
        <v>0</v>
      </c>
      <c r="AL42" s="195"/>
      <c r="AM42" s="195"/>
      <c r="AN42" s="195"/>
      <c r="AO42" s="195">
        <f t="shared" si="1"/>
        <v>0</v>
      </c>
      <c r="AP42" s="195"/>
      <c r="AQ42" s="195"/>
      <c r="AR42" s="195"/>
      <c r="AS42" s="195">
        <f t="shared" si="2"/>
        <v>0</v>
      </c>
      <c r="AT42" s="195"/>
      <c r="AU42" s="195"/>
      <c r="AV42" s="195"/>
      <c r="AW42" s="195">
        <f t="shared" si="3"/>
        <v>0</v>
      </c>
      <c r="AX42" s="195"/>
      <c r="AY42" s="195"/>
      <c r="AZ42" s="195"/>
      <c r="BA42" s="195">
        <f t="shared" si="4"/>
        <v>0</v>
      </c>
      <c r="BB42" s="195"/>
      <c r="BC42" s="195"/>
      <c r="BD42" s="195"/>
      <c r="BE42" s="195">
        <f t="shared" si="5"/>
        <v>0</v>
      </c>
      <c r="BF42" s="196">
        <f t="shared" si="6"/>
        <v>25</v>
      </c>
    </row>
    <row r="43" spans="1:58">
      <c r="A43" s="717"/>
      <c r="B43" s="555"/>
      <c r="C43" s="558"/>
      <c r="D43" s="555"/>
      <c r="E43" s="719"/>
      <c r="F43" s="543"/>
      <c r="G43" s="713"/>
      <c r="H43" s="713"/>
      <c r="I43" s="250" t="s">
        <v>190</v>
      </c>
      <c r="J43" s="195"/>
      <c r="K43" s="195"/>
      <c r="L43" s="195"/>
      <c r="M43" s="195">
        <f t="shared" si="13"/>
        <v>0</v>
      </c>
      <c r="N43" s="195"/>
      <c r="O43" s="195">
        <v>1</v>
      </c>
      <c r="P43" s="195"/>
      <c r="Q43" s="195">
        <f t="shared" si="14"/>
        <v>1</v>
      </c>
      <c r="R43" s="195"/>
      <c r="S43" s="195">
        <v>1</v>
      </c>
      <c r="T43" s="195"/>
      <c r="U43" s="195">
        <f t="shared" si="15"/>
        <v>1</v>
      </c>
      <c r="V43" s="195"/>
      <c r="W43" s="195"/>
      <c r="X43" s="195"/>
      <c r="Y43" s="195">
        <f t="shared" si="16"/>
        <v>0</v>
      </c>
      <c r="Z43" s="195"/>
      <c r="AA43" s="195"/>
      <c r="AB43" s="195"/>
      <c r="AC43" s="195">
        <f t="shared" si="17"/>
        <v>0</v>
      </c>
      <c r="AD43" s="195"/>
      <c r="AE43" s="195"/>
      <c r="AF43" s="195"/>
      <c r="AG43" s="195">
        <f t="shared" si="18"/>
        <v>0</v>
      </c>
      <c r="AH43" s="195"/>
      <c r="AI43" s="195"/>
      <c r="AJ43" s="195"/>
      <c r="AK43" s="195">
        <f t="shared" si="0"/>
        <v>0</v>
      </c>
      <c r="AL43" s="195"/>
      <c r="AM43" s="195"/>
      <c r="AN43" s="195"/>
      <c r="AO43" s="195">
        <f t="shared" si="1"/>
        <v>0</v>
      </c>
      <c r="AP43" s="195"/>
      <c r="AQ43" s="195"/>
      <c r="AR43" s="195"/>
      <c r="AS43" s="195">
        <f t="shared" si="2"/>
        <v>0</v>
      </c>
      <c r="AT43" s="195"/>
      <c r="AU43" s="195"/>
      <c r="AV43" s="195"/>
      <c r="AW43" s="195">
        <f t="shared" si="3"/>
        <v>0</v>
      </c>
      <c r="AX43" s="195"/>
      <c r="AY43" s="195"/>
      <c r="AZ43" s="195"/>
      <c r="BA43" s="195">
        <f t="shared" si="4"/>
        <v>0</v>
      </c>
      <c r="BB43" s="195"/>
      <c r="BC43" s="195"/>
      <c r="BD43" s="195"/>
      <c r="BE43" s="195">
        <f t="shared" si="5"/>
        <v>0</v>
      </c>
      <c r="BF43" s="196">
        <f t="shared" si="6"/>
        <v>2</v>
      </c>
    </row>
    <row r="44" spans="1:58">
      <c r="A44" s="717"/>
      <c r="B44" s="555"/>
      <c r="C44" s="558"/>
      <c r="D44" s="555"/>
      <c r="E44" s="719"/>
      <c r="F44" s="543"/>
      <c r="G44" s="713"/>
      <c r="H44" s="713"/>
      <c r="I44" s="195" t="s">
        <v>169</v>
      </c>
      <c r="J44" s="195"/>
      <c r="K44" s="195"/>
      <c r="L44" s="195"/>
      <c r="M44" s="195">
        <f t="shared" si="13"/>
        <v>0</v>
      </c>
      <c r="N44" s="195"/>
      <c r="O44" s="195">
        <v>1</v>
      </c>
      <c r="P44" s="195"/>
      <c r="Q44" s="195">
        <f t="shared" si="14"/>
        <v>1</v>
      </c>
      <c r="R44" s="195"/>
      <c r="S44" s="195">
        <v>3</v>
      </c>
      <c r="T44" s="195"/>
      <c r="U44" s="195">
        <f t="shared" si="15"/>
        <v>3</v>
      </c>
      <c r="V44" s="195"/>
      <c r="W44" s="195"/>
      <c r="X44" s="195"/>
      <c r="Y44" s="195">
        <f t="shared" si="16"/>
        <v>0</v>
      </c>
      <c r="Z44" s="195"/>
      <c r="AA44" s="195"/>
      <c r="AB44" s="195"/>
      <c r="AC44" s="195">
        <f t="shared" si="17"/>
        <v>0</v>
      </c>
      <c r="AD44" s="195"/>
      <c r="AE44" s="195"/>
      <c r="AF44" s="195"/>
      <c r="AG44" s="195">
        <f t="shared" si="18"/>
        <v>0</v>
      </c>
      <c r="AH44" s="195"/>
      <c r="AI44" s="195"/>
      <c r="AJ44" s="195"/>
      <c r="AK44" s="195">
        <f t="shared" si="0"/>
        <v>0</v>
      </c>
      <c r="AL44" s="195"/>
      <c r="AM44" s="195"/>
      <c r="AN44" s="195"/>
      <c r="AO44" s="195">
        <f t="shared" si="1"/>
        <v>0</v>
      </c>
      <c r="AP44" s="195"/>
      <c r="AQ44" s="195"/>
      <c r="AR44" s="195"/>
      <c r="AS44" s="195">
        <f t="shared" si="2"/>
        <v>0</v>
      </c>
      <c r="AT44" s="195"/>
      <c r="AU44" s="195"/>
      <c r="AV44" s="195"/>
      <c r="AW44" s="195">
        <f t="shared" si="3"/>
        <v>0</v>
      </c>
      <c r="AX44" s="195"/>
      <c r="AY44" s="195"/>
      <c r="AZ44" s="195"/>
      <c r="BA44" s="195">
        <f t="shared" si="4"/>
        <v>0</v>
      </c>
      <c r="BB44" s="195"/>
      <c r="BC44" s="195"/>
      <c r="BD44" s="195"/>
      <c r="BE44" s="195">
        <f t="shared" si="5"/>
        <v>0</v>
      </c>
      <c r="BF44" s="196">
        <f t="shared" si="6"/>
        <v>4</v>
      </c>
    </row>
    <row r="45" spans="1:58">
      <c r="A45" s="717"/>
      <c r="B45" s="555"/>
      <c r="C45" s="558"/>
      <c r="D45" s="555"/>
      <c r="E45" s="719"/>
      <c r="F45" s="543"/>
      <c r="G45" s="713"/>
      <c r="H45" s="713" t="s">
        <v>170</v>
      </c>
      <c r="I45" s="195" t="s">
        <v>171</v>
      </c>
      <c r="J45" s="195"/>
      <c r="K45" s="195"/>
      <c r="L45" s="195"/>
      <c r="M45" s="195">
        <f t="shared" si="13"/>
        <v>0</v>
      </c>
      <c r="N45" s="195"/>
      <c r="O45" s="195"/>
      <c r="P45" s="195"/>
      <c r="Q45" s="195">
        <f t="shared" si="14"/>
        <v>0</v>
      </c>
      <c r="R45" s="195"/>
      <c r="S45" s="195"/>
      <c r="T45" s="195"/>
      <c r="U45" s="195">
        <f t="shared" si="15"/>
        <v>0</v>
      </c>
      <c r="V45" s="195"/>
      <c r="W45" s="195"/>
      <c r="X45" s="195"/>
      <c r="Y45" s="195">
        <f t="shared" si="16"/>
        <v>0</v>
      </c>
      <c r="Z45" s="195"/>
      <c r="AA45" s="195"/>
      <c r="AB45" s="195"/>
      <c r="AC45" s="195">
        <f t="shared" si="17"/>
        <v>0</v>
      </c>
      <c r="AD45" s="195"/>
      <c r="AE45" s="195"/>
      <c r="AF45" s="195"/>
      <c r="AG45" s="195">
        <f t="shared" si="18"/>
        <v>0</v>
      </c>
      <c r="AH45" s="195"/>
      <c r="AI45" s="195"/>
      <c r="AJ45" s="195"/>
      <c r="AK45" s="195">
        <f t="shared" si="0"/>
        <v>0</v>
      </c>
      <c r="AL45" s="195"/>
      <c r="AM45" s="195"/>
      <c r="AN45" s="195"/>
      <c r="AO45" s="195">
        <f t="shared" si="1"/>
        <v>0</v>
      </c>
      <c r="AP45" s="195"/>
      <c r="AQ45" s="195"/>
      <c r="AR45" s="195"/>
      <c r="AS45" s="195">
        <f t="shared" si="2"/>
        <v>0</v>
      </c>
      <c r="AT45" s="195"/>
      <c r="AU45" s="195"/>
      <c r="AV45" s="195"/>
      <c r="AW45" s="195">
        <f t="shared" si="3"/>
        <v>0</v>
      </c>
      <c r="AX45" s="195"/>
      <c r="AY45" s="195"/>
      <c r="AZ45" s="195"/>
      <c r="BA45" s="195">
        <f t="shared" si="4"/>
        <v>0</v>
      </c>
      <c r="BB45" s="195"/>
      <c r="BC45" s="195"/>
      <c r="BD45" s="195"/>
      <c r="BE45" s="195">
        <f t="shared" si="5"/>
        <v>0</v>
      </c>
      <c r="BF45" s="196">
        <f t="shared" si="6"/>
        <v>0</v>
      </c>
    </row>
    <row r="46" spans="1:58" ht="15.75" thickBot="1">
      <c r="A46" s="717"/>
      <c r="B46" s="555"/>
      <c r="C46" s="558"/>
      <c r="D46" s="555"/>
      <c r="E46" s="720"/>
      <c r="F46" s="721"/>
      <c r="G46" s="713"/>
      <c r="H46" s="714"/>
      <c r="I46" s="199" t="s">
        <v>172</v>
      </c>
      <c r="J46" s="199"/>
      <c r="K46" s="199"/>
      <c r="L46" s="199"/>
      <c r="M46" s="199">
        <f t="shared" si="13"/>
        <v>0</v>
      </c>
      <c r="N46" s="199"/>
      <c r="O46" s="199"/>
      <c r="P46" s="199"/>
      <c r="Q46" s="199">
        <f t="shared" si="14"/>
        <v>0</v>
      </c>
      <c r="R46" s="199"/>
      <c r="S46" s="199"/>
      <c r="T46" s="199"/>
      <c r="U46" s="199">
        <f t="shared" si="15"/>
        <v>0</v>
      </c>
      <c r="V46" s="199"/>
      <c r="W46" s="199"/>
      <c r="X46" s="199"/>
      <c r="Y46" s="199">
        <f t="shared" si="16"/>
        <v>0</v>
      </c>
      <c r="Z46" s="199"/>
      <c r="AA46" s="199"/>
      <c r="AB46" s="199"/>
      <c r="AC46" s="199">
        <f t="shared" si="17"/>
        <v>0</v>
      </c>
      <c r="AD46" s="199"/>
      <c r="AE46" s="199"/>
      <c r="AF46" s="199"/>
      <c r="AG46" s="199">
        <f t="shared" si="18"/>
        <v>0</v>
      </c>
      <c r="AH46" s="199"/>
      <c r="AI46" s="199"/>
      <c r="AJ46" s="199"/>
      <c r="AK46" s="199">
        <f t="shared" si="0"/>
        <v>0</v>
      </c>
      <c r="AL46" s="199"/>
      <c r="AM46" s="199"/>
      <c r="AN46" s="199"/>
      <c r="AO46" s="199">
        <f t="shared" si="1"/>
        <v>0</v>
      </c>
      <c r="AP46" s="199"/>
      <c r="AQ46" s="199"/>
      <c r="AR46" s="199"/>
      <c r="AS46" s="199">
        <f t="shared" si="2"/>
        <v>0</v>
      </c>
      <c r="AT46" s="199"/>
      <c r="AU46" s="199"/>
      <c r="AV46" s="199"/>
      <c r="AW46" s="199">
        <f t="shared" si="3"/>
        <v>0</v>
      </c>
      <c r="AX46" s="199"/>
      <c r="AY46" s="199"/>
      <c r="AZ46" s="199"/>
      <c r="BA46" s="199">
        <f t="shared" si="4"/>
        <v>0</v>
      </c>
      <c r="BB46" s="199"/>
      <c r="BC46" s="199"/>
      <c r="BD46" s="199"/>
      <c r="BE46" s="199">
        <f t="shared" si="5"/>
        <v>0</v>
      </c>
      <c r="BF46" s="202">
        <f t="shared" si="6"/>
        <v>0</v>
      </c>
    </row>
    <row r="47" spans="1:58">
      <c r="A47" s="717"/>
      <c r="B47" s="555"/>
      <c r="C47" s="558"/>
      <c r="D47" s="555"/>
      <c r="E47" s="715" t="s">
        <v>194</v>
      </c>
      <c r="F47" s="716"/>
      <c r="G47" s="713" t="s">
        <v>192</v>
      </c>
      <c r="H47" s="712" t="s">
        <v>160</v>
      </c>
      <c r="I47" s="190" t="s">
        <v>161</v>
      </c>
      <c r="J47" s="190"/>
      <c r="K47" s="190"/>
      <c r="L47" s="190"/>
      <c r="M47" s="190">
        <f t="shared" si="13"/>
        <v>0</v>
      </c>
      <c r="N47" s="190"/>
      <c r="O47" s="190"/>
      <c r="P47" s="190"/>
      <c r="Q47" s="190">
        <f t="shared" si="14"/>
        <v>0</v>
      </c>
      <c r="R47" s="190"/>
      <c r="S47" s="190"/>
      <c r="T47" s="190"/>
      <c r="U47" s="190">
        <f t="shared" si="15"/>
        <v>0</v>
      </c>
      <c r="V47" s="190"/>
      <c r="W47" s="190"/>
      <c r="X47" s="190"/>
      <c r="Y47" s="190">
        <f t="shared" si="16"/>
        <v>0</v>
      </c>
      <c r="Z47" s="190"/>
      <c r="AA47" s="190"/>
      <c r="AB47" s="190"/>
      <c r="AC47" s="190">
        <f t="shared" si="17"/>
        <v>0</v>
      </c>
      <c r="AD47" s="190"/>
      <c r="AE47" s="190"/>
      <c r="AF47" s="190"/>
      <c r="AG47" s="190">
        <f t="shared" si="18"/>
        <v>0</v>
      </c>
      <c r="AH47" s="190"/>
      <c r="AI47" s="190"/>
      <c r="AJ47" s="190"/>
      <c r="AK47" s="190">
        <f t="shared" si="0"/>
        <v>0</v>
      </c>
      <c r="AL47" s="190"/>
      <c r="AM47" s="190"/>
      <c r="AN47" s="190"/>
      <c r="AO47" s="190">
        <f t="shared" si="1"/>
        <v>0</v>
      </c>
      <c r="AP47" s="190"/>
      <c r="AQ47" s="190"/>
      <c r="AR47" s="190"/>
      <c r="AS47" s="190">
        <f t="shared" si="2"/>
        <v>0</v>
      </c>
      <c r="AT47" s="190"/>
      <c r="AU47" s="190"/>
      <c r="AV47" s="190"/>
      <c r="AW47" s="190">
        <f t="shared" si="3"/>
        <v>0</v>
      </c>
      <c r="AX47" s="190"/>
      <c r="AY47" s="190"/>
      <c r="AZ47" s="190"/>
      <c r="BA47" s="190">
        <f t="shared" si="4"/>
        <v>0</v>
      </c>
      <c r="BB47" s="190"/>
      <c r="BC47" s="190"/>
      <c r="BD47" s="190"/>
      <c r="BE47" s="190">
        <f t="shared" si="5"/>
        <v>0</v>
      </c>
      <c r="BF47" s="192">
        <f t="shared" si="6"/>
        <v>0</v>
      </c>
    </row>
    <row r="48" spans="1:58">
      <c r="A48" s="717"/>
      <c r="B48" s="555"/>
      <c r="C48" s="558"/>
      <c r="D48" s="555"/>
      <c r="E48" s="715"/>
      <c r="F48" s="716"/>
      <c r="G48" s="713"/>
      <c r="H48" s="713"/>
      <c r="I48" s="195" t="s">
        <v>162</v>
      </c>
      <c r="J48" s="195"/>
      <c r="K48" s="195"/>
      <c r="L48" s="195"/>
      <c r="M48" s="195">
        <f t="shared" si="13"/>
        <v>0</v>
      </c>
      <c r="N48" s="195"/>
      <c r="O48" s="195"/>
      <c r="P48" s="195"/>
      <c r="Q48" s="253">
        <f t="shared" si="14"/>
        <v>0</v>
      </c>
      <c r="R48" s="195"/>
      <c r="S48" s="195"/>
      <c r="T48" s="195"/>
      <c r="U48" s="253">
        <f t="shared" si="15"/>
        <v>0</v>
      </c>
      <c r="V48" s="195"/>
      <c r="W48" s="195"/>
      <c r="X48" s="195"/>
      <c r="Y48" s="253">
        <f t="shared" si="16"/>
        <v>0</v>
      </c>
      <c r="Z48" s="195"/>
      <c r="AA48" s="195"/>
      <c r="AB48" s="195"/>
      <c r="AC48" s="253">
        <f t="shared" si="17"/>
        <v>0</v>
      </c>
      <c r="AD48" s="195"/>
      <c r="AE48" s="195"/>
      <c r="AF48" s="195"/>
      <c r="AG48" s="253">
        <f t="shared" si="18"/>
        <v>0</v>
      </c>
      <c r="AH48" s="195"/>
      <c r="AI48" s="195"/>
      <c r="AJ48" s="195"/>
      <c r="AK48" s="253">
        <f t="shared" si="0"/>
        <v>0</v>
      </c>
      <c r="AL48" s="195"/>
      <c r="AM48" s="195"/>
      <c r="AN48" s="195"/>
      <c r="AO48" s="253">
        <f t="shared" si="1"/>
        <v>0</v>
      </c>
      <c r="AP48" s="195"/>
      <c r="AQ48" s="195"/>
      <c r="AR48" s="195"/>
      <c r="AS48" s="253">
        <f t="shared" si="2"/>
        <v>0</v>
      </c>
      <c r="AT48" s="195"/>
      <c r="AU48" s="195"/>
      <c r="AV48" s="195"/>
      <c r="AW48" s="253">
        <f t="shared" si="3"/>
        <v>0</v>
      </c>
      <c r="AX48" s="195"/>
      <c r="AY48" s="195"/>
      <c r="AZ48" s="195"/>
      <c r="BA48" s="253">
        <f t="shared" si="4"/>
        <v>0</v>
      </c>
      <c r="BB48" s="195"/>
      <c r="BC48" s="195"/>
      <c r="BD48" s="195"/>
      <c r="BE48" s="253">
        <f t="shared" si="5"/>
        <v>0</v>
      </c>
      <c r="BF48" s="196">
        <f t="shared" si="6"/>
        <v>0</v>
      </c>
    </row>
    <row r="49" spans="1:58">
      <c r="A49" s="717"/>
      <c r="B49" s="555"/>
      <c r="C49" s="558"/>
      <c r="D49" s="555"/>
      <c r="E49" s="715"/>
      <c r="F49" s="716"/>
      <c r="G49" s="713"/>
      <c r="H49" s="713"/>
      <c r="I49" s="195" t="s">
        <v>163</v>
      </c>
      <c r="J49" s="195"/>
      <c r="K49" s="195"/>
      <c r="L49" s="195"/>
      <c r="M49" s="195">
        <f t="shared" si="13"/>
        <v>0</v>
      </c>
      <c r="N49" s="195"/>
      <c r="O49" s="195"/>
      <c r="P49" s="195"/>
      <c r="Q49" s="253">
        <f t="shared" si="14"/>
        <v>0</v>
      </c>
      <c r="R49" s="195"/>
      <c r="S49" s="195"/>
      <c r="T49" s="195"/>
      <c r="U49" s="253">
        <f t="shared" si="15"/>
        <v>0</v>
      </c>
      <c r="V49" s="195"/>
      <c r="W49" s="195"/>
      <c r="X49" s="195"/>
      <c r="Y49" s="253">
        <f t="shared" si="16"/>
        <v>0</v>
      </c>
      <c r="Z49" s="195"/>
      <c r="AA49" s="195"/>
      <c r="AB49" s="195"/>
      <c r="AC49" s="253">
        <f t="shared" si="17"/>
        <v>0</v>
      </c>
      <c r="AD49" s="195"/>
      <c r="AE49" s="195"/>
      <c r="AF49" s="195"/>
      <c r="AG49" s="253">
        <f t="shared" si="18"/>
        <v>0</v>
      </c>
      <c r="AH49" s="195"/>
      <c r="AI49" s="195"/>
      <c r="AJ49" s="195"/>
      <c r="AK49" s="253">
        <f t="shared" si="0"/>
        <v>0</v>
      </c>
      <c r="AL49" s="195"/>
      <c r="AM49" s="195"/>
      <c r="AN49" s="195"/>
      <c r="AO49" s="253">
        <f t="shared" si="1"/>
        <v>0</v>
      </c>
      <c r="AP49" s="195"/>
      <c r="AQ49" s="195"/>
      <c r="AR49" s="195"/>
      <c r="AS49" s="253">
        <f t="shared" si="2"/>
        <v>0</v>
      </c>
      <c r="AT49" s="195"/>
      <c r="AU49" s="195"/>
      <c r="AV49" s="195"/>
      <c r="AW49" s="253">
        <f t="shared" si="3"/>
        <v>0</v>
      </c>
      <c r="AX49" s="195"/>
      <c r="AY49" s="195"/>
      <c r="AZ49" s="195"/>
      <c r="BA49" s="253">
        <f t="shared" si="4"/>
        <v>0</v>
      </c>
      <c r="BB49" s="195"/>
      <c r="BC49" s="195"/>
      <c r="BD49" s="195"/>
      <c r="BE49" s="253">
        <f t="shared" si="5"/>
        <v>0</v>
      </c>
      <c r="BF49" s="196">
        <f t="shared" si="6"/>
        <v>0</v>
      </c>
    </row>
    <row r="50" spans="1:58">
      <c r="A50" s="717"/>
      <c r="B50" s="555"/>
      <c r="C50" s="558"/>
      <c r="D50" s="555"/>
      <c r="E50" s="715"/>
      <c r="F50" s="716"/>
      <c r="G50" s="713"/>
      <c r="H50" s="713"/>
      <c r="I50" s="195" t="s">
        <v>164</v>
      </c>
      <c r="J50" s="195"/>
      <c r="K50" s="195"/>
      <c r="L50" s="195"/>
      <c r="M50" s="195">
        <f t="shared" si="13"/>
        <v>0</v>
      </c>
      <c r="N50" s="195">
        <v>1</v>
      </c>
      <c r="O50" s="195">
        <v>2</v>
      </c>
      <c r="P50" s="195"/>
      <c r="Q50" s="253">
        <f t="shared" si="14"/>
        <v>3</v>
      </c>
      <c r="R50" s="195">
        <v>1</v>
      </c>
      <c r="S50" s="195">
        <v>7</v>
      </c>
      <c r="T50" s="195"/>
      <c r="U50" s="253">
        <f t="shared" si="15"/>
        <v>8</v>
      </c>
      <c r="V50" s="195"/>
      <c r="W50" s="195"/>
      <c r="X50" s="195"/>
      <c r="Y50" s="253">
        <f t="shared" si="16"/>
        <v>0</v>
      </c>
      <c r="Z50" s="195"/>
      <c r="AA50" s="195"/>
      <c r="AB50" s="195"/>
      <c r="AC50" s="253">
        <f t="shared" si="17"/>
        <v>0</v>
      </c>
      <c r="AD50" s="195"/>
      <c r="AE50" s="195"/>
      <c r="AF50" s="195"/>
      <c r="AG50" s="253">
        <f t="shared" si="18"/>
        <v>0</v>
      </c>
      <c r="AH50" s="195"/>
      <c r="AI50" s="195"/>
      <c r="AJ50" s="195"/>
      <c r="AK50" s="253">
        <f t="shared" si="0"/>
        <v>0</v>
      </c>
      <c r="AL50" s="195"/>
      <c r="AM50" s="195"/>
      <c r="AN50" s="195"/>
      <c r="AO50" s="253">
        <f t="shared" si="1"/>
        <v>0</v>
      </c>
      <c r="AP50" s="195"/>
      <c r="AQ50" s="195"/>
      <c r="AR50" s="195"/>
      <c r="AS50" s="253">
        <f t="shared" si="2"/>
        <v>0</v>
      </c>
      <c r="AT50" s="195"/>
      <c r="AU50" s="195"/>
      <c r="AV50" s="195"/>
      <c r="AW50" s="253">
        <f t="shared" si="3"/>
        <v>0</v>
      </c>
      <c r="AX50" s="195"/>
      <c r="AY50" s="195"/>
      <c r="AZ50" s="195"/>
      <c r="BA50" s="253">
        <f t="shared" si="4"/>
        <v>0</v>
      </c>
      <c r="BB50" s="195"/>
      <c r="BC50" s="195"/>
      <c r="BD50" s="195"/>
      <c r="BE50" s="253">
        <f t="shared" si="5"/>
        <v>0</v>
      </c>
      <c r="BF50" s="196">
        <f t="shared" si="6"/>
        <v>11</v>
      </c>
    </row>
    <row r="51" spans="1:58">
      <c r="A51" s="717"/>
      <c r="B51" s="555"/>
      <c r="C51" s="558"/>
      <c r="D51" s="555"/>
      <c r="E51" s="715"/>
      <c r="F51" s="716"/>
      <c r="G51" s="713"/>
      <c r="H51" s="713"/>
      <c r="I51" s="195" t="s">
        <v>165</v>
      </c>
      <c r="J51" s="195"/>
      <c r="K51" s="195"/>
      <c r="L51" s="195"/>
      <c r="M51" s="195">
        <f>SUM(J51:L51)</f>
        <v>0</v>
      </c>
      <c r="N51" s="195"/>
      <c r="O51" s="195">
        <v>1</v>
      </c>
      <c r="P51" s="195"/>
      <c r="Q51" s="253">
        <f>SUM(N51:P51)</f>
        <v>1</v>
      </c>
      <c r="R51" s="195">
        <v>3</v>
      </c>
      <c r="S51" s="195">
        <v>7</v>
      </c>
      <c r="T51" s="195"/>
      <c r="U51" s="253">
        <f t="shared" si="15"/>
        <v>10</v>
      </c>
      <c r="V51" s="195"/>
      <c r="W51" s="195"/>
      <c r="X51" s="195"/>
      <c r="Y51" s="253">
        <f t="shared" si="16"/>
        <v>0</v>
      </c>
      <c r="Z51" s="195"/>
      <c r="AA51" s="195"/>
      <c r="AB51" s="195"/>
      <c r="AC51" s="253">
        <f t="shared" si="17"/>
        <v>0</v>
      </c>
      <c r="AD51" s="195"/>
      <c r="AE51" s="195"/>
      <c r="AF51" s="195"/>
      <c r="AG51" s="253">
        <f t="shared" si="18"/>
        <v>0</v>
      </c>
      <c r="AH51" s="195"/>
      <c r="AI51" s="195"/>
      <c r="AJ51" s="195"/>
      <c r="AK51" s="253">
        <f t="shared" si="0"/>
        <v>0</v>
      </c>
      <c r="AL51" s="195"/>
      <c r="AM51" s="195"/>
      <c r="AN51" s="195"/>
      <c r="AO51" s="253">
        <f t="shared" si="1"/>
        <v>0</v>
      </c>
      <c r="AP51" s="195"/>
      <c r="AQ51" s="195"/>
      <c r="AR51" s="195"/>
      <c r="AS51" s="253">
        <f t="shared" si="2"/>
        <v>0</v>
      </c>
      <c r="AT51" s="195"/>
      <c r="AU51" s="195"/>
      <c r="AV51" s="195"/>
      <c r="AW51" s="253">
        <f t="shared" si="3"/>
        <v>0</v>
      </c>
      <c r="AX51" s="195"/>
      <c r="AY51" s="195"/>
      <c r="AZ51" s="195"/>
      <c r="BA51" s="253">
        <f t="shared" si="4"/>
        <v>0</v>
      </c>
      <c r="BB51" s="195"/>
      <c r="BC51" s="195"/>
      <c r="BD51" s="195"/>
      <c r="BE51" s="253">
        <f t="shared" si="5"/>
        <v>0</v>
      </c>
      <c r="BF51" s="196">
        <f t="shared" si="6"/>
        <v>11</v>
      </c>
    </row>
    <row r="52" spans="1:58">
      <c r="A52" s="717"/>
      <c r="B52" s="555"/>
      <c r="C52" s="558"/>
      <c r="D52" s="555"/>
      <c r="E52" s="715"/>
      <c r="F52" s="716"/>
      <c r="G52" s="713"/>
      <c r="H52" s="713"/>
      <c r="I52" s="197" t="s">
        <v>166</v>
      </c>
      <c r="J52" s="197">
        <f>SUM(J47:J51)</f>
        <v>0</v>
      </c>
      <c r="K52" s="197">
        <f>SUM(K47:K51)</f>
        <v>0</v>
      </c>
      <c r="L52" s="197">
        <f>SUM(L47:L51)</f>
        <v>0</v>
      </c>
      <c r="M52" s="197">
        <f t="shared" ref="M52:M57" si="19">SUM(J52:L52)</f>
        <v>0</v>
      </c>
      <c r="N52" s="197">
        <f>SUM(N47:N51)</f>
        <v>1</v>
      </c>
      <c r="O52" s="197">
        <f>SUM(O47:O51)</f>
        <v>3</v>
      </c>
      <c r="P52" s="197">
        <f>SUM(P47:P51)</f>
        <v>0</v>
      </c>
      <c r="Q52" s="254">
        <f t="shared" ref="Q52:Q57" si="20">SUM(N52:P52)</f>
        <v>4</v>
      </c>
      <c r="R52" s="197">
        <f>SUM(R47:R51)</f>
        <v>4</v>
      </c>
      <c r="S52" s="197">
        <f>SUM(S47:S51)</f>
        <v>14</v>
      </c>
      <c r="T52" s="197">
        <f>SUM(T47:T51)</f>
        <v>0</v>
      </c>
      <c r="U52" s="254">
        <f t="shared" si="15"/>
        <v>18</v>
      </c>
      <c r="V52" s="197">
        <f>SUM(V47:V51)</f>
        <v>0</v>
      </c>
      <c r="W52" s="197">
        <f>SUM(W47:W51)</f>
        <v>0</v>
      </c>
      <c r="X52" s="197">
        <f>SUM(X47:X51)</f>
        <v>0</v>
      </c>
      <c r="Y52" s="254">
        <f t="shared" si="16"/>
        <v>0</v>
      </c>
      <c r="Z52" s="197">
        <f>SUM(Z47:Z51)</f>
        <v>0</v>
      </c>
      <c r="AA52" s="197">
        <f>SUM(AA47:AA51)</f>
        <v>0</v>
      </c>
      <c r="AB52" s="197">
        <f>SUM(AB47:AB51)</f>
        <v>0</v>
      </c>
      <c r="AC52" s="254">
        <f t="shared" si="17"/>
        <v>0</v>
      </c>
      <c r="AD52" s="197">
        <f>SUM(AD47:AD51)</f>
        <v>0</v>
      </c>
      <c r="AE52" s="197">
        <f>SUM(AE47:AE51)</f>
        <v>0</v>
      </c>
      <c r="AF52" s="197">
        <f>SUM(AF47:AF51)</f>
        <v>0</v>
      </c>
      <c r="AG52" s="254">
        <f t="shared" si="18"/>
        <v>0</v>
      </c>
      <c r="AH52" s="197">
        <f>SUM(AH47:AH51)</f>
        <v>0</v>
      </c>
      <c r="AI52" s="197">
        <f>SUM(AI47:AI51)</f>
        <v>0</v>
      </c>
      <c r="AJ52" s="197">
        <f>SUM(AJ47:AJ51)</f>
        <v>0</v>
      </c>
      <c r="AK52" s="254">
        <f t="shared" si="0"/>
        <v>0</v>
      </c>
      <c r="AL52" s="197">
        <f>SUM(AL47:AL51)</f>
        <v>0</v>
      </c>
      <c r="AM52" s="197">
        <f>SUM(AM47:AM51)</f>
        <v>0</v>
      </c>
      <c r="AN52" s="197">
        <f>SUM(AN47:AN51)</f>
        <v>0</v>
      </c>
      <c r="AO52" s="254">
        <f t="shared" si="1"/>
        <v>0</v>
      </c>
      <c r="AP52" s="197">
        <f>SUM(AP47:AP51)</f>
        <v>0</v>
      </c>
      <c r="AQ52" s="197">
        <f>SUM(AQ47:AQ51)</f>
        <v>0</v>
      </c>
      <c r="AR52" s="197">
        <f>SUM(AR47:AR51)</f>
        <v>0</v>
      </c>
      <c r="AS52" s="254">
        <f t="shared" si="2"/>
        <v>0</v>
      </c>
      <c r="AT52" s="197">
        <f>SUM(AT47:AT51)</f>
        <v>0</v>
      </c>
      <c r="AU52" s="197">
        <f>SUM(AU47:AU51)</f>
        <v>0</v>
      </c>
      <c r="AV52" s="197">
        <f>SUM(AV47:AV51)</f>
        <v>0</v>
      </c>
      <c r="AW52" s="254">
        <f t="shared" si="3"/>
        <v>0</v>
      </c>
      <c r="AX52" s="197">
        <f>SUM(AX47:AX51)</f>
        <v>0</v>
      </c>
      <c r="AY52" s="197">
        <f>SUM(AY47:AY51)</f>
        <v>0</v>
      </c>
      <c r="AZ52" s="197">
        <f>SUM(AZ47:AZ51)</f>
        <v>0</v>
      </c>
      <c r="BA52" s="254">
        <f t="shared" si="4"/>
        <v>0</v>
      </c>
      <c r="BB52" s="197">
        <f>SUM(BB47:BB51)</f>
        <v>0</v>
      </c>
      <c r="BC52" s="197">
        <f>SUM(BC47:BC51)</f>
        <v>0</v>
      </c>
      <c r="BD52" s="197">
        <f>SUM(BD47:BD51)</f>
        <v>0</v>
      </c>
      <c r="BE52" s="254">
        <f t="shared" si="5"/>
        <v>0</v>
      </c>
      <c r="BF52" s="249">
        <f>SUM(M52,Q52,U52,Y52,AC52,AG52,AK52,AO52,AS52,AW52,BA52,BE52)</f>
        <v>22</v>
      </c>
    </row>
    <row r="53" spans="1:58">
      <c r="A53" s="717"/>
      <c r="B53" s="555"/>
      <c r="C53" s="558"/>
      <c r="D53" s="555"/>
      <c r="E53" s="715"/>
      <c r="F53" s="716"/>
      <c r="G53" s="713"/>
      <c r="H53" s="713" t="s">
        <v>167</v>
      </c>
      <c r="I53" s="195" t="s">
        <v>168</v>
      </c>
      <c r="J53" s="195"/>
      <c r="K53" s="195"/>
      <c r="L53" s="195"/>
      <c r="M53" s="195">
        <f t="shared" si="19"/>
        <v>0</v>
      </c>
      <c r="N53" s="195">
        <v>1</v>
      </c>
      <c r="O53" s="195">
        <v>2</v>
      </c>
      <c r="P53" s="195"/>
      <c r="Q53" s="253">
        <f t="shared" si="20"/>
        <v>3</v>
      </c>
      <c r="R53" s="195">
        <v>3</v>
      </c>
      <c r="S53" s="195">
        <v>10</v>
      </c>
      <c r="T53" s="195"/>
      <c r="U53" s="253">
        <f t="shared" si="15"/>
        <v>13</v>
      </c>
      <c r="V53" s="195"/>
      <c r="W53" s="195"/>
      <c r="X53" s="195"/>
      <c r="Y53" s="253">
        <f t="shared" si="16"/>
        <v>0</v>
      </c>
      <c r="Z53" s="195"/>
      <c r="AA53" s="195"/>
      <c r="AB53" s="195"/>
      <c r="AC53" s="253">
        <f t="shared" si="17"/>
        <v>0</v>
      </c>
      <c r="AD53" s="195"/>
      <c r="AE53" s="195"/>
      <c r="AF53" s="195"/>
      <c r="AG53" s="253">
        <f t="shared" si="18"/>
        <v>0</v>
      </c>
      <c r="AH53" s="195"/>
      <c r="AI53" s="195"/>
      <c r="AJ53" s="195"/>
      <c r="AK53" s="253">
        <f t="shared" si="0"/>
        <v>0</v>
      </c>
      <c r="AL53" s="195"/>
      <c r="AM53" s="195"/>
      <c r="AN53" s="195"/>
      <c r="AO53" s="253">
        <f t="shared" si="1"/>
        <v>0</v>
      </c>
      <c r="AP53" s="195"/>
      <c r="AQ53" s="195"/>
      <c r="AR53" s="195"/>
      <c r="AS53" s="253">
        <f t="shared" si="2"/>
        <v>0</v>
      </c>
      <c r="AT53" s="195"/>
      <c r="AU53" s="195"/>
      <c r="AV53" s="195"/>
      <c r="AW53" s="253">
        <f t="shared" si="3"/>
        <v>0</v>
      </c>
      <c r="AX53" s="195"/>
      <c r="AY53" s="195"/>
      <c r="AZ53" s="195"/>
      <c r="BA53" s="253">
        <f t="shared" si="4"/>
        <v>0</v>
      </c>
      <c r="BB53" s="195"/>
      <c r="BC53" s="195"/>
      <c r="BD53" s="195"/>
      <c r="BE53" s="253">
        <f t="shared" si="5"/>
        <v>0</v>
      </c>
      <c r="BF53" s="196">
        <f t="shared" ref="BF53:BF79" si="21">SUM(M53,Q53,U53,Y53,AC53,AG53,AK53,AO53,AS53,AW53,BA53,BE53)</f>
        <v>16</v>
      </c>
    </row>
    <row r="54" spans="1:58">
      <c r="A54" s="717"/>
      <c r="B54" s="555"/>
      <c r="C54" s="558"/>
      <c r="D54" s="555"/>
      <c r="E54" s="715"/>
      <c r="F54" s="716"/>
      <c r="G54" s="713"/>
      <c r="H54" s="713"/>
      <c r="I54" s="250" t="s">
        <v>190</v>
      </c>
      <c r="J54" s="195"/>
      <c r="K54" s="195"/>
      <c r="L54" s="195"/>
      <c r="M54" s="195">
        <f t="shared" si="19"/>
        <v>0</v>
      </c>
      <c r="N54" s="195"/>
      <c r="O54" s="195">
        <v>1</v>
      </c>
      <c r="P54" s="195"/>
      <c r="Q54" s="253">
        <f t="shared" si="20"/>
        <v>1</v>
      </c>
      <c r="R54" s="195">
        <v>1</v>
      </c>
      <c r="S54" s="195">
        <v>1</v>
      </c>
      <c r="T54" s="195"/>
      <c r="U54" s="253">
        <f t="shared" si="15"/>
        <v>2</v>
      </c>
      <c r="V54" s="195"/>
      <c r="W54" s="195"/>
      <c r="X54" s="195"/>
      <c r="Y54" s="253">
        <f t="shared" si="16"/>
        <v>0</v>
      </c>
      <c r="Z54" s="195"/>
      <c r="AA54" s="195"/>
      <c r="AB54" s="195"/>
      <c r="AC54" s="253">
        <f t="shared" si="17"/>
        <v>0</v>
      </c>
      <c r="AD54" s="195"/>
      <c r="AE54" s="195"/>
      <c r="AF54" s="195"/>
      <c r="AG54" s="253">
        <f t="shared" si="18"/>
        <v>0</v>
      </c>
      <c r="AH54" s="195"/>
      <c r="AI54" s="195"/>
      <c r="AJ54" s="195"/>
      <c r="AK54" s="253">
        <f t="shared" si="0"/>
        <v>0</v>
      </c>
      <c r="AL54" s="195"/>
      <c r="AM54" s="195"/>
      <c r="AN54" s="195"/>
      <c r="AO54" s="253">
        <f t="shared" si="1"/>
        <v>0</v>
      </c>
      <c r="AP54" s="195"/>
      <c r="AQ54" s="195"/>
      <c r="AR54" s="195"/>
      <c r="AS54" s="253">
        <f t="shared" si="2"/>
        <v>0</v>
      </c>
      <c r="AT54" s="195"/>
      <c r="AU54" s="195"/>
      <c r="AV54" s="195"/>
      <c r="AW54" s="253">
        <f t="shared" si="3"/>
        <v>0</v>
      </c>
      <c r="AX54" s="195"/>
      <c r="AY54" s="195"/>
      <c r="AZ54" s="195"/>
      <c r="BA54" s="253">
        <f t="shared" si="4"/>
        <v>0</v>
      </c>
      <c r="BB54" s="195"/>
      <c r="BC54" s="195"/>
      <c r="BD54" s="195"/>
      <c r="BE54" s="253">
        <f t="shared" si="5"/>
        <v>0</v>
      </c>
      <c r="BF54" s="196">
        <f t="shared" si="21"/>
        <v>3</v>
      </c>
    </row>
    <row r="55" spans="1:58">
      <c r="A55" s="717"/>
      <c r="B55" s="555"/>
      <c r="C55" s="558"/>
      <c r="D55" s="555"/>
      <c r="E55" s="715"/>
      <c r="F55" s="716"/>
      <c r="G55" s="713"/>
      <c r="H55" s="713"/>
      <c r="I55" s="195" t="s">
        <v>169</v>
      </c>
      <c r="J55" s="195"/>
      <c r="K55" s="195"/>
      <c r="L55" s="195"/>
      <c r="M55" s="195">
        <f t="shared" si="19"/>
        <v>0</v>
      </c>
      <c r="N55" s="195"/>
      <c r="O55" s="195"/>
      <c r="P55" s="195"/>
      <c r="Q55" s="253">
        <f t="shared" si="20"/>
        <v>0</v>
      </c>
      <c r="R55" s="195"/>
      <c r="S55" s="195">
        <v>3</v>
      </c>
      <c r="T55" s="195"/>
      <c r="U55" s="253">
        <f t="shared" si="15"/>
        <v>3</v>
      </c>
      <c r="V55" s="195"/>
      <c r="W55" s="195"/>
      <c r="X55" s="195"/>
      <c r="Y55" s="253">
        <f t="shared" si="16"/>
        <v>0</v>
      </c>
      <c r="Z55" s="195"/>
      <c r="AA55" s="195"/>
      <c r="AB55" s="195"/>
      <c r="AC55" s="253">
        <f t="shared" si="17"/>
        <v>0</v>
      </c>
      <c r="AD55" s="195"/>
      <c r="AE55" s="195"/>
      <c r="AF55" s="195"/>
      <c r="AG55" s="253">
        <f t="shared" si="18"/>
        <v>0</v>
      </c>
      <c r="AH55" s="195"/>
      <c r="AI55" s="195"/>
      <c r="AJ55" s="195"/>
      <c r="AK55" s="253">
        <f t="shared" si="0"/>
        <v>0</v>
      </c>
      <c r="AL55" s="195"/>
      <c r="AM55" s="195"/>
      <c r="AN55" s="195"/>
      <c r="AO55" s="253">
        <f t="shared" si="1"/>
        <v>0</v>
      </c>
      <c r="AP55" s="195"/>
      <c r="AQ55" s="195"/>
      <c r="AR55" s="195"/>
      <c r="AS55" s="253">
        <f t="shared" si="2"/>
        <v>0</v>
      </c>
      <c r="AT55" s="195"/>
      <c r="AU55" s="195"/>
      <c r="AV55" s="195"/>
      <c r="AW55" s="253">
        <f t="shared" si="3"/>
        <v>0</v>
      </c>
      <c r="AX55" s="195"/>
      <c r="AY55" s="195"/>
      <c r="AZ55" s="195"/>
      <c r="BA55" s="253">
        <f t="shared" si="4"/>
        <v>0</v>
      </c>
      <c r="BB55" s="195"/>
      <c r="BC55" s="195"/>
      <c r="BD55" s="195"/>
      <c r="BE55" s="253">
        <f t="shared" si="5"/>
        <v>0</v>
      </c>
      <c r="BF55" s="196">
        <f t="shared" si="21"/>
        <v>3</v>
      </c>
    </row>
    <row r="56" spans="1:58">
      <c r="A56" s="717"/>
      <c r="B56" s="555"/>
      <c r="C56" s="558"/>
      <c r="D56" s="555"/>
      <c r="E56" s="715"/>
      <c r="F56" s="716"/>
      <c r="G56" s="713"/>
      <c r="H56" s="713" t="s">
        <v>170</v>
      </c>
      <c r="I56" s="195" t="s">
        <v>171</v>
      </c>
      <c r="J56" s="195"/>
      <c r="K56" s="195"/>
      <c r="L56" s="195"/>
      <c r="M56" s="195">
        <f t="shared" si="19"/>
        <v>0</v>
      </c>
      <c r="N56" s="195"/>
      <c r="O56" s="195"/>
      <c r="P56" s="195"/>
      <c r="Q56" s="253">
        <f t="shared" si="20"/>
        <v>0</v>
      </c>
      <c r="R56" s="195"/>
      <c r="S56" s="195"/>
      <c r="T56" s="195"/>
      <c r="U56" s="253">
        <f t="shared" si="15"/>
        <v>0</v>
      </c>
      <c r="V56" s="195"/>
      <c r="W56" s="195"/>
      <c r="X56" s="195"/>
      <c r="Y56" s="253">
        <f t="shared" si="16"/>
        <v>0</v>
      </c>
      <c r="Z56" s="195"/>
      <c r="AA56" s="195"/>
      <c r="AB56" s="195"/>
      <c r="AC56" s="253">
        <f t="shared" si="17"/>
        <v>0</v>
      </c>
      <c r="AD56" s="195"/>
      <c r="AE56" s="195"/>
      <c r="AF56" s="195"/>
      <c r="AG56" s="253">
        <f t="shared" si="18"/>
        <v>0</v>
      </c>
      <c r="AH56" s="195"/>
      <c r="AI56" s="195"/>
      <c r="AJ56" s="195"/>
      <c r="AK56" s="253">
        <f t="shared" si="0"/>
        <v>0</v>
      </c>
      <c r="AL56" s="195"/>
      <c r="AM56" s="195"/>
      <c r="AN56" s="195"/>
      <c r="AO56" s="253">
        <f t="shared" si="1"/>
        <v>0</v>
      </c>
      <c r="AP56" s="195"/>
      <c r="AQ56" s="195"/>
      <c r="AR56" s="195"/>
      <c r="AS56" s="253">
        <f t="shared" si="2"/>
        <v>0</v>
      </c>
      <c r="AT56" s="195"/>
      <c r="AU56" s="195"/>
      <c r="AV56" s="195"/>
      <c r="AW56" s="253">
        <f t="shared" si="3"/>
        <v>0</v>
      </c>
      <c r="AX56" s="195"/>
      <c r="AY56" s="195"/>
      <c r="AZ56" s="195"/>
      <c r="BA56" s="253">
        <f t="shared" si="4"/>
        <v>0</v>
      </c>
      <c r="BB56" s="195"/>
      <c r="BC56" s="195"/>
      <c r="BD56" s="195"/>
      <c r="BE56" s="253">
        <f t="shared" si="5"/>
        <v>0</v>
      </c>
      <c r="BF56" s="196">
        <f t="shared" si="21"/>
        <v>0</v>
      </c>
    </row>
    <row r="57" spans="1:58" ht="15.75" thickBot="1">
      <c r="A57" s="717"/>
      <c r="B57" s="555"/>
      <c r="C57" s="558"/>
      <c r="D57" s="555"/>
      <c r="E57" s="715"/>
      <c r="F57" s="716"/>
      <c r="G57" s="713"/>
      <c r="H57" s="714"/>
      <c r="I57" s="199" t="s">
        <v>172</v>
      </c>
      <c r="J57" s="199"/>
      <c r="K57" s="199"/>
      <c r="L57" s="199"/>
      <c r="M57" s="199">
        <f t="shared" si="19"/>
        <v>0</v>
      </c>
      <c r="N57" s="199"/>
      <c r="O57" s="199"/>
      <c r="P57" s="199"/>
      <c r="Q57" s="255">
        <f t="shared" si="20"/>
        <v>0</v>
      </c>
      <c r="R57" s="199"/>
      <c r="S57" s="199"/>
      <c r="T57" s="199"/>
      <c r="U57" s="255">
        <f t="shared" si="15"/>
        <v>0</v>
      </c>
      <c r="V57" s="199"/>
      <c r="W57" s="199"/>
      <c r="X57" s="199"/>
      <c r="Y57" s="255">
        <f t="shared" si="16"/>
        <v>0</v>
      </c>
      <c r="Z57" s="199"/>
      <c r="AA57" s="199"/>
      <c r="AB57" s="199"/>
      <c r="AC57" s="255">
        <f t="shared" si="17"/>
        <v>0</v>
      </c>
      <c r="AD57" s="199"/>
      <c r="AE57" s="199"/>
      <c r="AF57" s="199"/>
      <c r="AG57" s="255">
        <f t="shared" si="18"/>
        <v>0</v>
      </c>
      <c r="AH57" s="199"/>
      <c r="AI57" s="199"/>
      <c r="AJ57" s="199"/>
      <c r="AK57" s="255">
        <f t="shared" si="0"/>
        <v>0</v>
      </c>
      <c r="AL57" s="199"/>
      <c r="AM57" s="199"/>
      <c r="AN57" s="199"/>
      <c r="AO57" s="255">
        <f t="shared" si="1"/>
        <v>0</v>
      </c>
      <c r="AP57" s="199"/>
      <c r="AQ57" s="199"/>
      <c r="AR57" s="199"/>
      <c r="AS57" s="255">
        <f t="shared" si="2"/>
        <v>0</v>
      </c>
      <c r="AT57" s="199"/>
      <c r="AU57" s="199"/>
      <c r="AV57" s="199"/>
      <c r="AW57" s="255">
        <f t="shared" si="3"/>
        <v>0</v>
      </c>
      <c r="AX57" s="199"/>
      <c r="AY57" s="199"/>
      <c r="AZ57" s="199"/>
      <c r="BA57" s="255">
        <f t="shared" si="4"/>
        <v>0</v>
      </c>
      <c r="BB57" s="199"/>
      <c r="BC57" s="199"/>
      <c r="BD57" s="199"/>
      <c r="BE57" s="255">
        <f t="shared" si="5"/>
        <v>0</v>
      </c>
      <c r="BF57" s="202">
        <f t="shared" si="21"/>
        <v>0</v>
      </c>
    </row>
    <row r="58" spans="1:58">
      <c r="A58" s="717"/>
      <c r="B58" s="555"/>
      <c r="C58" s="558"/>
      <c r="D58" s="555"/>
      <c r="E58" s="718" t="s">
        <v>195</v>
      </c>
      <c r="F58" s="542"/>
      <c r="G58" s="713" t="s">
        <v>189</v>
      </c>
      <c r="H58" s="712" t="s">
        <v>160</v>
      </c>
      <c r="I58" s="190" t="s">
        <v>161</v>
      </c>
      <c r="J58" s="190"/>
      <c r="K58" s="190"/>
      <c r="L58" s="190"/>
      <c r="M58" s="190">
        <f>SUM(J58:L58)</f>
        <v>0</v>
      </c>
      <c r="N58" s="190"/>
      <c r="O58" s="190"/>
      <c r="P58" s="190"/>
      <c r="Q58" s="190">
        <f>SUM(N58:P58)</f>
        <v>0</v>
      </c>
      <c r="R58" s="190"/>
      <c r="S58" s="190"/>
      <c r="T58" s="190"/>
      <c r="U58" s="190">
        <f>SUM(R58:T58)</f>
        <v>0</v>
      </c>
      <c r="V58" s="190"/>
      <c r="W58" s="190"/>
      <c r="X58" s="190"/>
      <c r="Y58" s="190">
        <f>SUM(V58:X58)</f>
        <v>0</v>
      </c>
      <c r="Z58" s="190"/>
      <c r="AA58" s="190"/>
      <c r="AB58" s="190"/>
      <c r="AC58" s="190">
        <f>SUM(Z58:AB58)</f>
        <v>0</v>
      </c>
      <c r="AD58" s="190"/>
      <c r="AE58" s="190"/>
      <c r="AF58" s="190"/>
      <c r="AG58" s="190">
        <f>SUM(AD58:AF58)</f>
        <v>0</v>
      </c>
      <c r="AH58" s="190"/>
      <c r="AI58" s="190"/>
      <c r="AJ58" s="190"/>
      <c r="AK58" s="190">
        <f t="shared" si="0"/>
        <v>0</v>
      </c>
      <c r="AL58" s="190"/>
      <c r="AM58" s="190"/>
      <c r="AN58" s="190"/>
      <c r="AO58" s="190">
        <f t="shared" si="1"/>
        <v>0</v>
      </c>
      <c r="AP58" s="190"/>
      <c r="AQ58" s="190"/>
      <c r="AR58" s="190"/>
      <c r="AS58" s="190">
        <f t="shared" si="2"/>
        <v>0</v>
      </c>
      <c r="AT58" s="190"/>
      <c r="AU58" s="190"/>
      <c r="AV58" s="190"/>
      <c r="AW58" s="190">
        <f t="shared" si="3"/>
        <v>0</v>
      </c>
      <c r="AX58" s="190"/>
      <c r="AY58" s="190"/>
      <c r="AZ58" s="190"/>
      <c r="BA58" s="190">
        <f t="shared" si="4"/>
        <v>0</v>
      </c>
      <c r="BB58" s="190"/>
      <c r="BC58" s="190"/>
      <c r="BD58" s="190"/>
      <c r="BE58" s="190">
        <f t="shared" si="5"/>
        <v>0</v>
      </c>
      <c r="BF58" s="192">
        <f t="shared" si="21"/>
        <v>0</v>
      </c>
    </row>
    <row r="59" spans="1:58">
      <c r="A59" s="717"/>
      <c r="B59" s="555"/>
      <c r="C59" s="558"/>
      <c r="D59" s="555"/>
      <c r="E59" s="719"/>
      <c r="F59" s="543"/>
      <c r="G59" s="713"/>
      <c r="H59" s="713"/>
      <c r="I59" s="195" t="s">
        <v>162</v>
      </c>
      <c r="J59" s="195"/>
      <c r="K59" s="195"/>
      <c r="L59" s="195"/>
      <c r="M59" s="195">
        <f>SUM(J59:L59)</f>
        <v>0</v>
      </c>
      <c r="N59" s="195"/>
      <c r="O59" s="195"/>
      <c r="P59" s="195"/>
      <c r="Q59" s="195">
        <f>SUM(N59:P59)</f>
        <v>0</v>
      </c>
      <c r="R59" s="195"/>
      <c r="S59" s="195"/>
      <c r="T59" s="195"/>
      <c r="U59" s="195">
        <f>SUM(R59:T59)</f>
        <v>0</v>
      </c>
      <c r="V59" s="195"/>
      <c r="W59" s="195"/>
      <c r="X59" s="195"/>
      <c r="Y59" s="195">
        <f>SUM(V59:X59)</f>
        <v>0</v>
      </c>
      <c r="Z59" s="195"/>
      <c r="AA59" s="195"/>
      <c r="AB59" s="195"/>
      <c r="AC59" s="195">
        <f>SUM(Z59:AB59)</f>
        <v>0</v>
      </c>
      <c r="AD59" s="195"/>
      <c r="AE59" s="195"/>
      <c r="AF59" s="195"/>
      <c r="AG59" s="195">
        <f>SUM(AD59:AF59)</f>
        <v>0</v>
      </c>
      <c r="AH59" s="195"/>
      <c r="AI59" s="195"/>
      <c r="AJ59" s="195"/>
      <c r="AK59" s="195">
        <f t="shared" si="0"/>
        <v>0</v>
      </c>
      <c r="AL59" s="195"/>
      <c r="AM59" s="195"/>
      <c r="AN59" s="195"/>
      <c r="AO59" s="195">
        <f t="shared" si="1"/>
        <v>0</v>
      </c>
      <c r="AP59" s="195"/>
      <c r="AQ59" s="195"/>
      <c r="AR59" s="195"/>
      <c r="AS59" s="195">
        <f t="shared" si="2"/>
        <v>0</v>
      </c>
      <c r="AT59" s="195"/>
      <c r="AU59" s="195"/>
      <c r="AV59" s="195"/>
      <c r="AW59" s="195">
        <f t="shared" si="3"/>
        <v>0</v>
      </c>
      <c r="AX59" s="195"/>
      <c r="AY59" s="195"/>
      <c r="AZ59" s="195"/>
      <c r="BA59" s="195">
        <f t="shared" si="4"/>
        <v>0</v>
      </c>
      <c r="BB59" s="195"/>
      <c r="BC59" s="195"/>
      <c r="BD59" s="195"/>
      <c r="BE59" s="195">
        <f t="shared" si="5"/>
        <v>0</v>
      </c>
      <c r="BF59" s="196">
        <f t="shared" si="21"/>
        <v>0</v>
      </c>
    </row>
    <row r="60" spans="1:58">
      <c r="A60" s="717"/>
      <c r="B60" s="555"/>
      <c r="C60" s="558"/>
      <c r="D60" s="555"/>
      <c r="E60" s="719"/>
      <c r="F60" s="543"/>
      <c r="G60" s="713"/>
      <c r="H60" s="713"/>
      <c r="I60" s="195" t="s">
        <v>163</v>
      </c>
      <c r="J60" s="195"/>
      <c r="K60" s="195"/>
      <c r="L60" s="195"/>
      <c r="M60" s="195">
        <f>SUM(J60:L60)</f>
        <v>0</v>
      </c>
      <c r="N60" s="195"/>
      <c r="O60" s="195"/>
      <c r="P60" s="195"/>
      <c r="Q60" s="195">
        <f>SUM(N60:P60)</f>
        <v>0</v>
      </c>
      <c r="R60" s="195"/>
      <c r="S60" s="195"/>
      <c r="T60" s="195"/>
      <c r="U60" s="195">
        <f>SUM(R60:T60)</f>
        <v>0</v>
      </c>
      <c r="V60" s="195"/>
      <c r="W60" s="195"/>
      <c r="X60" s="195"/>
      <c r="Y60" s="195">
        <f>SUM(V60:X60)</f>
        <v>0</v>
      </c>
      <c r="Z60" s="195"/>
      <c r="AA60" s="195"/>
      <c r="AB60" s="195"/>
      <c r="AC60" s="195">
        <f>SUM(Z60:AB60)</f>
        <v>0</v>
      </c>
      <c r="AD60" s="195"/>
      <c r="AE60" s="195"/>
      <c r="AF60" s="195"/>
      <c r="AG60" s="195">
        <f>SUM(AD60:AF60)</f>
        <v>0</v>
      </c>
      <c r="AH60" s="195"/>
      <c r="AI60" s="195"/>
      <c r="AJ60" s="195"/>
      <c r="AK60" s="195">
        <f t="shared" si="0"/>
        <v>0</v>
      </c>
      <c r="AL60" s="195"/>
      <c r="AM60" s="195"/>
      <c r="AN60" s="195"/>
      <c r="AO60" s="195">
        <f t="shared" si="1"/>
        <v>0</v>
      </c>
      <c r="AP60" s="195"/>
      <c r="AQ60" s="195"/>
      <c r="AR60" s="195"/>
      <c r="AS60" s="195">
        <f t="shared" si="2"/>
        <v>0</v>
      </c>
      <c r="AT60" s="195"/>
      <c r="AU60" s="195"/>
      <c r="AV60" s="195"/>
      <c r="AW60" s="195">
        <f t="shared" si="3"/>
        <v>0</v>
      </c>
      <c r="AX60" s="195"/>
      <c r="AY60" s="195"/>
      <c r="AZ60" s="195"/>
      <c r="BA60" s="195">
        <f t="shared" si="4"/>
        <v>0</v>
      </c>
      <c r="BB60" s="195"/>
      <c r="BC60" s="195"/>
      <c r="BD60" s="195"/>
      <c r="BE60" s="195">
        <f t="shared" si="5"/>
        <v>0</v>
      </c>
      <c r="BF60" s="196">
        <f t="shared" si="21"/>
        <v>0</v>
      </c>
    </row>
    <row r="61" spans="1:58">
      <c r="A61" s="717"/>
      <c r="B61" s="555"/>
      <c r="C61" s="558"/>
      <c r="D61" s="555"/>
      <c r="E61" s="719"/>
      <c r="F61" s="543"/>
      <c r="G61" s="713"/>
      <c r="H61" s="713"/>
      <c r="I61" s="195" t="s">
        <v>164</v>
      </c>
      <c r="J61" s="195"/>
      <c r="K61" s="195"/>
      <c r="L61" s="195"/>
      <c r="M61" s="195">
        <f>SUM(J61:L61)</f>
        <v>0</v>
      </c>
      <c r="N61" s="195">
        <v>1</v>
      </c>
      <c r="O61" s="195">
        <v>3</v>
      </c>
      <c r="P61" s="195"/>
      <c r="Q61" s="195">
        <f>SUM(N61:P61)</f>
        <v>4</v>
      </c>
      <c r="R61" s="195"/>
      <c r="S61" s="195"/>
      <c r="T61" s="195"/>
      <c r="U61" s="195">
        <f>SUM(R61:T61)</f>
        <v>0</v>
      </c>
      <c r="V61" s="195"/>
      <c r="W61" s="195"/>
      <c r="X61" s="195"/>
      <c r="Y61" s="195">
        <f>SUM(V61:X61)</f>
        <v>0</v>
      </c>
      <c r="Z61" s="195"/>
      <c r="AA61" s="195"/>
      <c r="AB61" s="195"/>
      <c r="AC61" s="195">
        <f>SUM(Z61:AB61)</f>
        <v>0</v>
      </c>
      <c r="AD61" s="195"/>
      <c r="AE61" s="195"/>
      <c r="AF61" s="195"/>
      <c r="AG61" s="195">
        <f>SUM(AD61:AF61)</f>
        <v>0</v>
      </c>
      <c r="AH61" s="195"/>
      <c r="AI61" s="195"/>
      <c r="AJ61" s="195"/>
      <c r="AK61" s="195">
        <f t="shared" si="0"/>
        <v>0</v>
      </c>
      <c r="AL61" s="195"/>
      <c r="AM61" s="195"/>
      <c r="AN61" s="195"/>
      <c r="AO61" s="195">
        <f t="shared" si="1"/>
        <v>0</v>
      </c>
      <c r="AP61" s="195"/>
      <c r="AQ61" s="195"/>
      <c r="AR61" s="195"/>
      <c r="AS61" s="195">
        <f t="shared" si="2"/>
        <v>0</v>
      </c>
      <c r="AT61" s="195"/>
      <c r="AU61" s="195"/>
      <c r="AV61" s="195"/>
      <c r="AW61" s="195">
        <f t="shared" si="3"/>
        <v>0</v>
      </c>
      <c r="AX61" s="195"/>
      <c r="AY61" s="195"/>
      <c r="AZ61" s="195"/>
      <c r="BA61" s="195">
        <f t="shared" si="4"/>
        <v>0</v>
      </c>
      <c r="BB61" s="195"/>
      <c r="BC61" s="195"/>
      <c r="BD61" s="195"/>
      <c r="BE61" s="195">
        <f t="shared" si="5"/>
        <v>0</v>
      </c>
      <c r="BF61" s="196">
        <f t="shared" si="21"/>
        <v>4</v>
      </c>
    </row>
    <row r="62" spans="1:58">
      <c r="A62" s="717"/>
      <c r="B62" s="555"/>
      <c r="C62" s="558"/>
      <c r="D62" s="555"/>
      <c r="E62" s="719"/>
      <c r="F62" s="543"/>
      <c r="G62" s="713"/>
      <c r="H62" s="713"/>
      <c r="I62" s="195" t="s">
        <v>165</v>
      </c>
      <c r="J62" s="195"/>
      <c r="K62" s="195"/>
      <c r="L62" s="195"/>
      <c r="M62" s="195">
        <f t="shared" ref="M62:M72" si="22">SUM(J62:L62)</f>
        <v>0</v>
      </c>
      <c r="N62" s="195">
        <v>1</v>
      </c>
      <c r="O62" s="195">
        <v>1</v>
      </c>
      <c r="P62" s="195"/>
      <c r="Q62" s="195">
        <f t="shared" ref="Q62:Q72" si="23">SUM(N62:P62)</f>
        <v>2</v>
      </c>
      <c r="R62" s="195"/>
      <c r="S62" s="195"/>
      <c r="T62" s="195"/>
      <c r="U62" s="195">
        <f t="shared" ref="U62:U79" si="24">SUM(R62:T62)</f>
        <v>0</v>
      </c>
      <c r="V62" s="195"/>
      <c r="W62" s="195"/>
      <c r="X62" s="195"/>
      <c r="Y62" s="195">
        <f t="shared" ref="Y62:Y79" si="25">SUM(V62:X62)</f>
        <v>0</v>
      </c>
      <c r="Z62" s="195"/>
      <c r="AA62" s="195"/>
      <c r="AB62" s="195"/>
      <c r="AC62" s="195">
        <f t="shared" ref="AC62:AC79" si="26">SUM(Z62:AB62)</f>
        <v>0</v>
      </c>
      <c r="AD62" s="195"/>
      <c r="AE62" s="195"/>
      <c r="AF62" s="195"/>
      <c r="AG62" s="195">
        <f t="shared" ref="AG62:AG79" si="27">SUM(AD62:AF62)</f>
        <v>0</v>
      </c>
      <c r="AH62" s="195"/>
      <c r="AI62" s="195"/>
      <c r="AJ62" s="195"/>
      <c r="AK62" s="195">
        <f t="shared" si="0"/>
        <v>0</v>
      </c>
      <c r="AL62" s="195"/>
      <c r="AM62" s="195"/>
      <c r="AN62" s="195"/>
      <c r="AO62" s="195">
        <f t="shared" si="1"/>
        <v>0</v>
      </c>
      <c r="AP62" s="195"/>
      <c r="AQ62" s="195"/>
      <c r="AR62" s="195"/>
      <c r="AS62" s="195">
        <f t="shared" si="2"/>
        <v>0</v>
      </c>
      <c r="AT62" s="195"/>
      <c r="AU62" s="195"/>
      <c r="AV62" s="195"/>
      <c r="AW62" s="195">
        <f t="shared" si="3"/>
        <v>0</v>
      </c>
      <c r="AX62" s="195"/>
      <c r="AY62" s="195"/>
      <c r="AZ62" s="195"/>
      <c r="BA62" s="195">
        <f t="shared" si="4"/>
        <v>0</v>
      </c>
      <c r="BB62" s="195"/>
      <c r="BC62" s="195"/>
      <c r="BD62" s="195"/>
      <c r="BE62" s="195">
        <f t="shared" si="5"/>
        <v>0</v>
      </c>
      <c r="BF62" s="196">
        <f t="shared" si="21"/>
        <v>2</v>
      </c>
    </row>
    <row r="63" spans="1:58" ht="25.15" customHeight="1">
      <c r="A63" s="717"/>
      <c r="B63" s="555"/>
      <c r="C63" s="558"/>
      <c r="D63" s="555"/>
      <c r="E63" s="719"/>
      <c r="F63" s="543"/>
      <c r="G63" s="713"/>
      <c r="H63" s="713"/>
      <c r="I63" s="197" t="s">
        <v>166</v>
      </c>
      <c r="J63" s="197">
        <f>SUM(J58:J62)</f>
        <v>0</v>
      </c>
      <c r="K63" s="197">
        <f>SUM(K58:K62)</f>
        <v>0</v>
      </c>
      <c r="L63" s="197">
        <f>SUM(L58:L62)</f>
        <v>0</v>
      </c>
      <c r="M63" s="197">
        <f t="shared" si="22"/>
        <v>0</v>
      </c>
      <c r="N63" s="197">
        <f>SUM(N58:N62)</f>
        <v>2</v>
      </c>
      <c r="O63" s="197">
        <f>SUM(O58:O62)</f>
        <v>4</v>
      </c>
      <c r="P63" s="197">
        <f>SUM(P58:P62)</f>
        <v>0</v>
      </c>
      <c r="Q63" s="197">
        <f t="shared" si="23"/>
        <v>6</v>
      </c>
      <c r="R63" s="197">
        <f>SUM(R58:R62)</f>
        <v>0</v>
      </c>
      <c r="S63" s="197">
        <f>SUM(S58:S62)</f>
        <v>0</v>
      </c>
      <c r="T63" s="197">
        <f>SUM(T58:T62)</f>
        <v>0</v>
      </c>
      <c r="U63" s="197">
        <f t="shared" si="24"/>
        <v>0</v>
      </c>
      <c r="V63" s="197">
        <f>SUM(V58:V62)</f>
        <v>0</v>
      </c>
      <c r="W63" s="197">
        <f>SUM(W58:W62)</f>
        <v>0</v>
      </c>
      <c r="X63" s="197">
        <f>SUM(X58:X62)</f>
        <v>0</v>
      </c>
      <c r="Y63" s="197">
        <f t="shared" si="25"/>
        <v>0</v>
      </c>
      <c r="Z63" s="197">
        <f>SUM(Z58:Z62)</f>
        <v>0</v>
      </c>
      <c r="AA63" s="197">
        <f>SUM(AA58:AA62)</f>
        <v>0</v>
      </c>
      <c r="AB63" s="197">
        <f>SUM(AB58:AB62)</f>
        <v>0</v>
      </c>
      <c r="AC63" s="197">
        <f t="shared" si="26"/>
        <v>0</v>
      </c>
      <c r="AD63" s="197">
        <f>SUM(AD58:AD62)</f>
        <v>0</v>
      </c>
      <c r="AE63" s="197">
        <f>SUM(AE58:AE62)</f>
        <v>0</v>
      </c>
      <c r="AF63" s="197">
        <f>SUM(AF58:AF62)</f>
        <v>0</v>
      </c>
      <c r="AG63" s="197">
        <f t="shared" si="27"/>
        <v>0</v>
      </c>
      <c r="AH63" s="197">
        <f>SUM(AH58:AH62)</f>
        <v>0</v>
      </c>
      <c r="AI63" s="197">
        <f>SUM(AI58:AI62)</f>
        <v>0</v>
      </c>
      <c r="AJ63" s="197">
        <f>SUM(AJ58:AJ62)</f>
        <v>0</v>
      </c>
      <c r="AK63" s="197">
        <f t="shared" si="0"/>
        <v>0</v>
      </c>
      <c r="AL63" s="197">
        <f>SUM(AL58:AL62)</f>
        <v>0</v>
      </c>
      <c r="AM63" s="197">
        <f>SUM(AM58:AM62)</f>
        <v>0</v>
      </c>
      <c r="AN63" s="197">
        <f>SUM(AN58:AN62)</f>
        <v>0</v>
      </c>
      <c r="AO63" s="197">
        <f t="shared" si="1"/>
        <v>0</v>
      </c>
      <c r="AP63" s="197">
        <f>SUM(AP58:AP62)</f>
        <v>0</v>
      </c>
      <c r="AQ63" s="197">
        <f>SUM(AQ58:AQ62)</f>
        <v>0</v>
      </c>
      <c r="AR63" s="197">
        <f>SUM(AR58:AR62)</f>
        <v>0</v>
      </c>
      <c r="AS63" s="197">
        <f t="shared" si="2"/>
        <v>0</v>
      </c>
      <c r="AT63" s="197">
        <f>SUM(AT58:AT62)</f>
        <v>0</v>
      </c>
      <c r="AU63" s="197">
        <f>SUM(AU58:AU62)</f>
        <v>0</v>
      </c>
      <c r="AV63" s="197">
        <f>SUM(AV58:AV62)</f>
        <v>0</v>
      </c>
      <c r="AW63" s="197">
        <f t="shared" si="3"/>
        <v>0</v>
      </c>
      <c r="AX63" s="197">
        <f>SUM(AX58:AX62)</f>
        <v>0</v>
      </c>
      <c r="AY63" s="197">
        <f>SUM(AY58:AY62)</f>
        <v>0</v>
      </c>
      <c r="AZ63" s="197">
        <f>SUM(AZ58:AZ62)</f>
        <v>0</v>
      </c>
      <c r="BA63" s="197">
        <f t="shared" si="4"/>
        <v>0</v>
      </c>
      <c r="BB63" s="197">
        <f>SUM(BB58:BB62)</f>
        <v>0</v>
      </c>
      <c r="BC63" s="197">
        <f>SUM(BC58:BC62)</f>
        <v>0</v>
      </c>
      <c r="BD63" s="197">
        <f>SUM(BD58:BD62)</f>
        <v>0</v>
      </c>
      <c r="BE63" s="197">
        <f t="shared" si="5"/>
        <v>0</v>
      </c>
      <c r="BF63" s="249">
        <f t="shared" si="21"/>
        <v>6</v>
      </c>
    </row>
    <row r="64" spans="1:58">
      <c r="A64" s="717"/>
      <c r="B64" s="555"/>
      <c r="C64" s="558"/>
      <c r="D64" s="555"/>
      <c r="E64" s="719"/>
      <c r="F64" s="543"/>
      <c r="G64" s="713"/>
      <c r="H64" s="713" t="s">
        <v>167</v>
      </c>
      <c r="I64" s="195" t="s">
        <v>168</v>
      </c>
      <c r="J64" s="195"/>
      <c r="K64" s="195"/>
      <c r="L64" s="195"/>
      <c r="M64" s="195">
        <f t="shared" si="22"/>
        <v>0</v>
      </c>
      <c r="N64" s="195">
        <v>2</v>
      </c>
      <c r="O64" s="195"/>
      <c r="P64" s="195"/>
      <c r="Q64" s="195">
        <f t="shared" si="23"/>
        <v>2</v>
      </c>
      <c r="R64" s="195"/>
      <c r="S64" s="195"/>
      <c r="T64" s="195"/>
      <c r="U64" s="195">
        <f t="shared" si="24"/>
        <v>0</v>
      </c>
      <c r="V64" s="195"/>
      <c r="W64" s="195"/>
      <c r="X64" s="195"/>
      <c r="Y64" s="195">
        <f t="shared" si="25"/>
        <v>0</v>
      </c>
      <c r="Z64" s="195"/>
      <c r="AA64" s="195"/>
      <c r="AB64" s="195"/>
      <c r="AC64" s="195">
        <f t="shared" si="26"/>
        <v>0</v>
      </c>
      <c r="AD64" s="195"/>
      <c r="AE64" s="195"/>
      <c r="AF64" s="195"/>
      <c r="AG64" s="195">
        <f t="shared" si="27"/>
        <v>0</v>
      </c>
      <c r="AH64" s="195"/>
      <c r="AI64" s="195"/>
      <c r="AJ64" s="195"/>
      <c r="AK64" s="195">
        <f t="shared" si="0"/>
        <v>0</v>
      </c>
      <c r="AL64" s="195"/>
      <c r="AM64" s="195"/>
      <c r="AN64" s="195"/>
      <c r="AO64" s="195">
        <f t="shared" si="1"/>
        <v>0</v>
      </c>
      <c r="AP64" s="195"/>
      <c r="AQ64" s="195"/>
      <c r="AR64" s="195"/>
      <c r="AS64" s="195">
        <f t="shared" si="2"/>
        <v>0</v>
      </c>
      <c r="AT64" s="195"/>
      <c r="AU64" s="195"/>
      <c r="AV64" s="195"/>
      <c r="AW64" s="195">
        <f t="shared" si="3"/>
        <v>0</v>
      </c>
      <c r="AX64" s="195"/>
      <c r="AY64" s="195"/>
      <c r="AZ64" s="195"/>
      <c r="BA64" s="195">
        <f t="shared" si="4"/>
        <v>0</v>
      </c>
      <c r="BB64" s="195"/>
      <c r="BC64" s="195"/>
      <c r="BD64" s="195"/>
      <c r="BE64" s="195">
        <f t="shared" si="5"/>
        <v>0</v>
      </c>
      <c r="BF64" s="196">
        <f t="shared" si="21"/>
        <v>2</v>
      </c>
    </row>
    <row r="65" spans="1:58">
      <c r="A65" s="717"/>
      <c r="B65" s="555"/>
      <c r="C65" s="558"/>
      <c r="D65" s="555"/>
      <c r="E65" s="719"/>
      <c r="F65" s="543"/>
      <c r="G65" s="713"/>
      <c r="H65" s="713"/>
      <c r="I65" s="250" t="s">
        <v>190</v>
      </c>
      <c r="J65" s="195"/>
      <c r="K65" s="195"/>
      <c r="L65" s="195"/>
      <c r="M65" s="195">
        <f t="shared" si="22"/>
        <v>0</v>
      </c>
      <c r="N65" s="195"/>
      <c r="O65" s="195">
        <v>3</v>
      </c>
      <c r="P65" s="195"/>
      <c r="Q65" s="195">
        <f t="shared" si="23"/>
        <v>3</v>
      </c>
      <c r="R65" s="195"/>
      <c r="S65" s="195"/>
      <c r="T65" s="195"/>
      <c r="U65" s="195">
        <f t="shared" si="24"/>
        <v>0</v>
      </c>
      <c r="V65" s="195"/>
      <c r="W65" s="195"/>
      <c r="X65" s="195"/>
      <c r="Y65" s="195">
        <f t="shared" si="25"/>
        <v>0</v>
      </c>
      <c r="Z65" s="195"/>
      <c r="AA65" s="195"/>
      <c r="AB65" s="195"/>
      <c r="AC65" s="195">
        <f t="shared" si="26"/>
        <v>0</v>
      </c>
      <c r="AD65" s="195"/>
      <c r="AE65" s="195"/>
      <c r="AF65" s="195"/>
      <c r="AG65" s="195">
        <f t="shared" si="27"/>
        <v>0</v>
      </c>
      <c r="AH65" s="195"/>
      <c r="AI65" s="195"/>
      <c r="AJ65" s="195"/>
      <c r="AK65" s="195">
        <f t="shared" si="0"/>
        <v>0</v>
      </c>
      <c r="AL65" s="195"/>
      <c r="AM65" s="195"/>
      <c r="AN65" s="195"/>
      <c r="AO65" s="195">
        <f t="shared" si="1"/>
        <v>0</v>
      </c>
      <c r="AP65" s="195"/>
      <c r="AQ65" s="195"/>
      <c r="AR65" s="195"/>
      <c r="AS65" s="195">
        <f t="shared" si="2"/>
        <v>0</v>
      </c>
      <c r="AT65" s="195"/>
      <c r="AU65" s="195"/>
      <c r="AV65" s="195"/>
      <c r="AW65" s="195">
        <f t="shared" si="3"/>
        <v>0</v>
      </c>
      <c r="AX65" s="195"/>
      <c r="AY65" s="195"/>
      <c r="AZ65" s="195"/>
      <c r="BA65" s="195">
        <f t="shared" si="4"/>
        <v>0</v>
      </c>
      <c r="BB65" s="195"/>
      <c r="BC65" s="195"/>
      <c r="BD65" s="195"/>
      <c r="BE65" s="195">
        <f t="shared" si="5"/>
        <v>0</v>
      </c>
      <c r="BF65" s="196">
        <f t="shared" si="21"/>
        <v>3</v>
      </c>
    </row>
    <row r="66" spans="1:58">
      <c r="A66" s="717"/>
      <c r="B66" s="555"/>
      <c r="C66" s="558"/>
      <c r="D66" s="555"/>
      <c r="E66" s="719"/>
      <c r="F66" s="543"/>
      <c r="G66" s="713"/>
      <c r="H66" s="713"/>
      <c r="I66" s="195" t="s">
        <v>169</v>
      </c>
      <c r="J66" s="195"/>
      <c r="K66" s="195"/>
      <c r="L66" s="195"/>
      <c r="M66" s="195">
        <f t="shared" si="22"/>
        <v>0</v>
      </c>
      <c r="N66" s="195"/>
      <c r="O66" s="195">
        <v>1</v>
      </c>
      <c r="P66" s="195"/>
      <c r="Q66" s="195">
        <f t="shared" si="23"/>
        <v>1</v>
      </c>
      <c r="R66" s="195"/>
      <c r="S66" s="195"/>
      <c r="T66" s="195"/>
      <c r="U66" s="195">
        <f t="shared" si="24"/>
        <v>0</v>
      </c>
      <c r="V66" s="195"/>
      <c r="W66" s="195"/>
      <c r="X66" s="195"/>
      <c r="Y66" s="195">
        <f t="shared" si="25"/>
        <v>0</v>
      </c>
      <c r="Z66" s="195"/>
      <c r="AA66" s="195"/>
      <c r="AB66" s="195"/>
      <c r="AC66" s="195">
        <f t="shared" si="26"/>
        <v>0</v>
      </c>
      <c r="AD66" s="195"/>
      <c r="AE66" s="195"/>
      <c r="AF66" s="195"/>
      <c r="AG66" s="195">
        <f t="shared" si="27"/>
        <v>0</v>
      </c>
      <c r="AH66" s="195"/>
      <c r="AI66" s="195"/>
      <c r="AJ66" s="195"/>
      <c r="AK66" s="195">
        <f t="shared" si="0"/>
        <v>0</v>
      </c>
      <c r="AL66" s="195"/>
      <c r="AM66" s="195"/>
      <c r="AN66" s="195"/>
      <c r="AO66" s="195">
        <f t="shared" si="1"/>
        <v>0</v>
      </c>
      <c r="AP66" s="195"/>
      <c r="AQ66" s="195"/>
      <c r="AR66" s="195"/>
      <c r="AS66" s="195">
        <f t="shared" si="2"/>
        <v>0</v>
      </c>
      <c r="AT66" s="195"/>
      <c r="AU66" s="195"/>
      <c r="AV66" s="195"/>
      <c r="AW66" s="195">
        <f t="shared" si="3"/>
        <v>0</v>
      </c>
      <c r="AX66" s="195"/>
      <c r="AY66" s="195"/>
      <c r="AZ66" s="195"/>
      <c r="BA66" s="195">
        <f t="shared" si="4"/>
        <v>0</v>
      </c>
      <c r="BB66" s="195"/>
      <c r="BC66" s="195"/>
      <c r="BD66" s="195"/>
      <c r="BE66" s="195">
        <f t="shared" si="5"/>
        <v>0</v>
      </c>
      <c r="BF66" s="196">
        <f t="shared" si="21"/>
        <v>1</v>
      </c>
    </row>
    <row r="67" spans="1:58">
      <c r="A67" s="717"/>
      <c r="B67" s="555"/>
      <c r="C67" s="558"/>
      <c r="D67" s="555"/>
      <c r="E67" s="719"/>
      <c r="F67" s="543"/>
      <c r="G67" s="713"/>
      <c r="H67" s="713" t="s">
        <v>170</v>
      </c>
      <c r="I67" s="195" t="s">
        <v>171</v>
      </c>
      <c r="J67" s="195"/>
      <c r="K67" s="195"/>
      <c r="L67" s="195"/>
      <c r="M67" s="195">
        <f t="shared" si="22"/>
        <v>0</v>
      </c>
      <c r="N67" s="195"/>
      <c r="O67" s="195"/>
      <c r="P67" s="195"/>
      <c r="Q67" s="195">
        <f t="shared" si="23"/>
        <v>0</v>
      </c>
      <c r="R67" s="195"/>
      <c r="S67" s="195"/>
      <c r="T67" s="195"/>
      <c r="U67" s="195">
        <f t="shared" si="24"/>
        <v>0</v>
      </c>
      <c r="V67" s="195"/>
      <c r="W67" s="195"/>
      <c r="X67" s="195"/>
      <c r="Y67" s="195">
        <f t="shared" si="25"/>
        <v>0</v>
      </c>
      <c r="Z67" s="195"/>
      <c r="AA67" s="195"/>
      <c r="AB67" s="195"/>
      <c r="AC67" s="195">
        <f t="shared" si="26"/>
        <v>0</v>
      </c>
      <c r="AD67" s="195"/>
      <c r="AE67" s="195"/>
      <c r="AF67" s="195"/>
      <c r="AG67" s="195">
        <f t="shared" si="27"/>
        <v>0</v>
      </c>
      <c r="AH67" s="195"/>
      <c r="AI67" s="195"/>
      <c r="AJ67" s="195"/>
      <c r="AK67" s="195">
        <f t="shared" si="0"/>
        <v>0</v>
      </c>
      <c r="AL67" s="195"/>
      <c r="AM67" s="195"/>
      <c r="AN67" s="195"/>
      <c r="AO67" s="195">
        <f t="shared" si="1"/>
        <v>0</v>
      </c>
      <c r="AP67" s="195"/>
      <c r="AQ67" s="195"/>
      <c r="AR67" s="195"/>
      <c r="AS67" s="195">
        <f t="shared" si="2"/>
        <v>0</v>
      </c>
      <c r="AT67" s="195"/>
      <c r="AU67" s="195"/>
      <c r="AV67" s="195"/>
      <c r="AW67" s="195">
        <f t="shared" si="3"/>
        <v>0</v>
      </c>
      <c r="AX67" s="195"/>
      <c r="AY67" s="195"/>
      <c r="AZ67" s="195"/>
      <c r="BA67" s="195">
        <f t="shared" si="4"/>
        <v>0</v>
      </c>
      <c r="BB67" s="195"/>
      <c r="BC67" s="195"/>
      <c r="BD67" s="195"/>
      <c r="BE67" s="195">
        <f t="shared" si="5"/>
        <v>0</v>
      </c>
      <c r="BF67" s="196">
        <f t="shared" si="21"/>
        <v>0</v>
      </c>
    </row>
    <row r="68" spans="1:58" ht="15.75" thickBot="1">
      <c r="A68" s="717"/>
      <c r="B68" s="555"/>
      <c r="C68" s="558"/>
      <c r="D68" s="555"/>
      <c r="E68" s="720"/>
      <c r="F68" s="721"/>
      <c r="G68" s="713"/>
      <c r="H68" s="714"/>
      <c r="I68" s="199" t="s">
        <v>172</v>
      </c>
      <c r="J68" s="199"/>
      <c r="K68" s="199"/>
      <c r="L68" s="199"/>
      <c r="M68" s="199">
        <f t="shared" si="22"/>
        <v>0</v>
      </c>
      <c r="N68" s="199"/>
      <c r="O68" s="199"/>
      <c r="P68" s="199"/>
      <c r="Q68" s="199">
        <f t="shared" si="23"/>
        <v>0</v>
      </c>
      <c r="R68" s="199"/>
      <c r="S68" s="199"/>
      <c r="T68" s="199"/>
      <c r="U68" s="199">
        <f t="shared" si="24"/>
        <v>0</v>
      </c>
      <c r="V68" s="199"/>
      <c r="W68" s="199"/>
      <c r="X68" s="199"/>
      <c r="Y68" s="199">
        <f t="shared" si="25"/>
        <v>0</v>
      </c>
      <c r="Z68" s="199"/>
      <c r="AA68" s="199"/>
      <c r="AB68" s="199"/>
      <c r="AC68" s="199">
        <f t="shared" si="26"/>
        <v>0</v>
      </c>
      <c r="AD68" s="199"/>
      <c r="AE68" s="199"/>
      <c r="AF68" s="199"/>
      <c r="AG68" s="199">
        <f t="shared" si="27"/>
        <v>0</v>
      </c>
      <c r="AH68" s="199"/>
      <c r="AI68" s="199"/>
      <c r="AJ68" s="199"/>
      <c r="AK68" s="199">
        <f t="shared" si="0"/>
        <v>0</v>
      </c>
      <c r="AL68" s="199"/>
      <c r="AM68" s="199"/>
      <c r="AN68" s="199"/>
      <c r="AO68" s="199">
        <f t="shared" si="1"/>
        <v>0</v>
      </c>
      <c r="AP68" s="199"/>
      <c r="AQ68" s="199"/>
      <c r="AR68" s="199"/>
      <c r="AS68" s="199">
        <f t="shared" si="2"/>
        <v>0</v>
      </c>
      <c r="AT68" s="199"/>
      <c r="AU68" s="199"/>
      <c r="AV68" s="199"/>
      <c r="AW68" s="199">
        <f t="shared" si="3"/>
        <v>0</v>
      </c>
      <c r="AX68" s="199"/>
      <c r="AY68" s="199"/>
      <c r="AZ68" s="199"/>
      <c r="BA68" s="199">
        <f t="shared" si="4"/>
        <v>0</v>
      </c>
      <c r="BB68" s="199"/>
      <c r="BC68" s="199"/>
      <c r="BD68" s="199"/>
      <c r="BE68" s="199">
        <f t="shared" si="5"/>
        <v>0</v>
      </c>
      <c r="BF68" s="202">
        <f t="shared" si="21"/>
        <v>0</v>
      </c>
    </row>
    <row r="69" spans="1:58">
      <c r="A69" s="717"/>
      <c r="B69" s="555"/>
      <c r="C69" s="558"/>
      <c r="D69" s="555"/>
      <c r="E69" s="715" t="s">
        <v>196</v>
      </c>
      <c r="F69" s="716"/>
      <c r="G69" s="713" t="s">
        <v>192</v>
      </c>
      <c r="H69" s="712" t="s">
        <v>160</v>
      </c>
      <c r="I69" s="190" t="s">
        <v>161</v>
      </c>
      <c r="J69" s="190"/>
      <c r="K69" s="190"/>
      <c r="L69" s="190"/>
      <c r="M69" s="190">
        <f t="shared" si="22"/>
        <v>0</v>
      </c>
      <c r="N69" s="190"/>
      <c r="O69" s="190"/>
      <c r="P69" s="190"/>
      <c r="Q69" s="190">
        <f t="shared" si="23"/>
        <v>0</v>
      </c>
      <c r="R69" s="190"/>
      <c r="S69" s="190"/>
      <c r="T69" s="190"/>
      <c r="U69" s="190">
        <f t="shared" si="24"/>
        <v>0</v>
      </c>
      <c r="V69" s="190"/>
      <c r="W69" s="190"/>
      <c r="X69" s="190"/>
      <c r="Y69" s="190">
        <f t="shared" si="25"/>
        <v>0</v>
      </c>
      <c r="Z69" s="190"/>
      <c r="AA69" s="190"/>
      <c r="AB69" s="190"/>
      <c r="AC69" s="190">
        <f t="shared" si="26"/>
        <v>0</v>
      </c>
      <c r="AD69" s="190"/>
      <c r="AE69" s="190"/>
      <c r="AF69" s="190"/>
      <c r="AG69" s="190">
        <f t="shared" si="27"/>
        <v>0</v>
      </c>
      <c r="AH69" s="190"/>
      <c r="AI69" s="190"/>
      <c r="AJ69" s="190"/>
      <c r="AK69" s="190">
        <f t="shared" si="0"/>
        <v>0</v>
      </c>
      <c r="AL69" s="190"/>
      <c r="AM69" s="190"/>
      <c r="AN69" s="190"/>
      <c r="AO69" s="190">
        <f t="shared" si="1"/>
        <v>0</v>
      </c>
      <c r="AP69" s="190"/>
      <c r="AQ69" s="190"/>
      <c r="AR69" s="190"/>
      <c r="AS69" s="190">
        <f t="shared" si="2"/>
        <v>0</v>
      </c>
      <c r="AT69" s="190"/>
      <c r="AU69" s="190"/>
      <c r="AV69" s="190"/>
      <c r="AW69" s="190">
        <f t="shared" si="3"/>
        <v>0</v>
      </c>
      <c r="AX69" s="190"/>
      <c r="AY69" s="190"/>
      <c r="AZ69" s="190"/>
      <c r="BA69" s="190">
        <f t="shared" si="4"/>
        <v>0</v>
      </c>
      <c r="BB69" s="190"/>
      <c r="BC69" s="190"/>
      <c r="BD69" s="190"/>
      <c r="BE69" s="190">
        <f t="shared" si="5"/>
        <v>0</v>
      </c>
      <c r="BF69" s="192">
        <f t="shared" si="21"/>
        <v>0</v>
      </c>
    </row>
    <row r="70" spans="1:58">
      <c r="A70" s="717"/>
      <c r="B70" s="555"/>
      <c r="C70" s="558"/>
      <c r="D70" s="555"/>
      <c r="E70" s="715"/>
      <c r="F70" s="716"/>
      <c r="G70" s="713"/>
      <c r="H70" s="713"/>
      <c r="I70" s="195" t="s">
        <v>162</v>
      </c>
      <c r="J70" s="195"/>
      <c r="K70" s="195"/>
      <c r="L70" s="195"/>
      <c r="M70" s="195">
        <f t="shared" si="22"/>
        <v>0</v>
      </c>
      <c r="N70" s="195"/>
      <c r="O70" s="195"/>
      <c r="P70" s="195"/>
      <c r="Q70" s="253">
        <f t="shared" si="23"/>
        <v>0</v>
      </c>
      <c r="R70" s="195"/>
      <c r="S70" s="195"/>
      <c r="T70" s="195"/>
      <c r="U70" s="253">
        <f t="shared" si="24"/>
        <v>0</v>
      </c>
      <c r="V70" s="195"/>
      <c r="W70" s="195"/>
      <c r="X70" s="195"/>
      <c r="Y70" s="253">
        <f t="shared" si="25"/>
        <v>0</v>
      </c>
      <c r="Z70" s="195"/>
      <c r="AA70" s="195"/>
      <c r="AB70" s="195"/>
      <c r="AC70" s="253">
        <f t="shared" si="26"/>
        <v>0</v>
      </c>
      <c r="AD70" s="195"/>
      <c r="AE70" s="195"/>
      <c r="AF70" s="195"/>
      <c r="AG70" s="253">
        <f t="shared" si="27"/>
        <v>0</v>
      </c>
      <c r="AH70" s="195"/>
      <c r="AI70" s="195"/>
      <c r="AJ70" s="195"/>
      <c r="AK70" s="253">
        <f t="shared" si="0"/>
        <v>0</v>
      </c>
      <c r="AL70" s="195"/>
      <c r="AM70" s="195"/>
      <c r="AN70" s="195"/>
      <c r="AO70" s="253">
        <f t="shared" si="1"/>
        <v>0</v>
      </c>
      <c r="AP70" s="195"/>
      <c r="AQ70" s="195"/>
      <c r="AR70" s="195"/>
      <c r="AS70" s="253">
        <f t="shared" si="2"/>
        <v>0</v>
      </c>
      <c r="AT70" s="195"/>
      <c r="AU70" s="195"/>
      <c r="AV70" s="195"/>
      <c r="AW70" s="253">
        <f t="shared" si="3"/>
        <v>0</v>
      </c>
      <c r="AX70" s="195"/>
      <c r="AY70" s="195"/>
      <c r="AZ70" s="195"/>
      <c r="BA70" s="253">
        <f t="shared" si="4"/>
        <v>0</v>
      </c>
      <c r="BB70" s="195"/>
      <c r="BC70" s="195"/>
      <c r="BD70" s="195"/>
      <c r="BE70" s="253">
        <f t="shared" si="5"/>
        <v>0</v>
      </c>
      <c r="BF70" s="196">
        <f t="shared" si="21"/>
        <v>0</v>
      </c>
    </row>
    <row r="71" spans="1:58">
      <c r="A71" s="717"/>
      <c r="B71" s="555"/>
      <c r="C71" s="558"/>
      <c r="D71" s="555"/>
      <c r="E71" s="715"/>
      <c r="F71" s="716"/>
      <c r="G71" s="713"/>
      <c r="H71" s="713"/>
      <c r="I71" s="195" t="s">
        <v>163</v>
      </c>
      <c r="J71" s="195"/>
      <c r="K71" s="195"/>
      <c r="L71" s="195"/>
      <c r="M71" s="195">
        <f t="shared" si="22"/>
        <v>0</v>
      </c>
      <c r="N71" s="195"/>
      <c r="O71" s="195"/>
      <c r="P71" s="195"/>
      <c r="Q71" s="253">
        <f t="shared" si="23"/>
        <v>0</v>
      </c>
      <c r="R71" s="195"/>
      <c r="S71" s="195"/>
      <c r="T71" s="195"/>
      <c r="U71" s="253">
        <f t="shared" si="24"/>
        <v>0</v>
      </c>
      <c r="V71" s="195"/>
      <c r="W71" s="195"/>
      <c r="X71" s="195"/>
      <c r="Y71" s="253">
        <f t="shared" si="25"/>
        <v>0</v>
      </c>
      <c r="Z71" s="195"/>
      <c r="AA71" s="195"/>
      <c r="AB71" s="195"/>
      <c r="AC71" s="253">
        <f t="shared" si="26"/>
        <v>0</v>
      </c>
      <c r="AD71" s="195"/>
      <c r="AE71" s="195"/>
      <c r="AF71" s="195"/>
      <c r="AG71" s="253">
        <f t="shared" si="27"/>
        <v>0</v>
      </c>
      <c r="AH71" s="195"/>
      <c r="AI71" s="195"/>
      <c r="AJ71" s="195"/>
      <c r="AK71" s="253">
        <f t="shared" si="0"/>
        <v>0</v>
      </c>
      <c r="AL71" s="195"/>
      <c r="AM71" s="195"/>
      <c r="AN71" s="195"/>
      <c r="AO71" s="253">
        <f t="shared" si="1"/>
        <v>0</v>
      </c>
      <c r="AP71" s="195"/>
      <c r="AQ71" s="195"/>
      <c r="AR71" s="195"/>
      <c r="AS71" s="253">
        <f t="shared" si="2"/>
        <v>0</v>
      </c>
      <c r="AT71" s="195"/>
      <c r="AU71" s="195"/>
      <c r="AV71" s="195"/>
      <c r="AW71" s="253">
        <f t="shared" si="3"/>
        <v>0</v>
      </c>
      <c r="AX71" s="195"/>
      <c r="AY71" s="195"/>
      <c r="AZ71" s="195"/>
      <c r="BA71" s="253">
        <f t="shared" si="4"/>
        <v>0</v>
      </c>
      <c r="BB71" s="195"/>
      <c r="BC71" s="195"/>
      <c r="BD71" s="195"/>
      <c r="BE71" s="253">
        <f t="shared" si="5"/>
        <v>0</v>
      </c>
      <c r="BF71" s="196">
        <f t="shared" si="21"/>
        <v>0</v>
      </c>
    </row>
    <row r="72" spans="1:58">
      <c r="A72" s="717"/>
      <c r="B72" s="555"/>
      <c r="C72" s="558"/>
      <c r="D72" s="555"/>
      <c r="E72" s="715"/>
      <c r="F72" s="716"/>
      <c r="G72" s="713"/>
      <c r="H72" s="713"/>
      <c r="I72" s="195" t="s">
        <v>164</v>
      </c>
      <c r="J72" s="195"/>
      <c r="K72" s="195"/>
      <c r="L72" s="195"/>
      <c r="M72" s="195">
        <f t="shared" si="22"/>
        <v>0</v>
      </c>
      <c r="N72" s="195">
        <v>7</v>
      </c>
      <c r="O72" s="195">
        <v>6</v>
      </c>
      <c r="P72" s="195"/>
      <c r="Q72" s="253">
        <f t="shared" si="23"/>
        <v>13</v>
      </c>
      <c r="R72" s="195"/>
      <c r="S72" s="195"/>
      <c r="T72" s="195"/>
      <c r="U72" s="253">
        <f t="shared" si="24"/>
        <v>0</v>
      </c>
      <c r="V72" s="195"/>
      <c r="W72" s="195"/>
      <c r="X72" s="195"/>
      <c r="Y72" s="253">
        <f t="shared" si="25"/>
        <v>0</v>
      </c>
      <c r="Z72" s="195"/>
      <c r="AA72" s="195"/>
      <c r="AB72" s="195"/>
      <c r="AC72" s="253">
        <f t="shared" si="26"/>
        <v>0</v>
      </c>
      <c r="AD72" s="195"/>
      <c r="AE72" s="195"/>
      <c r="AF72" s="195"/>
      <c r="AG72" s="253">
        <f t="shared" si="27"/>
        <v>0</v>
      </c>
      <c r="AH72" s="195"/>
      <c r="AI72" s="195"/>
      <c r="AJ72" s="195"/>
      <c r="AK72" s="253">
        <f t="shared" si="0"/>
        <v>0</v>
      </c>
      <c r="AL72" s="195"/>
      <c r="AM72" s="195"/>
      <c r="AN72" s="195"/>
      <c r="AO72" s="253">
        <f t="shared" si="1"/>
        <v>0</v>
      </c>
      <c r="AP72" s="195"/>
      <c r="AQ72" s="195"/>
      <c r="AR72" s="195"/>
      <c r="AS72" s="253">
        <f t="shared" si="2"/>
        <v>0</v>
      </c>
      <c r="AT72" s="195"/>
      <c r="AU72" s="195"/>
      <c r="AV72" s="195"/>
      <c r="AW72" s="253">
        <f t="shared" si="3"/>
        <v>0</v>
      </c>
      <c r="AX72" s="195"/>
      <c r="AY72" s="195"/>
      <c r="AZ72" s="195"/>
      <c r="BA72" s="253">
        <f t="shared" si="4"/>
        <v>0</v>
      </c>
      <c r="BB72" s="195"/>
      <c r="BC72" s="195"/>
      <c r="BD72" s="195"/>
      <c r="BE72" s="253">
        <f t="shared" si="5"/>
        <v>0</v>
      </c>
      <c r="BF72" s="196">
        <f t="shared" si="21"/>
        <v>13</v>
      </c>
    </row>
    <row r="73" spans="1:58">
      <c r="A73" s="717"/>
      <c r="B73" s="555"/>
      <c r="C73" s="558"/>
      <c r="D73" s="555"/>
      <c r="E73" s="715"/>
      <c r="F73" s="716"/>
      <c r="G73" s="713"/>
      <c r="H73" s="713"/>
      <c r="I73" s="195" t="s">
        <v>165</v>
      </c>
      <c r="J73" s="195"/>
      <c r="K73" s="195"/>
      <c r="L73" s="195"/>
      <c r="M73" s="195">
        <f>SUM(J73:L73)</f>
        <v>0</v>
      </c>
      <c r="N73" s="195"/>
      <c r="O73" s="195">
        <v>1</v>
      </c>
      <c r="P73" s="195"/>
      <c r="Q73" s="253">
        <f>SUM(N73:P73)</f>
        <v>1</v>
      </c>
      <c r="R73" s="195"/>
      <c r="S73" s="195"/>
      <c r="T73" s="195"/>
      <c r="U73" s="253">
        <f t="shared" si="24"/>
        <v>0</v>
      </c>
      <c r="V73" s="195"/>
      <c r="W73" s="195"/>
      <c r="X73" s="195"/>
      <c r="Y73" s="253">
        <f t="shared" si="25"/>
        <v>0</v>
      </c>
      <c r="Z73" s="195"/>
      <c r="AA73" s="195"/>
      <c r="AB73" s="195"/>
      <c r="AC73" s="253">
        <f t="shared" si="26"/>
        <v>0</v>
      </c>
      <c r="AD73" s="195"/>
      <c r="AE73" s="195"/>
      <c r="AF73" s="195"/>
      <c r="AG73" s="253">
        <f t="shared" si="27"/>
        <v>0</v>
      </c>
      <c r="AH73" s="195"/>
      <c r="AI73" s="195"/>
      <c r="AJ73" s="195"/>
      <c r="AK73" s="253">
        <f t="shared" si="0"/>
        <v>0</v>
      </c>
      <c r="AL73" s="195"/>
      <c r="AM73" s="195"/>
      <c r="AN73" s="195"/>
      <c r="AO73" s="253">
        <f t="shared" si="1"/>
        <v>0</v>
      </c>
      <c r="AP73" s="195"/>
      <c r="AQ73" s="195"/>
      <c r="AR73" s="195"/>
      <c r="AS73" s="253">
        <f t="shared" si="2"/>
        <v>0</v>
      </c>
      <c r="AT73" s="195"/>
      <c r="AU73" s="195"/>
      <c r="AV73" s="195"/>
      <c r="AW73" s="253">
        <f t="shared" si="3"/>
        <v>0</v>
      </c>
      <c r="AX73" s="195"/>
      <c r="AY73" s="195"/>
      <c r="AZ73" s="195"/>
      <c r="BA73" s="253">
        <f t="shared" si="4"/>
        <v>0</v>
      </c>
      <c r="BB73" s="195"/>
      <c r="BC73" s="195"/>
      <c r="BD73" s="195"/>
      <c r="BE73" s="253">
        <f t="shared" si="5"/>
        <v>0</v>
      </c>
      <c r="BF73" s="196">
        <f t="shared" si="21"/>
        <v>1</v>
      </c>
    </row>
    <row r="74" spans="1:58">
      <c r="A74" s="717"/>
      <c r="B74" s="555"/>
      <c r="C74" s="558"/>
      <c r="D74" s="555"/>
      <c r="E74" s="715"/>
      <c r="F74" s="716"/>
      <c r="G74" s="713"/>
      <c r="H74" s="713"/>
      <c r="I74" s="197" t="s">
        <v>166</v>
      </c>
      <c r="J74" s="197">
        <f>SUM(J69:J73)</f>
        <v>0</v>
      </c>
      <c r="K74" s="197">
        <f>SUM(K69:K73)</f>
        <v>0</v>
      </c>
      <c r="L74" s="197">
        <f>SUM(L69:L73)</f>
        <v>0</v>
      </c>
      <c r="M74" s="197">
        <f t="shared" ref="M74:M79" si="28">SUM(J74:L74)</f>
        <v>0</v>
      </c>
      <c r="N74" s="197">
        <f>SUM(N69:N73)</f>
        <v>7</v>
      </c>
      <c r="O74" s="197">
        <f>SUM(O69:O73)</f>
        <v>7</v>
      </c>
      <c r="P74" s="197">
        <f>SUM(P69:P73)</f>
        <v>0</v>
      </c>
      <c r="Q74" s="254">
        <f t="shared" ref="Q74:Q79" si="29">SUM(N74:P74)</f>
        <v>14</v>
      </c>
      <c r="R74" s="197">
        <f>SUM(R69:R73)</f>
        <v>0</v>
      </c>
      <c r="S74" s="197">
        <f>SUM(S69:S73)</f>
        <v>0</v>
      </c>
      <c r="T74" s="197">
        <f>SUM(T69:T73)</f>
        <v>0</v>
      </c>
      <c r="U74" s="254">
        <f t="shared" si="24"/>
        <v>0</v>
      </c>
      <c r="V74" s="197">
        <f>SUM(V69:V73)</f>
        <v>0</v>
      </c>
      <c r="W74" s="197">
        <f>SUM(W69:W73)</f>
        <v>0</v>
      </c>
      <c r="X74" s="197">
        <f>SUM(X69:X73)</f>
        <v>0</v>
      </c>
      <c r="Y74" s="254">
        <f t="shared" si="25"/>
        <v>0</v>
      </c>
      <c r="Z74" s="197">
        <f>SUM(Z69:Z73)</f>
        <v>0</v>
      </c>
      <c r="AA74" s="197">
        <f>SUM(AA69:AA73)</f>
        <v>0</v>
      </c>
      <c r="AB74" s="197">
        <f>SUM(AB69:AB73)</f>
        <v>0</v>
      </c>
      <c r="AC74" s="254">
        <f t="shared" si="26"/>
        <v>0</v>
      </c>
      <c r="AD74" s="197">
        <f>SUM(AD69:AD73)</f>
        <v>0</v>
      </c>
      <c r="AE74" s="197">
        <f>SUM(AE69:AE73)</f>
        <v>0</v>
      </c>
      <c r="AF74" s="197">
        <f>SUM(AF69:AF73)</f>
        <v>0</v>
      </c>
      <c r="AG74" s="254">
        <f t="shared" si="27"/>
        <v>0</v>
      </c>
      <c r="AH74" s="197">
        <f>SUM(AH69:AH73)</f>
        <v>0</v>
      </c>
      <c r="AI74" s="197">
        <f>SUM(AI69:AI73)</f>
        <v>0</v>
      </c>
      <c r="AJ74" s="197">
        <f>SUM(AJ69:AJ73)</f>
        <v>0</v>
      </c>
      <c r="AK74" s="254">
        <f t="shared" si="0"/>
        <v>0</v>
      </c>
      <c r="AL74" s="197">
        <f>SUM(AL69:AL73)</f>
        <v>0</v>
      </c>
      <c r="AM74" s="197">
        <f>SUM(AM69:AM73)</f>
        <v>0</v>
      </c>
      <c r="AN74" s="197">
        <f>SUM(AN69:AN73)</f>
        <v>0</v>
      </c>
      <c r="AO74" s="254">
        <f t="shared" si="1"/>
        <v>0</v>
      </c>
      <c r="AP74" s="197">
        <f>SUM(AP69:AP73)</f>
        <v>0</v>
      </c>
      <c r="AQ74" s="197">
        <f>SUM(AQ69:AQ73)</f>
        <v>0</v>
      </c>
      <c r="AR74" s="197">
        <f>SUM(AR69:AR73)</f>
        <v>0</v>
      </c>
      <c r="AS74" s="254">
        <f t="shared" si="2"/>
        <v>0</v>
      </c>
      <c r="AT74" s="197">
        <f>SUM(AT69:AT73)</f>
        <v>0</v>
      </c>
      <c r="AU74" s="197">
        <f>SUM(AU69:AU73)</f>
        <v>0</v>
      </c>
      <c r="AV74" s="197">
        <f>SUM(AV69:AV73)</f>
        <v>0</v>
      </c>
      <c r="AW74" s="254">
        <f t="shared" si="3"/>
        <v>0</v>
      </c>
      <c r="AX74" s="197">
        <f>SUM(AX69:AX73)</f>
        <v>0</v>
      </c>
      <c r="AY74" s="197">
        <f>SUM(AY69:AY73)</f>
        <v>0</v>
      </c>
      <c r="AZ74" s="197">
        <f>SUM(AZ69:AZ73)</f>
        <v>0</v>
      </c>
      <c r="BA74" s="254">
        <f t="shared" si="4"/>
        <v>0</v>
      </c>
      <c r="BB74" s="197">
        <f>SUM(BB69:BB73)</f>
        <v>0</v>
      </c>
      <c r="BC74" s="197">
        <f>SUM(BC69:BC73)</f>
        <v>0</v>
      </c>
      <c r="BD74" s="197">
        <f>SUM(BD69:BD73)</f>
        <v>0</v>
      </c>
      <c r="BE74" s="254">
        <f t="shared" si="5"/>
        <v>0</v>
      </c>
      <c r="BF74" s="249">
        <f t="shared" si="21"/>
        <v>14</v>
      </c>
    </row>
    <row r="75" spans="1:58">
      <c r="A75" s="717"/>
      <c r="B75" s="555"/>
      <c r="C75" s="558"/>
      <c r="D75" s="555"/>
      <c r="E75" s="715"/>
      <c r="F75" s="716"/>
      <c r="G75" s="713"/>
      <c r="H75" s="713" t="s">
        <v>167</v>
      </c>
      <c r="I75" s="195" t="s">
        <v>168</v>
      </c>
      <c r="J75" s="195"/>
      <c r="K75" s="195"/>
      <c r="L75" s="195"/>
      <c r="M75" s="195">
        <f t="shared" si="28"/>
        <v>0</v>
      </c>
      <c r="N75" s="195">
        <v>7</v>
      </c>
      <c r="O75" s="195">
        <v>7</v>
      </c>
      <c r="P75" s="195"/>
      <c r="Q75" s="253">
        <f t="shared" si="29"/>
        <v>14</v>
      </c>
      <c r="R75" s="195"/>
      <c r="S75" s="195"/>
      <c r="T75" s="195"/>
      <c r="U75" s="253">
        <f t="shared" si="24"/>
        <v>0</v>
      </c>
      <c r="V75" s="195"/>
      <c r="W75" s="195"/>
      <c r="X75" s="195"/>
      <c r="Y75" s="253">
        <f t="shared" si="25"/>
        <v>0</v>
      </c>
      <c r="Z75" s="195"/>
      <c r="AA75" s="195"/>
      <c r="AB75" s="195"/>
      <c r="AC75" s="253">
        <f t="shared" si="26"/>
        <v>0</v>
      </c>
      <c r="AD75" s="195"/>
      <c r="AE75" s="195"/>
      <c r="AF75" s="195"/>
      <c r="AG75" s="253">
        <f t="shared" si="27"/>
        <v>0</v>
      </c>
      <c r="AH75" s="195"/>
      <c r="AI75" s="195"/>
      <c r="AJ75" s="195"/>
      <c r="AK75" s="253">
        <f t="shared" si="0"/>
        <v>0</v>
      </c>
      <c r="AL75" s="195"/>
      <c r="AM75" s="195"/>
      <c r="AN75" s="195"/>
      <c r="AO75" s="253">
        <f t="shared" si="1"/>
        <v>0</v>
      </c>
      <c r="AP75" s="195"/>
      <c r="AQ75" s="195"/>
      <c r="AR75" s="195"/>
      <c r="AS75" s="253">
        <f t="shared" si="2"/>
        <v>0</v>
      </c>
      <c r="AT75" s="195"/>
      <c r="AU75" s="195"/>
      <c r="AV75" s="195"/>
      <c r="AW75" s="253">
        <f t="shared" si="3"/>
        <v>0</v>
      </c>
      <c r="AX75" s="195"/>
      <c r="AY75" s="195"/>
      <c r="AZ75" s="195"/>
      <c r="BA75" s="253">
        <f t="shared" si="4"/>
        <v>0</v>
      </c>
      <c r="BB75" s="195"/>
      <c r="BC75" s="195"/>
      <c r="BD75" s="195"/>
      <c r="BE75" s="253">
        <f t="shared" si="5"/>
        <v>0</v>
      </c>
      <c r="BF75" s="196">
        <f t="shared" si="21"/>
        <v>14</v>
      </c>
    </row>
    <row r="76" spans="1:58">
      <c r="A76" s="717"/>
      <c r="B76" s="555"/>
      <c r="C76" s="558"/>
      <c r="D76" s="555"/>
      <c r="E76" s="715"/>
      <c r="F76" s="716"/>
      <c r="G76" s="713"/>
      <c r="H76" s="713"/>
      <c r="I76" s="250" t="s">
        <v>190</v>
      </c>
      <c r="J76" s="195"/>
      <c r="K76" s="195"/>
      <c r="L76" s="195"/>
      <c r="M76" s="195">
        <f t="shared" si="28"/>
        <v>0</v>
      </c>
      <c r="N76" s="195"/>
      <c r="O76" s="195"/>
      <c r="P76" s="195"/>
      <c r="Q76" s="253">
        <f t="shared" si="29"/>
        <v>0</v>
      </c>
      <c r="R76" s="195"/>
      <c r="S76" s="195"/>
      <c r="T76" s="195"/>
      <c r="U76" s="253">
        <f t="shared" si="24"/>
        <v>0</v>
      </c>
      <c r="V76" s="195"/>
      <c r="W76" s="195"/>
      <c r="X76" s="195"/>
      <c r="Y76" s="253">
        <f t="shared" si="25"/>
        <v>0</v>
      </c>
      <c r="Z76" s="195"/>
      <c r="AA76" s="195"/>
      <c r="AB76" s="195"/>
      <c r="AC76" s="253">
        <f t="shared" si="26"/>
        <v>0</v>
      </c>
      <c r="AD76" s="195"/>
      <c r="AE76" s="195"/>
      <c r="AF76" s="195"/>
      <c r="AG76" s="253">
        <f t="shared" si="27"/>
        <v>0</v>
      </c>
      <c r="AH76" s="195"/>
      <c r="AI76" s="195"/>
      <c r="AJ76" s="195"/>
      <c r="AK76" s="253">
        <f t="shared" si="0"/>
        <v>0</v>
      </c>
      <c r="AL76" s="195"/>
      <c r="AM76" s="195"/>
      <c r="AN76" s="195"/>
      <c r="AO76" s="253">
        <f t="shared" si="1"/>
        <v>0</v>
      </c>
      <c r="AP76" s="195"/>
      <c r="AQ76" s="195"/>
      <c r="AR76" s="195"/>
      <c r="AS76" s="253">
        <f t="shared" si="2"/>
        <v>0</v>
      </c>
      <c r="AT76" s="195"/>
      <c r="AU76" s="195"/>
      <c r="AV76" s="195"/>
      <c r="AW76" s="253">
        <f t="shared" si="3"/>
        <v>0</v>
      </c>
      <c r="AX76" s="195"/>
      <c r="AY76" s="195"/>
      <c r="AZ76" s="195"/>
      <c r="BA76" s="253">
        <f t="shared" si="4"/>
        <v>0</v>
      </c>
      <c r="BB76" s="195"/>
      <c r="BC76" s="195"/>
      <c r="BD76" s="195"/>
      <c r="BE76" s="253">
        <f t="shared" si="5"/>
        <v>0</v>
      </c>
      <c r="BF76" s="196">
        <f t="shared" si="21"/>
        <v>0</v>
      </c>
    </row>
    <row r="77" spans="1:58">
      <c r="A77" s="717"/>
      <c r="B77" s="555"/>
      <c r="C77" s="558"/>
      <c r="D77" s="555"/>
      <c r="E77" s="715"/>
      <c r="F77" s="716"/>
      <c r="G77" s="713"/>
      <c r="H77" s="713"/>
      <c r="I77" s="195" t="s">
        <v>169</v>
      </c>
      <c r="J77" s="195"/>
      <c r="K77" s="195"/>
      <c r="L77" s="195"/>
      <c r="M77" s="195">
        <f t="shared" si="28"/>
        <v>0</v>
      </c>
      <c r="N77" s="195"/>
      <c r="O77" s="195"/>
      <c r="P77" s="195"/>
      <c r="Q77" s="253">
        <f t="shared" si="29"/>
        <v>0</v>
      </c>
      <c r="R77" s="195"/>
      <c r="S77" s="195"/>
      <c r="T77" s="195"/>
      <c r="U77" s="253">
        <f t="shared" si="24"/>
        <v>0</v>
      </c>
      <c r="V77" s="195"/>
      <c r="W77" s="195"/>
      <c r="X77" s="195"/>
      <c r="Y77" s="253">
        <f t="shared" si="25"/>
        <v>0</v>
      </c>
      <c r="Z77" s="195"/>
      <c r="AA77" s="195"/>
      <c r="AB77" s="195"/>
      <c r="AC77" s="253">
        <f t="shared" si="26"/>
        <v>0</v>
      </c>
      <c r="AD77" s="195"/>
      <c r="AE77" s="195"/>
      <c r="AF77" s="195"/>
      <c r="AG77" s="253">
        <f t="shared" si="27"/>
        <v>0</v>
      </c>
      <c r="AH77" s="195"/>
      <c r="AI77" s="195"/>
      <c r="AJ77" s="195"/>
      <c r="AK77" s="253">
        <f t="shared" si="0"/>
        <v>0</v>
      </c>
      <c r="AL77" s="195"/>
      <c r="AM77" s="195"/>
      <c r="AN77" s="195"/>
      <c r="AO77" s="253">
        <f t="shared" si="1"/>
        <v>0</v>
      </c>
      <c r="AP77" s="195"/>
      <c r="AQ77" s="195"/>
      <c r="AR77" s="195"/>
      <c r="AS77" s="253">
        <f t="shared" si="2"/>
        <v>0</v>
      </c>
      <c r="AT77" s="195"/>
      <c r="AU77" s="195"/>
      <c r="AV77" s="195"/>
      <c r="AW77" s="253">
        <f t="shared" si="3"/>
        <v>0</v>
      </c>
      <c r="AX77" s="195"/>
      <c r="AY77" s="195"/>
      <c r="AZ77" s="195"/>
      <c r="BA77" s="253">
        <f t="shared" si="4"/>
        <v>0</v>
      </c>
      <c r="BB77" s="195"/>
      <c r="BC77" s="195"/>
      <c r="BD77" s="195"/>
      <c r="BE77" s="253">
        <f t="shared" si="5"/>
        <v>0</v>
      </c>
      <c r="BF77" s="196">
        <f t="shared" si="21"/>
        <v>0</v>
      </c>
    </row>
    <row r="78" spans="1:58">
      <c r="A78" s="717"/>
      <c r="B78" s="555"/>
      <c r="C78" s="558"/>
      <c r="D78" s="555"/>
      <c r="E78" s="715"/>
      <c r="F78" s="716"/>
      <c r="G78" s="713"/>
      <c r="H78" s="713" t="s">
        <v>170</v>
      </c>
      <c r="I78" s="195" t="s">
        <v>171</v>
      </c>
      <c r="J78" s="195"/>
      <c r="K78" s="195"/>
      <c r="L78" s="195"/>
      <c r="M78" s="195">
        <f t="shared" si="28"/>
        <v>0</v>
      </c>
      <c r="N78" s="195"/>
      <c r="O78" s="195"/>
      <c r="P78" s="195"/>
      <c r="Q78" s="253">
        <f t="shared" si="29"/>
        <v>0</v>
      </c>
      <c r="R78" s="195"/>
      <c r="S78" s="195"/>
      <c r="T78" s="195"/>
      <c r="U78" s="253">
        <f t="shared" si="24"/>
        <v>0</v>
      </c>
      <c r="V78" s="195"/>
      <c r="W78" s="195"/>
      <c r="X78" s="195"/>
      <c r="Y78" s="253">
        <f t="shared" si="25"/>
        <v>0</v>
      </c>
      <c r="Z78" s="195"/>
      <c r="AA78" s="195"/>
      <c r="AB78" s="195"/>
      <c r="AC78" s="253">
        <f t="shared" si="26"/>
        <v>0</v>
      </c>
      <c r="AD78" s="195"/>
      <c r="AE78" s="195"/>
      <c r="AF78" s="195"/>
      <c r="AG78" s="253">
        <f t="shared" si="27"/>
        <v>0</v>
      </c>
      <c r="AH78" s="195"/>
      <c r="AI78" s="195"/>
      <c r="AJ78" s="195"/>
      <c r="AK78" s="253">
        <f>SUM(AH78:AJ78)</f>
        <v>0</v>
      </c>
      <c r="AL78" s="195"/>
      <c r="AM78" s="195"/>
      <c r="AN78" s="195"/>
      <c r="AO78" s="253">
        <f>SUM(AL78:AN78)</f>
        <v>0</v>
      </c>
      <c r="AP78" s="195"/>
      <c r="AQ78" s="195"/>
      <c r="AR78" s="195"/>
      <c r="AS78" s="253">
        <f>SUM(AP78:AR78)</f>
        <v>0</v>
      </c>
      <c r="AT78" s="195"/>
      <c r="AU78" s="195"/>
      <c r="AV78" s="195"/>
      <c r="AW78" s="253">
        <f>SUM(AT78:AV78)</f>
        <v>0</v>
      </c>
      <c r="AX78" s="195"/>
      <c r="AY78" s="195"/>
      <c r="AZ78" s="195"/>
      <c r="BA78" s="253">
        <f>SUM(AX78:AZ78)</f>
        <v>0</v>
      </c>
      <c r="BB78" s="195"/>
      <c r="BC78" s="195"/>
      <c r="BD78" s="195"/>
      <c r="BE78" s="253">
        <f>SUM(BB78:BD78)</f>
        <v>0</v>
      </c>
      <c r="BF78" s="196">
        <f t="shared" si="21"/>
        <v>0</v>
      </c>
    </row>
    <row r="79" spans="1:58" ht="15.75" thickBot="1">
      <c r="A79" s="717"/>
      <c r="B79" s="556"/>
      <c r="C79" s="559"/>
      <c r="D79" s="556"/>
      <c r="E79" s="715"/>
      <c r="F79" s="716"/>
      <c r="G79" s="713"/>
      <c r="H79" s="714"/>
      <c r="I79" s="199" t="s">
        <v>172</v>
      </c>
      <c r="J79" s="199"/>
      <c r="K79" s="199"/>
      <c r="L79" s="199"/>
      <c r="M79" s="199">
        <f t="shared" si="28"/>
        <v>0</v>
      </c>
      <c r="N79" s="199"/>
      <c r="O79" s="199"/>
      <c r="P79" s="199"/>
      <c r="Q79" s="255">
        <f t="shared" si="29"/>
        <v>0</v>
      </c>
      <c r="R79" s="199"/>
      <c r="S79" s="199"/>
      <c r="T79" s="199"/>
      <c r="U79" s="255">
        <f t="shared" si="24"/>
        <v>0</v>
      </c>
      <c r="V79" s="199"/>
      <c r="W79" s="199"/>
      <c r="X79" s="199"/>
      <c r="Y79" s="255">
        <f t="shared" si="25"/>
        <v>0</v>
      </c>
      <c r="Z79" s="199"/>
      <c r="AA79" s="199"/>
      <c r="AB79" s="199"/>
      <c r="AC79" s="255">
        <f t="shared" si="26"/>
        <v>0</v>
      </c>
      <c r="AD79" s="199"/>
      <c r="AE79" s="199"/>
      <c r="AF79" s="199"/>
      <c r="AG79" s="255">
        <f t="shared" si="27"/>
        <v>0</v>
      </c>
      <c r="AH79" s="199"/>
      <c r="AI79" s="199"/>
      <c r="AJ79" s="199"/>
      <c r="AK79" s="255">
        <f>SUM(AH79:AJ79)</f>
        <v>0</v>
      </c>
      <c r="AL79" s="199"/>
      <c r="AM79" s="199"/>
      <c r="AN79" s="199"/>
      <c r="AO79" s="255">
        <f>SUM(AL79:AN79)</f>
        <v>0</v>
      </c>
      <c r="AP79" s="199"/>
      <c r="AQ79" s="199"/>
      <c r="AR79" s="199"/>
      <c r="AS79" s="255">
        <f>SUM(AP79:AR79)</f>
        <v>0</v>
      </c>
      <c r="AT79" s="199"/>
      <c r="AU79" s="199"/>
      <c r="AV79" s="199"/>
      <c r="AW79" s="255">
        <f>SUM(AT79:AV79)</f>
        <v>0</v>
      </c>
      <c r="AX79" s="199"/>
      <c r="AY79" s="199"/>
      <c r="AZ79" s="199"/>
      <c r="BA79" s="255">
        <f>SUM(AX79:AZ79)</f>
        <v>0</v>
      </c>
      <c r="BB79" s="199"/>
      <c r="BC79" s="199"/>
      <c r="BD79" s="199"/>
      <c r="BE79" s="255">
        <f>SUM(BB79:BD79)</f>
        <v>0</v>
      </c>
      <c r="BF79" s="202">
        <f t="shared" si="21"/>
        <v>0</v>
      </c>
    </row>
  </sheetData>
  <mergeCells count="82">
    <mergeCell ref="B8:C8"/>
    <mergeCell ref="A1:U1"/>
    <mergeCell ref="A2:U2"/>
    <mergeCell ref="A3:U3"/>
    <mergeCell ref="A6:D6"/>
    <mergeCell ref="B7:C7"/>
    <mergeCell ref="A10:I10"/>
    <mergeCell ref="J10:AG10"/>
    <mergeCell ref="BF10:BF13"/>
    <mergeCell ref="A11:A13"/>
    <mergeCell ref="B11:B13"/>
    <mergeCell ref="C11:C13"/>
    <mergeCell ref="D11:D13"/>
    <mergeCell ref="E11:E13"/>
    <mergeCell ref="F11:F13"/>
    <mergeCell ref="G11:G13"/>
    <mergeCell ref="AX11:BA11"/>
    <mergeCell ref="BB11:BE11"/>
    <mergeCell ref="J12:M12"/>
    <mergeCell ref="R12:U12"/>
    <mergeCell ref="V12:Y12"/>
    <mergeCell ref="Z12:AC12"/>
    <mergeCell ref="AD12:AG12"/>
    <mergeCell ref="AH12:AK12"/>
    <mergeCell ref="AL12:AO12"/>
    <mergeCell ref="AP12:AS12"/>
    <mergeCell ref="Z11:AC11"/>
    <mergeCell ref="AD11:AG11"/>
    <mergeCell ref="AH11:AK11"/>
    <mergeCell ref="AL11:AO11"/>
    <mergeCell ref="AP11:AS11"/>
    <mergeCell ref="AT11:AW11"/>
    <mergeCell ref="AT12:AW12"/>
    <mergeCell ref="AX12:BA12"/>
    <mergeCell ref="BB12:BE12"/>
    <mergeCell ref="A14:A35"/>
    <mergeCell ref="B14:B79"/>
    <mergeCell ref="C14:C79"/>
    <mergeCell ref="D14:D79"/>
    <mergeCell ref="E14:E24"/>
    <mergeCell ref="F14:F24"/>
    <mergeCell ref="G14:G24"/>
    <mergeCell ref="H11:H13"/>
    <mergeCell ref="I11:I13"/>
    <mergeCell ref="J11:M11"/>
    <mergeCell ref="N11:Q11"/>
    <mergeCell ref="R11:U11"/>
    <mergeCell ref="V11:Y11"/>
    <mergeCell ref="H14:H19"/>
    <mergeCell ref="H20:H22"/>
    <mergeCell ref="H23:H24"/>
    <mergeCell ref="E25:E35"/>
    <mergeCell ref="F25:F35"/>
    <mergeCell ref="G25:G35"/>
    <mergeCell ref="H25:H30"/>
    <mergeCell ref="H31:H33"/>
    <mergeCell ref="H34:H35"/>
    <mergeCell ref="A36:A79"/>
    <mergeCell ref="E36:E46"/>
    <mergeCell ref="F36:F46"/>
    <mergeCell ref="G36:G46"/>
    <mergeCell ref="H36:H41"/>
    <mergeCell ref="H42:H44"/>
    <mergeCell ref="H45:H46"/>
    <mergeCell ref="E47:E57"/>
    <mergeCell ref="F47:F57"/>
    <mergeCell ref="G47:G57"/>
    <mergeCell ref="H47:H52"/>
    <mergeCell ref="H53:H55"/>
    <mergeCell ref="H56:H57"/>
    <mergeCell ref="E58:E68"/>
    <mergeCell ref="F58:F68"/>
    <mergeCell ref="G58:G68"/>
    <mergeCell ref="H58:H63"/>
    <mergeCell ref="H64:H66"/>
    <mergeCell ref="H67:H68"/>
    <mergeCell ref="E69:E79"/>
    <mergeCell ref="F69:F79"/>
    <mergeCell ref="G69:G79"/>
    <mergeCell ref="H69:H74"/>
    <mergeCell ref="H75:H77"/>
    <mergeCell ref="H78:H79"/>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7030A0"/>
  </sheetPr>
  <dimension ref="A2:U13"/>
  <sheetViews>
    <sheetView topLeftCell="A10" workbookViewId="0">
      <selection activeCell="S24" sqref="S24"/>
    </sheetView>
  </sheetViews>
  <sheetFormatPr baseColWidth="10" defaultColWidth="11.42578125" defaultRowHeight="18"/>
  <cols>
    <col min="1" max="1" width="18" style="17" customWidth="1"/>
    <col min="2" max="2" width="11.42578125" style="17"/>
    <col min="3" max="3" width="15.140625" style="17" customWidth="1"/>
    <col min="4" max="4" width="22" style="17" customWidth="1"/>
    <col min="5" max="5" width="17.5703125" style="17" customWidth="1"/>
    <col min="6" max="6" width="19.7109375" style="17" customWidth="1"/>
    <col min="7" max="7" width="14.28515625" style="17" customWidth="1"/>
    <col min="8" max="19" width="13.140625" style="17" customWidth="1"/>
    <col min="20" max="16384" width="11.42578125" style="17"/>
  </cols>
  <sheetData>
    <row r="2" spans="1:21" s="1" customFormat="1" ht="30.75">
      <c r="A2" s="484" t="s">
        <v>0</v>
      </c>
      <c r="B2" s="484"/>
      <c r="C2" s="484"/>
      <c r="D2" s="484"/>
      <c r="E2" s="484"/>
      <c r="F2" s="484"/>
      <c r="G2" s="484"/>
      <c r="H2" s="484"/>
      <c r="I2" s="484"/>
      <c r="J2" s="484"/>
      <c r="K2" s="484"/>
      <c r="L2" s="484"/>
      <c r="M2" s="484"/>
      <c r="N2" s="484"/>
      <c r="O2" s="484"/>
      <c r="P2" s="484"/>
      <c r="Q2" s="484"/>
      <c r="R2" s="484"/>
      <c r="S2" s="484"/>
      <c r="T2" s="484"/>
    </row>
    <row r="3" spans="1:21" s="1" customFormat="1" ht="30.75">
      <c r="A3" s="484" t="s">
        <v>1</v>
      </c>
      <c r="B3" s="484"/>
      <c r="C3" s="484"/>
      <c r="D3" s="484"/>
      <c r="E3" s="484"/>
      <c r="F3" s="484"/>
      <c r="G3" s="484"/>
      <c r="H3" s="484"/>
      <c r="I3" s="484"/>
      <c r="J3" s="484"/>
      <c r="K3" s="484"/>
      <c r="L3" s="484"/>
      <c r="M3" s="484"/>
      <c r="N3" s="484"/>
      <c r="O3" s="484"/>
      <c r="P3" s="484"/>
      <c r="Q3" s="484"/>
      <c r="R3" s="484"/>
      <c r="S3" s="484"/>
      <c r="T3" s="484"/>
      <c r="U3" s="2"/>
    </row>
    <row r="4" spans="1:21" s="1" customFormat="1" ht="30.75">
      <c r="A4" s="484" t="s">
        <v>2</v>
      </c>
      <c r="B4" s="484"/>
      <c r="C4" s="484"/>
      <c r="D4" s="484"/>
      <c r="E4" s="484"/>
      <c r="F4" s="484"/>
      <c r="G4" s="484"/>
      <c r="H4" s="484"/>
      <c r="I4" s="484"/>
      <c r="J4" s="484"/>
      <c r="K4" s="484"/>
      <c r="L4" s="484"/>
      <c r="M4" s="484"/>
      <c r="N4" s="484"/>
      <c r="O4" s="484"/>
      <c r="P4" s="484"/>
      <c r="Q4" s="484"/>
      <c r="R4" s="484"/>
      <c r="S4" s="484"/>
      <c r="T4" s="484"/>
      <c r="U4" s="2"/>
    </row>
    <row r="5" spans="1:21" s="1" customFormat="1" ht="21.75">
      <c r="A5" s="2"/>
      <c r="B5" s="2"/>
      <c r="C5" s="2"/>
      <c r="D5" s="2"/>
      <c r="E5" s="2"/>
      <c r="F5" s="2"/>
      <c r="G5" s="2"/>
      <c r="H5" s="2"/>
      <c r="I5" s="2"/>
      <c r="J5" s="2"/>
      <c r="K5" s="2"/>
      <c r="L5" s="2"/>
      <c r="M5" s="2"/>
      <c r="N5" s="2"/>
      <c r="O5" s="2"/>
      <c r="P5" s="2"/>
      <c r="Q5" s="2"/>
      <c r="R5" s="2"/>
      <c r="S5" s="2"/>
      <c r="T5" s="2"/>
      <c r="U5" s="2"/>
    </row>
    <row r="6" spans="1:21" s="1" customFormat="1" ht="18.75" thickBot="1"/>
    <row r="7" spans="1:21" s="1" customFormat="1">
      <c r="A7" s="485" t="s">
        <v>3</v>
      </c>
      <c r="B7" s="486"/>
      <c r="C7" s="487"/>
      <c r="D7" s="488"/>
      <c r="E7" s="123"/>
    </row>
    <row r="8" spans="1:21" s="1" customFormat="1" ht="54">
      <c r="A8" s="3" t="s">
        <v>4</v>
      </c>
      <c r="B8" s="489" t="s">
        <v>5</v>
      </c>
      <c r="C8" s="490"/>
      <c r="D8" s="4" t="s">
        <v>6</v>
      </c>
      <c r="E8" s="123"/>
      <c r="F8" s="124"/>
    </row>
    <row r="9" spans="1:21" s="1" customFormat="1" ht="29.25" thickBot="1">
      <c r="A9" s="21" t="s">
        <v>114</v>
      </c>
      <c r="B9" s="482" t="s">
        <v>115</v>
      </c>
      <c r="C9" s="483"/>
      <c r="D9" s="22" t="s">
        <v>116</v>
      </c>
    </row>
    <row r="10" spans="1:21" s="1" customFormat="1" ht="18.75" thickBot="1"/>
    <row r="11" spans="1:21" s="1" customFormat="1" ht="31.5" thickBot="1">
      <c r="A11" s="470" t="s">
        <v>9</v>
      </c>
      <c r="B11" s="471"/>
      <c r="C11" s="471"/>
      <c r="D11" s="471"/>
      <c r="E11" s="471"/>
      <c r="F11" s="471"/>
      <c r="G11" s="472"/>
      <c r="H11" s="725">
        <v>2023</v>
      </c>
      <c r="I11" s="725"/>
      <c r="J11" s="725"/>
      <c r="K11" s="725"/>
      <c r="L11" s="725"/>
      <c r="M11" s="725"/>
      <c r="N11" s="725"/>
      <c r="O11" s="725"/>
      <c r="P11" s="725"/>
      <c r="Q11" s="725"/>
      <c r="R11" s="725"/>
      <c r="S11" s="725"/>
      <c r="T11" s="726" t="s">
        <v>10</v>
      </c>
    </row>
    <row r="12" spans="1:21" s="1" customFormat="1" ht="57.75" thickBot="1">
      <c r="A12" s="125" t="s">
        <v>11</v>
      </c>
      <c r="B12" s="126" t="s">
        <v>12</v>
      </c>
      <c r="C12" s="127" t="s">
        <v>13</v>
      </c>
      <c r="D12" s="127" t="s">
        <v>14</v>
      </c>
      <c r="E12" s="127" t="s">
        <v>15</v>
      </c>
      <c r="F12" s="127" t="s">
        <v>16</v>
      </c>
      <c r="G12" s="128" t="s">
        <v>17</v>
      </c>
      <c r="H12" s="129" t="s">
        <v>18</v>
      </c>
      <c r="I12" s="129" t="s">
        <v>19</v>
      </c>
      <c r="J12" s="129" t="s">
        <v>20</v>
      </c>
      <c r="K12" s="129" t="s">
        <v>21</v>
      </c>
      <c r="L12" s="129" t="s">
        <v>22</v>
      </c>
      <c r="M12" s="129" t="s">
        <v>23</v>
      </c>
      <c r="N12" s="129" t="s">
        <v>24</v>
      </c>
      <c r="O12" s="129" t="s">
        <v>25</v>
      </c>
      <c r="P12" s="129" t="s">
        <v>26</v>
      </c>
      <c r="Q12" s="129" t="s">
        <v>27</v>
      </c>
      <c r="R12" s="129" t="s">
        <v>28</v>
      </c>
      <c r="S12" s="129" t="s">
        <v>29</v>
      </c>
      <c r="T12" s="726"/>
    </row>
    <row r="13" spans="1:21" s="1" customFormat="1" ht="324">
      <c r="A13" s="130" t="s">
        <v>117</v>
      </c>
      <c r="B13" s="131">
        <v>16057</v>
      </c>
      <c r="C13" s="132" t="s">
        <v>118</v>
      </c>
      <c r="D13" s="132" t="s">
        <v>119</v>
      </c>
      <c r="E13" s="132" t="s">
        <v>120</v>
      </c>
      <c r="F13" s="132" t="s">
        <v>121</v>
      </c>
      <c r="G13" s="133" t="s">
        <v>122</v>
      </c>
      <c r="H13" s="134">
        <v>0</v>
      </c>
      <c r="I13" s="135">
        <v>22</v>
      </c>
      <c r="J13" s="135">
        <v>1</v>
      </c>
      <c r="K13" s="135"/>
      <c r="L13" s="135"/>
      <c r="M13" s="136"/>
      <c r="N13" s="136"/>
      <c r="O13" s="137"/>
      <c r="P13" s="138"/>
      <c r="Q13" s="137"/>
      <c r="R13" s="137"/>
      <c r="S13" s="138"/>
      <c r="T13" s="139">
        <f>SUM(H13:S13)</f>
        <v>23</v>
      </c>
    </row>
  </sheetData>
  <mergeCells count="9">
    <mergeCell ref="A11:G11"/>
    <mergeCell ref="H11:S11"/>
    <mergeCell ref="T11:T12"/>
    <mergeCell ref="A2:T2"/>
    <mergeCell ref="A3:T3"/>
    <mergeCell ref="A4:T4"/>
    <mergeCell ref="A7:D7"/>
    <mergeCell ref="B8:C8"/>
    <mergeCell ref="B9:C9"/>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7030A0"/>
  </sheetPr>
  <dimension ref="A1:V17"/>
  <sheetViews>
    <sheetView topLeftCell="A4" workbookViewId="0">
      <selection activeCell="S24" sqref="S24"/>
    </sheetView>
  </sheetViews>
  <sheetFormatPr baseColWidth="10" defaultRowHeight="15"/>
  <cols>
    <col min="1" max="1" width="27.7109375" style="18" customWidth="1"/>
    <col min="2" max="2" width="11.7109375" style="18" customWidth="1"/>
    <col min="3" max="3" width="21.28515625" style="18" customWidth="1"/>
    <col min="4" max="4" width="26.85546875" style="18" customWidth="1"/>
    <col min="5" max="5" width="23.140625" style="18" customWidth="1"/>
    <col min="6" max="6" width="20.42578125" style="18" customWidth="1"/>
    <col min="7" max="7" width="21.5703125" style="18" bestFit="1" customWidth="1"/>
    <col min="8" max="8" width="16.140625" style="18" customWidth="1"/>
    <col min="9" max="9" width="17.42578125" style="18" bestFit="1" customWidth="1"/>
    <col min="10" max="10" width="15.42578125" style="18" bestFit="1" customWidth="1"/>
    <col min="11" max="11" width="14.5703125" style="18" bestFit="1" customWidth="1"/>
    <col min="12" max="12" width="15.42578125" style="18" bestFit="1" customWidth="1"/>
    <col min="13" max="19" width="15.85546875" style="18" customWidth="1"/>
    <col min="20" max="20" width="22.7109375" style="18" customWidth="1"/>
    <col min="21" max="28" width="20.85546875" style="18" customWidth="1"/>
    <col min="29" max="260" width="11.5703125" style="18"/>
    <col min="261" max="261" width="27.7109375" style="18" customWidth="1"/>
    <col min="262" max="262" width="11.7109375" style="18" customWidth="1"/>
    <col min="263" max="263" width="21.28515625" style="18" customWidth="1"/>
    <col min="264" max="264" width="37.7109375" style="18" customWidth="1"/>
    <col min="265" max="265" width="23.140625" style="18" customWidth="1"/>
    <col min="266" max="266" width="20.42578125" style="18" customWidth="1"/>
    <col min="267" max="267" width="21.5703125" style="18" bestFit="1" customWidth="1"/>
    <col min="268" max="268" width="16.140625" style="18" customWidth="1"/>
    <col min="269" max="269" width="17.42578125" style="18" bestFit="1" customWidth="1"/>
    <col min="270" max="270" width="15.42578125" style="18" bestFit="1" customWidth="1"/>
    <col min="271" max="271" width="14.5703125" style="18" bestFit="1" customWidth="1"/>
    <col min="272" max="272" width="15.42578125" style="18" bestFit="1" customWidth="1"/>
    <col min="273" max="275" width="15.85546875" style="18" customWidth="1"/>
    <col min="276" max="276" width="22.7109375" style="18" customWidth="1"/>
    <col min="277" max="284" width="20.85546875" style="18" customWidth="1"/>
    <col min="285" max="516" width="11.5703125" style="18"/>
    <col min="517" max="517" width="27.7109375" style="18" customWidth="1"/>
    <col min="518" max="518" width="11.7109375" style="18" customWidth="1"/>
    <col min="519" max="519" width="21.28515625" style="18" customWidth="1"/>
    <col min="520" max="520" width="37.7109375" style="18" customWidth="1"/>
    <col min="521" max="521" width="23.140625" style="18" customWidth="1"/>
    <col min="522" max="522" width="20.42578125" style="18" customWidth="1"/>
    <col min="523" max="523" width="21.5703125" style="18" bestFit="1" customWidth="1"/>
    <col min="524" max="524" width="16.140625" style="18" customWidth="1"/>
    <col min="525" max="525" width="17.42578125" style="18" bestFit="1" customWidth="1"/>
    <col min="526" max="526" width="15.42578125" style="18" bestFit="1" customWidth="1"/>
    <col min="527" max="527" width="14.5703125" style="18" bestFit="1" customWidth="1"/>
    <col min="528" max="528" width="15.42578125" style="18" bestFit="1" customWidth="1"/>
    <col min="529" max="531" width="15.85546875" style="18" customWidth="1"/>
    <col min="532" max="532" width="22.7109375" style="18" customWidth="1"/>
    <col min="533" max="540" width="20.85546875" style="18" customWidth="1"/>
    <col min="541" max="772" width="11.5703125" style="18"/>
    <col min="773" max="773" width="27.7109375" style="18" customWidth="1"/>
    <col min="774" max="774" width="11.7109375" style="18" customWidth="1"/>
    <col min="775" max="775" width="21.28515625" style="18" customWidth="1"/>
    <col min="776" max="776" width="37.7109375" style="18" customWidth="1"/>
    <col min="777" max="777" width="23.140625" style="18" customWidth="1"/>
    <col min="778" max="778" width="20.42578125" style="18" customWidth="1"/>
    <col min="779" max="779" width="21.5703125" style="18" bestFit="1" customWidth="1"/>
    <col min="780" max="780" width="16.140625" style="18" customWidth="1"/>
    <col min="781" max="781" width="17.42578125" style="18" bestFit="1" customWidth="1"/>
    <col min="782" max="782" width="15.42578125" style="18" bestFit="1" customWidth="1"/>
    <col min="783" max="783" width="14.5703125" style="18" bestFit="1" customWidth="1"/>
    <col min="784" max="784" width="15.42578125" style="18" bestFit="1" customWidth="1"/>
    <col min="785" max="787" width="15.85546875" style="18" customWidth="1"/>
    <col min="788" max="788" width="22.7109375" style="18" customWidth="1"/>
    <col min="789" max="796" width="20.85546875" style="18" customWidth="1"/>
    <col min="797" max="1028" width="11.5703125" style="18"/>
    <col min="1029" max="1029" width="27.7109375" style="18" customWidth="1"/>
    <col min="1030" max="1030" width="11.7109375" style="18" customWidth="1"/>
    <col min="1031" max="1031" width="21.28515625" style="18" customWidth="1"/>
    <col min="1032" max="1032" width="37.7109375" style="18" customWidth="1"/>
    <col min="1033" max="1033" width="23.140625" style="18" customWidth="1"/>
    <col min="1034" max="1034" width="20.42578125" style="18" customWidth="1"/>
    <col min="1035" max="1035" width="21.5703125" style="18" bestFit="1" customWidth="1"/>
    <col min="1036" max="1036" width="16.140625" style="18" customWidth="1"/>
    <col min="1037" max="1037" width="17.42578125" style="18" bestFit="1" customWidth="1"/>
    <col min="1038" max="1038" width="15.42578125" style="18" bestFit="1" customWidth="1"/>
    <col min="1039" max="1039" width="14.5703125" style="18" bestFit="1" customWidth="1"/>
    <col min="1040" max="1040" width="15.42578125" style="18" bestFit="1" customWidth="1"/>
    <col min="1041" max="1043" width="15.85546875" style="18" customWidth="1"/>
    <col min="1044" max="1044" width="22.7109375" style="18" customWidth="1"/>
    <col min="1045" max="1052" width="20.85546875" style="18" customWidth="1"/>
    <col min="1053" max="1284" width="11.5703125" style="18"/>
    <col min="1285" max="1285" width="27.7109375" style="18" customWidth="1"/>
    <col min="1286" max="1286" width="11.7109375" style="18" customWidth="1"/>
    <col min="1287" max="1287" width="21.28515625" style="18" customWidth="1"/>
    <col min="1288" max="1288" width="37.7109375" style="18" customWidth="1"/>
    <col min="1289" max="1289" width="23.140625" style="18" customWidth="1"/>
    <col min="1290" max="1290" width="20.42578125" style="18" customWidth="1"/>
    <col min="1291" max="1291" width="21.5703125" style="18" bestFit="1" customWidth="1"/>
    <col min="1292" max="1292" width="16.140625" style="18" customWidth="1"/>
    <col min="1293" max="1293" width="17.42578125" style="18" bestFit="1" customWidth="1"/>
    <col min="1294" max="1294" width="15.42578125" style="18" bestFit="1" customWidth="1"/>
    <col min="1295" max="1295" width="14.5703125" style="18" bestFit="1" customWidth="1"/>
    <col min="1296" max="1296" width="15.42578125" style="18" bestFit="1" customWidth="1"/>
    <col min="1297" max="1299" width="15.85546875" style="18" customWidth="1"/>
    <col min="1300" max="1300" width="22.7109375" style="18" customWidth="1"/>
    <col min="1301" max="1308" width="20.85546875" style="18" customWidth="1"/>
    <col min="1309" max="1540" width="11.5703125" style="18"/>
    <col min="1541" max="1541" width="27.7109375" style="18" customWidth="1"/>
    <col min="1542" max="1542" width="11.7109375" style="18" customWidth="1"/>
    <col min="1543" max="1543" width="21.28515625" style="18" customWidth="1"/>
    <col min="1544" max="1544" width="37.7109375" style="18" customWidth="1"/>
    <col min="1545" max="1545" width="23.140625" style="18" customWidth="1"/>
    <col min="1546" max="1546" width="20.42578125" style="18" customWidth="1"/>
    <col min="1547" max="1547" width="21.5703125" style="18" bestFit="1" customWidth="1"/>
    <col min="1548" max="1548" width="16.140625" style="18" customWidth="1"/>
    <col min="1549" max="1549" width="17.42578125" style="18" bestFit="1" customWidth="1"/>
    <col min="1550" max="1550" width="15.42578125" style="18" bestFit="1" customWidth="1"/>
    <col min="1551" max="1551" width="14.5703125" style="18" bestFit="1" customWidth="1"/>
    <col min="1552" max="1552" width="15.42578125" style="18" bestFit="1" customWidth="1"/>
    <col min="1553" max="1555" width="15.85546875" style="18" customWidth="1"/>
    <col min="1556" max="1556" width="22.7109375" style="18" customWidth="1"/>
    <col min="1557" max="1564" width="20.85546875" style="18" customWidth="1"/>
    <col min="1565" max="1796" width="11.5703125" style="18"/>
    <col min="1797" max="1797" width="27.7109375" style="18" customWidth="1"/>
    <col min="1798" max="1798" width="11.7109375" style="18" customWidth="1"/>
    <col min="1799" max="1799" width="21.28515625" style="18" customWidth="1"/>
    <col min="1800" max="1800" width="37.7109375" style="18" customWidth="1"/>
    <col min="1801" max="1801" width="23.140625" style="18" customWidth="1"/>
    <col min="1802" max="1802" width="20.42578125" style="18" customWidth="1"/>
    <col min="1803" max="1803" width="21.5703125" style="18" bestFit="1" customWidth="1"/>
    <col min="1804" max="1804" width="16.140625" style="18" customWidth="1"/>
    <col min="1805" max="1805" width="17.42578125" style="18" bestFit="1" customWidth="1"/>
    <col min="1806" max="1806" width="15.42578125" style="18" bestFit="1" customWidth="1"/>
    <col min="1807" max="1807" width="14.5703125" style="18" bestFit="1" customWidth="1"/>
    <col min="1808" max="1808" width="15.42578125" style="18" bestFit="1" customWidth="1"/>
    <col min="1809" max="1811" width="15.85546875" style="18" customWidth="1"/>
    <col min="1812" max="1812" width="22.7109375" style="18" customWidth="1"/>
    <col min="1813" max="1820" width="20.85546875" style="18" customWidth="1"/>
    <col min="1821" max="2052" width="11.5703125" style="18"/>
    <col min="2053" max="2053" width="27.7109375" style="18" customWidth="1"/>
    <col min="2054" max="2054" width="11.7109375" style="18" customWidth="1"/>
    <col min="2055" max="2055" width="21.28515625" style="18" customWidth="1"/>
    <col min="2056" max="2056" width="37.7109375" style="18" customWidth="1"/>
    <col min="2057" max="2057" width="23.140625" style="18" customWidth="1"/>
    <col min="2058" max="2058" width="20.42578125" style="18" customWidth="1"/>
    <col min="2059" max="2059" width="21.5703125" style="18" bestFit="1" customWidth="1"/>
    <col min="2060" max="2060" width="16.140625" style="18" customWidth="1"/>
    <col min="2061" max="2061" width="17.42578125" style="18" bestFit="1" customWidth="1"/>
    <col min="2062" max="2062" width="15.42578125" style="18" bestFit="1" customWidth="1"/>
    <col min="2063" max="2063" width="14.5703125" style="18" bestFit="1" customWidth="1"/>
    <col min="2064" max="2064" width="15.42578125" style="18" bestFit="1" customWidth="1"/>
    <col min="2065" max="2067" width="15.85546875" style="18" customWidth="1"/>
    <col min="2068" max="2068" width="22.7109375" style="18" customWidth="1"/>
    <col min="2069" max="2076" width="20.85546875" style="18" customWidth="1"/>
    <col min="2077" max="2308" width="11.5703125" style="18"/>
    <col min="2309" max="2309" width="27.7109375" style="18" customWidth="1"/>
    <col min="2310" max="2310" width="11.7109375" style="18" customWidth="1"/>
    <col min="2311" max="2311" width="21.28515625" style="18" customWidth="1"/>
    <col min="2312" max="2312" width="37.7109375" style="18" customWidth="1"/>
    <col min="2313" max="2313" width="23.140625" style="18" customWidth="1"/>
    <col min="2314" max="2314" width="20.42578125" style="18" customWidth="1"/>
    <col min="2315" max="2315" width="21.5703125" style="18" bestFit="1" customWidth="1"/>
    <col min="2316" max="2316" width="16.140625" style="18" customWidth="1"/>
    <col min="2317" max="2317" width="17.42578125" style="18" bestFit="1" customWidth="1"/>
    <col min="2318" max="2318" width="15.42578125" style="18" bestFit="1" customWidth="1"/>
    <col min="2319" max="2319" width="14.5703125" style="18" bestFit="1" customWidth="1"/>
    <col min="2320" max="2320" width="15.42578125" style="18" bestFit="1" customWidth="1"/>
    <col min="2321" max="2323" width="15.85546875" style="18" customWidth="1"/>
    <col min="2324" max="2324" width="22.7109375" style="18" customWidth="1"/>
    <col min="2325" max="2332" width="20.85546875" style="18" customWidth="1"/>
    <col min="2333" max="2564" width="11.5703125" style="18"/>
    <col min="2565" max="2565" width="27.7109375" style="18" customWidth="1"/>
    <col min="2566" max="2566" width="11.7109375" style="18" customWidth="1"/>
    <col min="2567" max="2567" width="21.28515625" style="18" customWidth="1"/>
    <col min="2568" max="2568" width="37.7109375" style="18" customWidth="1"/>
    <col min="2569" max="2569" width="23.140625" style="18" customWidth="1"/>
    <col min="2570" max="2570" width="20.42578125" style="18" customWidth="1"/>
    <col min="2571" max="2571" width="21.5703125" style="18" bestFit="1" customWidth="1"/>
    <col min="2572" max="2572" width="16.140625" style="18" customWidth="1"/>
    <col min="2573" max="2573" width="17.42578125" style="18" bestFit="1" customWidth="1"/>
    <col min="2574" max="2574" width="15.42578125" style="18" bestFit="1" customWidth="1"/>
    <col min="2575" max="2575" width="14.5703125" style="18" bestFit="1" customWidth="1"/>
    <col min="2576" max="2576" width="15.42578125" style="18" bestFit="1" customWidth="1"/>
    <col min="2577" max="2579" width="15.85546875" style="18" customWidth="1"/>
    <col min="2580" max="2580" width="22.7109375" style="18" customWidth="1"/>
    <col min="2581" max="2588" width="20.85546875" style="18" customWidth="1"/>
    <col min="2589" max="2820" width="11.5703125" style="18"/>
    <col min="2821" max="2821" width="27.7109375" style="18" customWidth="1"/>
    <col min="2822" max="2822" width="11.7109375" style="18" customWidth="1"/>
    <col min="2823" max="2823" width="21.28515625" style="18" customWidth="1"/>
    <col min="2824" max="2824" width="37.7109375" style="18" customWidth="1"/>
    <col min="2825" max="2825" width="23.140625" style="18" customWidth="1"/>
    <col min="2826" max="2826" width="20.42578125" style="18" customWidth="1"/>
    <col min="2827" max="2827" width="21.5703125" style="18" bestFit="1" customWidth="1"/>
    <col min="2828" max="2828" width="16.140625" style="18" customWidth="1"/>
    <col min="2829" max="2829" width="17.42578125" style="18" bestFit="1" customWidth="1"/>
    <col min="2830" max="2830" width="15.42578125" style="18" bestFit="1" customWidth="1"/>
    <col min="2831" max="2831" width="14.5703125" style="18" bestFit="1" customWidth="1"/>
    <col min="2832" max="2832" width="15.42578125" style="18" bestFit="1" customWidth="1"/>
    <col min="2833" max="2835" width="15.85546875" style="18" customWidth="1"/>
    <col min="2836" max="2836" width="22.7109375" style="18" customWidth="1"/>
    <col min="2837" max="2844" width="20.85546875" style="18" customWidth="1"/>
    <col min="2845" max="3076" width="11.5703125" style="18"/>
    <col min="3077" max="3077" width="27.7109375" style="18" customWidth="1"/>
    <col min="3078" max="3078" width="11.7109375" style="18" customWidth="1"/>
    <col min="3079" max="3079" width="21.28515625" style="18" customWidth="1"/>
    <col min="3080" max="3080" width="37.7109375" style="18" customWidth="1"/>
    <col min="3081" max="3081" width="23.140625" style="18" customWidth="1"/>
    <col min="3082" max="3082" width="20.42578125" style="18" customWidth="1"/>
    <col min="3083" max="3083" width="21.5703125" style="18" bestFit="1" customWidth="1"/>
    <col min="3084" max="3084" width="16.140625" style="18" customWidth="1"/>
    <col min="3085" max="3085" width="17.42578125" style="18" bestFit="1" customWidth="1"/>
    <col min="3086" max="3086" width="15.42578125" style="18" bestFit="1" customWidth="1"/>
    <col min="3087" max="3087" width="14.5703125" style="18" bestFit="1" customWidth="1"/>
    <col min="3088" max="3088" width="15.42578125" style="18" bestFit="1" customWidth="1"/>
    <col min="3089" max="3091" width="15.85546875" style="18" customWidth="1"/>
    <col min="3092" max="3092" width="22.7109375" style="18" customWidth="1"/>
    <col min="3093" max="3100" width="20.85546875" style="18" customWidth="1"/>
    <col min="3101" max="3332" width="11.5703125" style="18"/>
    <col min="3333" max="3333" width="27.7109375" style="18" customWidth="1"/>
    <col min="3334" max="3334" width="11.7109375" style="18" customWidth="1"/>
    <col min="3335" max="3335" width="21.28515625" style="18" customWidth="1"/>
    <col min="3336" max="3336" width="37.7109375" style="18" customWidth="1"/>
    <col min="3337" max="3337" width="23.140625" style="18" customWidth="1"/>
    <col min="3338" max="3338" width="20.42578125" style="18" customWidth="1"/>
    <col min="3339" max="3339" width="21.5703125" style="18" bestFit="1" customWidth="1"/>
    <col min="3340" max="3340" width="16.140625" style="18" customWidth="1"/>
    <col min="3341" max="3341" width="17.42578125" style="18" bestFit="1" customWidth="1"/>
    <col min="3342" max="3342" width="15.42578125" style="18" bestFit="1" customWidth="1"/>
    <col min="3343" max="3343" width="14.5703125" style="18" bestFit="1" customWidth="1"/>
    <col min="3344" max="3344" width="15.42578125" style="18" bestFit="1" customWidth="1"/>
    <col min="3345" max="3347" width="15.85546875" style="18" customWidth="1"/>
    <col min="3348" max="3348" width="22.7109375" style="18" customWidth="1"/>
    <col min="3349" max="3356" width="20.85546875" style="18" customWidth="1"/>
    <col min="3357" max="3588" width="11.5703125" style="18"/>
    <col min="3589" max="3589" width="27.7109375" style="18" customWidth="1"/>
    <col min="3590" max="3590" width="11.7109375" style="18" customWidth="1"/>
    <col min="3591" max="3591" width="21.28515625" style="18" customWidth="1"/>
    <col min="3592" max="3592" width="37.7109375" style="18" customWidth="1"/>
    <col min="3593" max="3593" width="23.140625" style="18" customWidth="1"/>
    <col min="3594" max="3594" width="20.42578125" style="18" customWidth="1"/>
    <col min="3595" max="3595" width="21.5703125" style="18" bestFit="1" customWidth="1"/>
    <col min="3596" max="3596" width="16.140625" style="18" customWidth="1"/>
    <col min="3597" max="3597" width="17.42578125" style="18" bestFit="1" customWidth="1"/>
    <col min="3598" max="3598" width="15.42578125" style="18" bestFit="1" customWidth="1"/>
    <col min="3599" max="3599" width="14.5703125" style="18" bestFit="1" customWidth="1"/>
    <col min="3600" max="3600" width="15.42578125" style="18" bestFit="1" customWidth="1"/>
    <col min="3601" max="3603" width="15.85546875" style="18" customWidth="1"/>
    <col min="3604" max="3604" width="22.7109375" style="18" customWidth="1"/>
    <col min="3605" max="3612" width="20.85546875" style="18" customWidth="1"/>
    <col min="3613" max="3844" width="11.5703125" style="18"/>
    <col min="3845" max="3845" width="27.7109375" style="18" customWidth="1"/>
    <col min="3846" max="3846" width="11.7109375" style="18" customWidth="1"/>
    <col min="3847" max="3847" width="21.28515625" style="18" customWidth="1"/>
    <col min="3848" max="3848" width="37.7109375" style="18" customWidth="1"/>
    <col min="3849" max="3849" width="23.140625" style="18" customWidth="1"/>
    <col min="3850" max="3850" width="20.42578125" style="18" customWidth="1"/>
    <col min="3851" max="3851" width="21.5703125" style="18" bestFit="1" customWidth="1"/>
    <col min="3852" max="3852" width="16.140625" style="18" customWidth="1"/>
    <col min="3853" max="3853" width="17.42578125" style="18" bestFit="1" customWidth="1"/>
    <col min="3854" max="3854" width="15.42578125" style="18" bestFit="1" customWidth="1"/>
    <col min="3855" max="3855" width="14.5703125" style="18" bestFit="1" customWidth="1"/>
    <col min="3856" max="3856" width="15.42578125" style="18" bestFit="1" customWidth="1"/>
    <col min="3857" max="3859" width="15.85546875" style="18" customWidth="1"/>
    <col min="3860" max="3860" width="22.7109375" style="18" customWidth="1"/>
    <col min="3861" max="3868" width="20.85546875" style="18" customWidth="1"/>
    <col min="3869" max="4100" width="11.5703125" style="18"/>
    <col min="4101" max="4101" width="27.7109375" style="18" customWidth="1"/>
    <col min="4102" max="4102" width="11.7109375" style="18" customWidth="1"/>
    <col min="4103" max="4103" width="21.28515625" style="18" customWidth="1"/>
    <col min="4104" max="4104" width="37.7109375" style="18" customWidth="1"/>
    <col min="4105" max="4105" width="23.140625" style="18" customWidth="1"/>
    <col min="4106" max="4106" width="20.42578125" style="18" customWidth="1"/>
    <col min="4107" max="4107" width="21.5703125" style="18" bestFit="1" customWidth="1"/>
    <col min="4108" max="4108" width="16.140625" style="18" customWidth="1"/>
    <col min="4109" max="4109" width="17.42578125" style="18" bestFit="1" customWidth="1"/>
    <col min="4110" max="4110" width="15.42578125" style="18" bestFit="1" customWidth="1"/>
    <col min="4111" max="4111" width="14.5703125" style="18" bestFit="1" customWidth="1"/>
    <col min="4112" max="4112" width="15.42578125" style="18" bestFit="1" customWidth="1"/>
    <col min="4113" max="4115" width="15.85546875" style="18" customWidth="1"/>
    <col min="4116" max="4116" width="22.7109375" style="18" customWidth="1"/>
    <col min="4117" max="4124" width="20.85546875" style="18" customWidth="1"/>
    <col min="4125" max="4356" width="11.5703125" style="18"/>
    <col min="4357" max="4357" width="27.7109375" style="18" customWidth="1"/>
    <col min="4358" max="4358" width="11.7109375" style="18" customWidth="1"/>
    <col min="4359" max="4359" width="21.28515625" style="18" customWidth="1"/>
    <col min="4360" max="4360" width="37.7109375" style="18" customWidth="1"/>
    <col min="4361" max="4361" width="23.140625" style="18" customWidth="1"/>
    <col min="4362" max="4362" width="20.42578125" style="18" customWidth="1"/>
    <col min="4363" max="4363" width="21.5703125" style="18" bestFit="1" customWidth="1"/>
    <col min="4364" max="4364" width="16.140625" style="18" customWidth="1"/>
    <col min="4365" max="4365" width="17.42578125" style="18" bestFit="1" customWidth="1"/>
    <col min="4366" max="4366" width="15.42578125" style="18" bestFit="1" customWidth="1"/>
    <col min="4367" max="4367" width="14.5703125" style="18" bestFit="1" customWidth="1"/>
    <col min="4368" max="4368" width="15.42578125" style="18" bestFit="1" customWidth="1"/>
    <col min="4369" max="4371" width="15.85546875" style="18" customWidth="1"/>
    <col min="4372" max="4372" width="22.7109375" style="18" customWidth="1"/>
    <col min="4373" max="4380" width="20.85546875" style="18" customWidth="1"/>
    <col min="4381" max="4612" width="11.5703125" style="18"/>
    <col min="4613" max="4613" width="27.7109375" style="18" customWidth="1"/>
    <col min="4614" max="4614" width="11.7109375" style="18" customWidth="1"/>
    <col min="4615" max="4615" width="21.28515625" style="18" customWidth="1"/>
    <col min="4616" max="4616" width="37.7109375" style="18" customWidth="1"/>
    <col min="4617" max="4617" width="23.140625" style="18" customWidth="1"/>
    <col min="4618" max="4618" width="20.42578125" style="18" customWidth="1"/>
    <col min="4619" max="4619" width="21.5703125" style="18" bestFit="1" customWidth="1"/>
    <col min="4620" max="4620" width="16.140625" style="18" customWidth="1"/>
    <col min="4621" max="4621" width="17.42578125" style="18" bestFit="1" customWidth="1"/>
    <col min="4622" max="4622" width="15.42578125" style="18" bestFit="1" customWidth="1"/>
    <col min="4623" max="4623" width="14.5703125" style="18" bestFit="1" customWidth="1"/>
    <col min="4624" max="4624" width="15.42578125" style="18" bestFit="1" customWidth="1"/>
    <col min="4625" max="4627" width="15.85546875" style="18" customWidth="1"/>
    <col min="4628" max="4628" width="22.7109375" style="18" customWidth="1"/>
    <col min="4629" max="4636" width="20.85546875" style="18" customWidth="1"/>
    <col min="4637" max="4868" width="11.5703125" style="18"/>
    <col min="4869" max="4869" width="27.7109375" style="18" customWidth="1"/>
    <col min="4870" max="4870" width="11.7109375" style="18" customWidth="1"/>
    <col min="4871" max="4871" width="21.28515625" style="18" customWidth="1"/>
    <col min="4872" max="4872" width="37.7109375" style="18" customWidth="1"/>
    <col min="4873" max="4873" width="23.140625" style="18" customWidth="1"/>
    <col min="4874" max="4874" width="20.42578125" style="18" customWidth="1"/>
    <col min="4875" max="4875" width="21.5703125" style="18" bestFit="1" customWidth="1"/>
    <col min="4876" max="4876" width="16.140625" style="18" customWidth="1"/>
    <col min="4877" max="4877" width="17.42578125" style="18" bestFit="1" customWidth="1"/>
    <col min="4878" max="4878" width="15.42578125" style="18" bestFit="1" customWidth="1"/>
    <col min="4879" max="4879" width="14.5703125" style="18" bestFit="1" customWidth="1"/>
    <col min="4880" max="4880" width="15.42578125" style="18" bestFit="1" customWidth="1"/>
    <col min="4881" max="4883" width="15.85546875" style="18" customWidth="1"/>
    <col min="4884" max="4884" width="22.7109375" style="18" customWidth="1"/>
    <col min="4885" max="4892" width="20.85546875" style="18" customWidth="1"/>
    <col min="4893" max="5124" width="11.5703125" style="18"/>
    <col min="5125" max="5125" width="27.7109375" style="18" customWidth="1"/>
    <col min="5126" max="5126" width="11.7109375" style="18" customWidth="1"/>
    <col min="5127" max="5127" width="21.28515625" style="18" customWidth="1"/>
    <col min="5128" max="5128" width="37.7109375" style="18" customWidth="1"/>
    <col min="5129" max="5129" width="23.140625" style="18" customWidth="1"/>
    <col min="5130" max="5130" width="20.42578125" style="18" customWidth="1"/>
    <col min="5131" max="5131" width="21.5703125" style="18" bestFit="1" customWidth="1"/>
    <col min="5132" max="5132" width="16.140625" style="18" customWidth="1"/>
    <col min="5133" max="5133" width="17.42578125" style="18" bestFit="1" customWidth="1"/>
    <col min="5134" max="5134" width="15.42578125" style="18" bestFit="1" customWidth="1"/>
    <col min="5135" max="5135" width="14.5703125" style="18" bestFit="1" customWidth="1"/>
    <col min="5136" max="5136" width="15.42578125" style="18" bestFit="1" customWidth="1"/>
    <col min="5137" max="5139" width="15.85546875" style="18" customWidth="1"/>
    <col min="5140" max="5140" width="22.7109375" style="18" customWidth="1"/>
    <col min="5141" max="5148" width="20.85546875" style="18" customWidth="1"/>
    <col min="5149" max="5380" width="11.5703125" style="18"/>
    <col min="5381" max="5381" width="27.7109375" style="18" customWidth="1"/>
    <col min="5382" max="5382" width="11.7109375" style="18" customWidth="1"/>
    <col min="5383" max="5383" width="21.28515625" style="18" customWidth="1"/>
    <col min="5384" max="5384" width="37.7109375" style="18" customWidth="1"/>
    <col min="5385" max="5385" width="23.140625" style="18" customWidth="1"/>
    <col min="5386" max="5386" width="20.42578125" style="18" customWidth="1"/>
    <col min="5387" max="5387" width="21.5703125" style="18" bestFit="1" customWidth="1"/>
    <col min="5388" max="5388" width="16.140625" style="18" customWidth="1"/>
    <col min="5389" max="5389" width="17.42578125" style="18" bestFit="1" customWidth="1"/>
    <col min="5390" max="5390" width="15.42578125" style="18" bestFit="1" customWidth="1"/>
    <col min="5391" max="5391" width="14.5703125" style="18" bestFit="1" customWidth="1"/>
    <col min="5392" max="5392" width="15.42578125" style="18" bestFit="1" customWidth="1"/>
    <col min="5393" max="5395" width="15.85546875" style="18" customWidth="1"/>
    <col min="5396" max="5396" width="22.7109375" style="18" customWidth="1"/>
    <col min="5397" max="5404" width="20.85546875" style="18" customWidth="1"/>
    <col min="5405" max="5636" width="11.5703125" style="18"/>
    <col min="5637" max="5637" width="27.7109375" style="18" customWidth="1"/>
    <col min="5638" max="5638" width="11.7109375" style="18" customWidth="1"/>
    <col min="5639" max="5639" width="21.28515625" style="18" customWidth="1"/>
    <col min="5640" max="5640" width="37.7109375" style="18" customWidth="1"/>
    <col min="5641" max="5641" width="23.140625" style="18" customWidth="1"/>
    <col min="5642" max="5642" width="20.42578125" style="18" customWidth="1"/>
    <col min="5643" max="5643" width="21.5703125" style="18" bestFit="1" customWidth="1"/>
    <col min="5644" max="5644" width="16.140625" style="18" customWidth="1"/>
    <col min="5645" max="5645" width="17.42578125" style="18" bestFit="1" customWidth="1"/>
    <col min="5646" max="5646" width="15.42578125" style="18" bestFit="1" customWidth="1"/>
    <col min="5647" max="5647" width="14.5703125" style="18" bestFit="1" customWidth="1"/>
    <col min="5648" max="5648" width="15.42578125" style="18" bestFit="1" customWidth="1"/>
    <col min="5649" max="5651" width="15.85546875" style="18" customWidth="1"/>
    <col min="5652" max="5652" width="22.7109375" style="18" customWidth="1"/>
    <col min="5653" max="5660" width="20.85546875" style="18" customWidth="1"/>
    <col min="5661" max="5892" width="11.5703125" style="18"/>
    <col min="5893" max="5893" width="27.7109375" style="18" customWidth="1"/>
    <col min="5894" max="5894" width="11.7109375" style="18" customWidth="1"/>
    <col min="5895" max="5895" width="21.28515625" style="18" customWidth="1"/>
    <col min="5896" max="5896" width="37.7109375" style="18" customWidth="1"/>
    <col min="5897" max="5897" width="23.140625" style="18" customWidth="1"/>
    <col min="5898" max="5898" width="20.42578125" style="18" customWidth="1"/>
    <col min="5899" max="5899" width="21.5703125" style="18" bestFit="1" customWidth="1"/>
    <col min="5900" max="5900" width="16.140625" style="18" customWidth="1"/>
    <col min="5901" max="5901" width="17.42578125" style="18" bestFit="1" customWidth="1"/>
    <col min="5902" max="5902" width="15.42578125" style="18" bestFit="1" customWidth="1"/>
    <col min="5903" max="5903" width="14.5703125" style="18" bestFit="1" customWidth="1"/>
    <col min="5904" max="5904" width="15.42578125" style="18" bestFit="1" customWidth="1"/>
    <col min="5905" max="5907" width="15.85546875" style="18" customWidth="1"/>
    <col min="5908" max="5908" width="22.7109375" style="18" customWidth="1"/>
    <col min="5909" max="5916" width="20.85546875" style="18" customWidth="1"/>
    <col min="5917" max="6148" width="11.5703125" style="18"/>
    <col min="6149" max="6149" width="27.7109375" style="18" customWidth="1"/>
    <col min="6150" max="6150" width="11.7109375" style="18" customWidth="1"/>
    <col min="6151" max="6151" width="21.28515625" style="18" customWidth="1"/>
    <col min="6152" max="6152" width="37.7109375" style="18" customWidth="1"/>
    <col min="6153" max="6153" width="23.140625" style="18" customWidth="1"/>
    <col min="6154" max="6154" width="20.42578125" style="18" customWidth="1"/>
    <col min="6155" max="6155" width="21.5703125" style="18" bestFit="1" customWidth="1"/>
    <col min="6156" max="6156" width="16.140625" style="18" customWidth="1"/>
    <col min="6157" max="6157" width="17.42578125" style="18" bestFit="1" customWidth="1"/>
    <col min="6158" max="6158" width="15.42578125" style="18" bestFit="1" customWidth="1"/>
    <col min="6159" max="6159" width="14.5703125" style="18" bestFit="1" customWidth="1"/>
    <col min="6160" max="6160" width="15.42578125" style="18" bestFit="1" customWidth="1"/>
    <col min="6161" max="6163" width="15.85546875" style="18" customWidth="1"/>
    <col min="6164" max="6164" width="22.7109375" style="18" customWidth="1"/>
    <col min="6165" max="6172" width="20.85546875" style="18" customWidth="1"/>
    <col min="6173" max="6404" width="11.5703125" style="18"/>
    <col min="6405" max="6405" width="27.7109375" style="18" customWidth="1"/>
    <col min="6406" max="6406" width="11.7109375" style="18" customWidth="1"/>
    <col min="6407" max="6407" width="21.28515625" style="18" customWidth="1"/>
    <col min="6408" max="6408" width="37.7109375" style="18" customWidth="1"/>
    <col min="6409" max="6409" width="23.140625" style="18" customWidth="1"/>
    <col min="6410" max="6410" width="20.42578125" style="18" customWidth="1"/>
    <col min="6411" max="6411" width="21.5703125" style="18" bestFit="1" customWidth="1"/>
    <col min="6412" max="6412" width="16.140625" style="18" customWidth="1"/>
    <col min="6413" max="6413" width="17.42578125" style="18" bestFit="1" customWidth="1"/>
    <col min="6414" max="6414" width="15.42578125" style="18" bestFit="1" customWidth="1"/>
    <col min="6415" max="6415" width="14.5703125" style="18" bestFit="1" customWidth="1"/>
    <col min="6416" max="6416" width="15.42578125" style="18" bestFit="1" customWidth="1"/>
    <col min="6417" max="6419" width="15.85546875" style="18" customWidth="1"/>
    <col min="6420" max="6420" width="22.7109375" style="18" customWidth="1"/>
    <col min="6421" max="6428" width="20.85546875" style="18" customWidth="1"/>
    <col min="6429" max="6660" width="11.5703125" style="18"/>
    <col min="6661" max="6661" width="27.7109375" style="18" customWidth="1"/>
    <col min="6662" max="6662" width="11.7109375" style="18" customWidth="1"/>
    <col min="6663" max="6663" width="21.28515625" style="18" customWidth="1"/>
    <col min="6664" max="6664" width="37.7109375" style="18" customWidth="1"/>
    <col min="6665" max="6665" width="23.140625" style="18" customWidth="1"/>
    <col min="6666" max="6666" width="20.42578125" style="18" customWidth="1"/>
    <col min="6667" max="6667" width="21.5703125" style="18" bestFit="1" customWidth="1"/>
    <col min="6668" max="6668" width="16.140625" style="18" customWidth="1"/>
    <col min="6669" max="6669" width="17.42578125" style="18" bestFit="1" customWidth="1"/>
    <col min="6670" max="6670" width="15.42578125" style="18" bestFit="1" customWidth="1"/>
    <col min="6671" max="6671" width="14.5703125" style="18" bestFit="1" customWidth="1"/>
    <col min="6672" max="6672" width="15.42578125" style="18" bestFit="1" customWidth="1"/>
    <col min="6673" max="6675" width="15.85546875" style="18" customWidth="1"/>
    <col min="6676" max="6676" width="22.7109375" style="18" customWidth="1"/>
    <col min="6677" max="6684" width="20.85546875" style="18" customWidth="1"/>
    <col min="6685" max="6916" width="11.5703125" style="18"/>
    <col min="6917" max="6917" width="27.7109375" style="18" customWidth="1"/>
    <col min="6918" max="6918" width="11.7109375" style="18" customWidth="1"/>
    <col min="6919" max="6919" width="21.28515625" style="18" customWidth="1"/>
    <col min="6920" max="6920" width="37.7109375" style="18" customWidth="1"/>
    <col min="6921" max="6921" width="23.140625" style="18" customWidth="1"/>
    <col min="6922" max="6922" width="20.42578125" style="18" customWidth="1"/>
    <col min="6923" max="6923" width="21.5703125" style="18" bestFit="1" customWidth="1"/>
    <col min="6924" max="6924" width="16.140625" style="18" customWidth="1"/>
    <col min="6925" max="6925" width="17.42578125" style="18" bestFit="1" customWidth="1"/>
    <col min="6926" max="6926" width="15.42578125" style="18" bestFit="1" customWidth="1"/>
    <col min="6927" max="6927" width="14.5703125" style="18" bestFit="1" customWidth="1"/>
    <col min="6928" max="6928" width="15.42578125" style="18" bestFit="1" customWidth="1"/>
    <col min="6929" max="6931" width="15.85546875" style="18" customWidth="1"/>
    <col min="6932" max="6932" width="22.7109375" style="18" customWidth="1"/>
    <col min="6933" max="6940" width="20.85546875" style="18" customWidth="1"/>
    <col min="6941" max="7172" width="11.5703125" style="18"/>
    <col min="7173" max="7173" width="27.7109375" style="18" customWidth="1"/>
    <col min="7174" max="7174" width="11.7109375" style="18" customWidth="1"/>
    <col min="7175" max="7175" width="21.28515625" style="18" customWidth="1"/>
    <col min="7176" max="7176" width="37.7109375" style="18" customWidth="1"/>
    <col min="7177" max="7177" width="23.140625" style="18" customWidth="1"/>
    <col min="7178" max="7178" width="20.42578125" style="18" customWidth="1"/>
    <col min="7179" max="7179" width="21.5703125" style="18" bestFit="1" customWidth="1"/>
    <col min="7180" max="7180" width="16.140625" style="18" customWidth="1"/>
    <col min="7181" max="7181" width="17.42578125" style="18" bestFit="1" customWidth="1"/>
    <col min="7182" max="7182" width="15.42578125" style="18" bestFit="1" customWidth="1"/>
    <col min="7183" max="7183" width="14.5703125" style="18" bestFit="1" customWidth="1"/>
    <col min="7184" max="7184" width="15.42578125" style="18" bestFit="1" customWidth="1"/>
    <col min="7185" max="7187" width="15.85546875" style="18" customWidth="1"/>
    <col min="7188" max="7188" width="22.7109375" style="18" customWidth="1"/>
    <col min="7189" max="7196" width="20.85546875" style="18" customWidth="1"/>
    <col min="7197" max="7428" width="11.5703125" style="18"/>
    <col min="7429" max="7429" width="27.7109375" style="18" customWidth="1"/>
    <col min="7430" max="7430" width="11.7109375" style="18" customWidth="1"/>
    <col min="7431" max="7431" width="21.28515625" style="18" customWidth="1"/>
    <col min="7432" max="7432" width="37.7109375" style="18" customWidth="1"/>
    <col min="7433" max="7433" width="23.140625" style="18" customWidth="1"/>
    <col min="7434" max="7434" width="20.42578125" style="18" customWidth="1"/>
    <col min="7435" max="7435" width="21.5703125" style="18" bestFit="1" customWidth="1"/>
    <col min="7436" max="7436" width="16.140625" style="18" customWidth="1"/>
    <col min="7437" max="7437" width="17.42578125" style="18" bestFit="1" customWidth="1"/>
    <col min="7438" max="7438" width="15.42578125" style="18" bestFit="1" customWidth="1"/>
    <col min="7439" max="7439" width="14.5703125" style="18" bestFit="1" customWidth="1"/>
    <col min="7440" max="7440" width="15.42578125" style="18" bestFit="1" customWidth="1"/>
    <col min="7441" max="7443" width="15.85546875" style="18" customWidth="1"/>
    <col min="7444" max="7444" width="22.7109375" style="18" customWidth="1"/>
    <col min="7445" max="7452" width="20.85546875" style="18" customWidth="1"/>
    <col min="7453" max="7684" width="11.5703125" style="18"/>
    <col min="7685" max="7685" width="27.7109375" style="18" customWidth="1"/>
    <col min="7686" max="7686" width="11.7109375" style="18" customWidth="1"/>
    <col min="7687" max="7687" width="21.28515625" style="18" customWidth="1"/>
    <col min="7688" max="7688" width="37.7109375" style="18" customWidth="1"/>
    <col min="7689" max="7689" width="23.140625" style="18" customWidth="1"/>
    <col min="7690" max="7690" width="20.42578125" style="18" customWidth="1"/>
    <col min="7691" max="7691" width="21.5703125" style="18" bestFit="1" customWidth="1"/>
    <col min="7692" max="7692" width="16.140625" style="18" customWidth="1"/>
    <col min="7693" max="7693" width="17.42578125" style="18" bestFit="1" customWidth="1"/>
    <col min="7694" max="7694" width="15.42578125" style="18" bestFit="1" customWidth="1"/>
    <col min="7695" max="7695" width="14.5703125" style="18" bestFit="1" customWidth="1"/>
    <col min="7696" max="7696" width="15.42578125" style="18" bestFit="1" customWidth="1"/>
    <col min="7697" max="7699" width="15.85546875" style="18" customWidth="1"/>
    <col min="7700" max="7700" width="22.7109375" style="18" customWidth="1"/>
    <col min="7701" max="7708" width="20.85546875" style="18" customWidth="1"/>
    <col min="7709" max="7940" width="11.5703125" style="18"/>
    <col min="7941" max="7941" width="27.7109375" style="18" customWidth="1"/>
    <col min="7942" max="7942" width="11.7109375" style="18" customWidth="1"/>
    <col min="7943" max="7943" width="21.28515625" style="18" customWidth="1"/>
    <col min="7944" max="7944" width="37.7109375" style="18" customWidth="1"/>
    <col min="7945" max="7945" width="23.140625" style="18" customWidth="1"/>
    <col min="7946" max="7946" width="20.42578125" style="18" customWidth="1"/>
    <col min="7947" max="7947" width="21.5703125" style="18" bestFit="1" customWidth="1"/>
    <col min="7948" max="7948" width="16.140625" style="18" customWidth="1"/>
    <col min="7949" max="7949" width="17.42578125" style="18" bestFit="1" customWidth="1"/>
    <col min="7950" max="7950" width="15.42578125" style="18" bestFit="1" customWidth="1"/>
    <col min="7951" max="7951" width="14.5703125" style="18" bestFit="1" customWidth="1"/>
    <col min="7952" max="7952" width="15.42578125" style="18" bestFit="1" customWidth="1"/>
    <col min="7953" max="7955" width="15.85546875" style="18" customWidth="1"/>
    <col min="7956" max="7956" width="22.7109375" style="18" customWidth="1"/>
    <col min="7957" max="7964" width="20.85546875" style="18" customWidth="1"/>
    <col min="7965" max="8196" width="11.5703125" style="18"/>
    <col min="8197" max="8197" width="27.7109375" style="18" customWidth="1"/>
    <col min="8198" max="8198" width="11.7109375" style="18" customWidth="1"/>
    <col min="8199" max="8199" width="21.28515625" style="18" customWidth="1"/>
    <col min="8200" max="8200" width="37.7109375" style="18" customWidth="1"/>
    <col min="8201" max="8201" width="23.140625" style="18" customWidth="1"/>
    <col min="8202" max="8202" width="20.42578125" style="18" customWidth="1"/>
    <col min="8203" max="8203" width="21.5703125" style="18" bestFit="1" customWidth="1"/>
    <col min="8204" max="8204" width="16.140625" style="18" customWidth="1"/>
    <col min="8205" max="8205" width="17.42578125" style="18" bestFit="1" customWidth="1"/>
    <col min="8206" max="8206" width="15.42578125" style="18" bestFit="1" customWidth="1"/>
    <col min="8207" max="8207" width="14.5703125" style="18" bestFit="1" customWidth="1"/>
    <col min="8208" max="8208" width="15.42578125" style="18" bestFit="1" customWidth="1"/>
    <col min="8209" max="8211" width="15.85546875" style="18" customWidth="1"/>
    <col min="8212" max="8212" width="22.7109375" style="18" customWidth="1"/>
    <col min="8213" max="8220" width="20.85546875" style="18" customWidth="1"/>
    <col min="8221" max="8452" width="11.5703125" style="18"/>
    <col min="8453" max="8453" width="27.7109375" style="18" customWidth="1"/>
    <col min="8454" max="8454" width="11.7109375" style="18" customWidth="1"/>
    <col min="8455" max="8455" width="21.28515625" style="18" customWidth="1"/>
    <col min="8456" max="8456" width="37.7109375" style="18" customWidth="1"/>
    <col min="8457" max="8457" width="23.140625" style="18" customWidth="1"/>
    <col min="8458" max="8458" width="20.42578125" style="18" customWidth="1"/>
    <col min="8459" max="8459" width="21.5703125" style="18" bestFit="1" customWidth="1"/>
    <col min="8460" max="8460" width="16.140625" style="18" customWidth="1"/>
    <col min="8461" max="8461" width="17.42578125" style="18" bestFit="1" customWidth="1"/>
    <col min="8462" max="8462" width="15.42578125" style="18" bestFit="1" customWidth="1"/>
    <col min="8463" max="8463" width="14.5703125" style="18" bestFit="1" customWidth="1"/>
    <col min="8464" max="8464" width="15.42578125" style="18" bestFit="1" customWidth="1"/>
    <col min="8465" max="8467" width="15.85546875" style="18" customWidth="1"/>
    <col min="8468" max="8468" width="22.7109375" style="18" customWidth="1"/>
    <col min="8469" max="8476" width="20.85546875" style="18" customWidth="1"/>
    <col min="8477" max="8708" width="11.5703125" style="18"/>
    <col min="8709" max="8709" width="27.7109375" style="18" customWidth="1"/>
    <col min="8710" max="8710" width="11.7109375" style="18" customWidth="1"/>
    <col min="8711" max="8711" width="21.28515625" style="18" customWidth="1"/>
    <col min="8712" max="8712" width="37.7109375" style="18" customWidth="1"/>
    <col min="8713" max="8713" width="23.140625" style="18" customWidth="1"/>
    <col min="8714" max="8714" width="20.42578125" style="18" customWidth="1"/>
    <col min="8715" max="8715" width="21.5703125" style="18" bestFit="1" customWidth="1"/>
    <col min="8716" max="8716" width="16.140625" style="18" customWidth="1"/>
    <col min="8717" max="8717" width="17.42578125" style="18" bestFit="1" customWidth="1"/>
    <col min="8718" max="8718" width="15.42578125" style="18" bestFit="1" customWidth="1"/>
    <col min="8719" max="8719" width="14.5703125" style="18" bestFit="1" customWidth="1"/>
    <col min="8720" max="8720" width="15.42578125" style="18" bestFit="1" customWidth="1"/>
    <col min="8721" max="8723" width="15.85546875" style="18" customWidth="1"/>
    <col min="8724" max="8724" width="22.7109375" style="18" customWidth="1"/>
    <col min="8725" max="8732" width="20.85546875" style="18" customWidth="1"/>
    <col min="8733" max="8964" width="11.5703125" style="18"/>
    <col min="8965" max="8965" width="27.7109375" style="18" customWidth="1"/>
    <col min="8966" max="8966" width="11.7109375" style="18" customWidth="1"/>
    <col min="8967" max="8967" width="21.28515625" style="18" customWidth="1"/>
    <col min="8968" max="8968" width="37.7109375" style="18" customWidth="1"/>
    <col min="8969" max="8969" width="23.140625" style="18" customWidth="1"/>
    <col min="8970" max="8970" width="20.42578125" style="18" customWidth="1"/>
    <col min="8971" max="8971" width="21.5703125" style="18" bestFit="1" customWidth="1"/>
    <col min="8972" max="8972" width="16.140625" style="18" customWidth="1"/>
    <col min="8973" max="8973" width="17.42578125" style="18" bestFit="1" customWidth="1"/>
    <col min="8974" max="8974" width="15.42578125" style="18" bestFit="1" customWidth="1"/>
    <col min="8975" max="8975" width="14.5703125" style="18" bestFit="1" customWidth="1"/>
    <col min="8976" max="8976" width="15.42578125" style="18" bestFit="1" customWidth="1"/>
    <col min="8977" max="8979" width="15.85546875" style="18" customWidth="1"/>
    <col min="8980" max="8980" width="22.7109375" style="18" customWidth="1"/>
    <col min="8981" max="8988" width="20.85546875" style="18" customWidth="1"/>
    <col min="8989" max="9220" width="11.5703125" style="18"/>
    <col min="9221" max="9221" width="27.7109375" style="18" customWidth="1"/>
    <col min="9222" max="9222" width="11.7109375" style="18" customWidth="1"/>
    <col min="9223" max="9223" width="21.28515625" style="18" customWidth="1"/>
    <col min="9224" max="9224" width="37.7109375" style="18" customWidth="1"/>
    <col min="9225" max="9225" width="23.140625" style="18" customWidth="1"/>
    <col min="9226" max="9226" width="20.42578125" style="18" customWidth="1"/>
    <col min="9227" max="9227" width="21.5703125" style="18" bestFit="1" customWidth="1"/>
    <col min="9228" max="9228" width="16.140625" style="18" customWidth="1"/>
    <col min="9229" max="9229" width="17.42578125" style="18" bestFit="1" customWidth="1"/>
    <col min="9230" max="9230" width="15.42578125" style="18" bestFit="1" customWidth="1"/>
    <col min="9231" max="9231" width="14.5703125" style="18" bestFit="1" customWidth="1"/>
    <col min="9232" max="9232" width="15.42578125" style="18" bestFit="1" customWidth="1"/>
    <col min="9233" max="9235" width="15.85546875" style="18" customWidth="1"/>
    <col min="9236" max="9236" width="22.7109375" style="18" customWidth="1"/>
    <col min="9237" max="9244" width="20.85546875" style="18" customWidth="1"/>
    <col min="9245" max="9476" width="11.5703125" style="18"/>
    <col min="9477" max="9477" width="27.7109375" style="18" customWidth="1"/>
    <col min="9478" max="9478" width="11.7109375" style="18" customWidth="1"/>
    <col min="9479" max="9479" width="21.28515625" style="18" customWidth="1"/>
    <col min="9480" max="9480" width="37.7109375" style="18" customWidth="1"/>
    <col min="9481" max="9481" width="23.140625" style="18" customWidth="1"/>
    <col min="9482" max="9482" width="20.42578125" style="18" customWidth="1"/>
    <col min="9483" max="9483" width="21.5703125" style="18" bestFit="1" customWidth="1"/>
    <col min="9484" max="9484" width="16.140625" style="18" customWidth="1"/>
    <col min="9485" max="9485" width="17.42578125" style="18" bestFit="1" customWidth="1"/>
    <col min="9486" max="9486" width="15.42578125" style="18" bestFit="1" customWidth="1"/>
    <col min="9487" max="9487" width="14.5703125" style="18" bestFit="1" customWidth="1"/>
    <col min="9488" max="9488" width="15.42578125" style="18" bestFit="1" customWidth="1"/>
    <col min="9489" max="9491" width="15.85546875" style="18" customWidth="1"/>
    <col min="9492" max="9492" width="22.7109375" style="18" customWidth="1"/>
    <col min="9493" max="9500" width="20.85546875" style="18" customWidth="1"/>
    <col min="9501" max="9732" width="11.5703125" style="18"/>
    <col min="9733" max="9733" width="27.7109375" style="18" customWidth="1"/>
    <col min="9734" max="9734" width="11.7109375" style="18" customWidth="1"/>
    <col min="9735" max="9735" width="21.28515625" style="18" customWidth="1"/>
    <col min="9736" max="9736" width="37.7109375" style="18" customWidth="1"/>
    <col min="9737" max="9737" width="23.140625" style="18" customWidth="1"/>
    <col min="9738" max="9738" width="20.42578125" style="18" customWidth="1"/>
    <col min="9739" max="9739" width="21.5703125" style="18" bestFit="1" customWidth="1"/>
    <col min="9740" max="9740" width="16.140625" style="18" customWidth="1"/>
    <col min="9741" max="9741" width="17.42578125" style="18" bestFit="1" customWidth="1"/>
    <col min="9742" max="9742" width="15.42578125" style="18" bestFit="1" customWidth="1"/>
    <col min="9743" max="9743" width="14.5703125" style="18" bestFit="1" customWidth="1"/>
    <col min="9744" max="9744" width="15.42578125" style="18" bestFit="1" customWidth="1"/>
    <col min="9745" max="9747" width="15.85546875" style="18" customWidth="1"/>
    <col min="9748" max="9748" width="22.7109375" style="18" customWidth="1"/>
    <col min="9749" max="9756" width="20.85546875" style="18" customWidth="1"/>
    <col min="9757" max="9988" width="11.5703125" style="18"/>
    <col min="9989" max="9989" width="27.7109375" style="18" customWidth="1"/>
    <col min="9990" max="9990" width="11.7109375" style="18" customWidth="1"/>
    <col min="9991" max="9991" width="21.28515625" style="18" customWidth="1"/>
    <col min="9992" max="9992" width="37.7109375" style="18" customWidth="1"/>
    <col min="9993" max="9993" width="23.140625" style="18" customWidth="1"/>
    <col min="9994" max="9994" width="20.42578125" style="18" customWidth="1"/>
    <col min="9995" max="9995" width="21.5703125" style="18" bestFit="1" customWidth="1"/>
    <col min="9996" max="9996" width="16.140625" style="18" customWidth="1"/>
    <col min="9997" max="9997" width="17.42578125" style="18" bestFit="1" customWidth="1"/>
    <col min="9998" max="9998" width="15.42578125" style="18" bestFit="1" customWidth="1"/>
    <col min="9999" max="9999" width="14.5703125" style="18" bestFit="1" customWidth="1"/>
    <col min="10000" max="10000" width="15.42578125" style="18" bestFit="1" customWidth="1"/>
    <col min="10001" max="10003" width="15.85546875" style="18" customWidth="1"/>
    <col min="10004" max="10004" width="22.7109375" style="18" customWidth="1"/>
    <col min="10005" max="10012" width="20.85546875" style="18" customWidth="1"/>
    <col min="10013" max="10244" width="11.5703125" style="18"/>
    <col min="10245" max="10245" width="27.7109375" style="18" customWidth="1"/>
    <col min="10246" max="10246" width="11.7109375" style="18" customWidth="1"/>
    <col min="10247" max="10247" width="21.28515625" style="18" customWidth="1"/>
    <col min="10248" max="10248" width="37.7109375" style="18" customWidth="1"/>
    <col min="10249" max="10249" width="23.140625" style="18" customWidth="1"/>
    <col min="10250" max="10250" width="20.42578125" style="18" customWidth="1"/>
    <col min="10251" max="10251" width="21.5703125" style="18" bestFit="1" customWidth="1"/>
    <col min="10252" max="10252" width="16.140625" style="18" customWidth="1"/>
    <col min="10253" max="10253" width="17.42578125" style="18" bestFit="1" customWidth="1"/>
    <col min="10254" max="10254" width="15.42578125" style="18" bestFit="1" customWidth="1"/>
    <col min="10255" max="10255" width="14.5703125" style="18" bestFit="1" customWidth="1"/>
    <col min="10256" max="10256" width="15.42578125" style="18" bestFit="1" customWidth="1"/>
    <col min="10257" max="10259" width="15.85546875" style="18" customWidth="1"/>
    <col min="10260" max="10260" width="22.7109375" style="18" customWidth="1"/>
    <col min="10261" max="10268" width="20.85546875" style="18" customWidth="1"/>
    <col min="10269" max="10500" width="11.5703125" style="18"/>
    <col min="10501" max="10501" width="27.7109375" style="18" customWidth="1"/>
    <col min="10502" max="10502" width="11.7109375" style="18" customWidth="1"/>
    <col min="10503" max="10503" width="21.28515625" style="18" customWidth="1"/>
    <col min="10504" max="10504" width="37.7109375" style="18" customWidth="1"/>
    <col min="10505" max="10505" width="23.140625" style="18" customWidth="1"/>
    <col min="10506" max="10506" width="20.42578125" style="18" customWidth="1"/>
    <col min="10507" max="10507" width="21.5703125" style="18" bestFit="1" customWidth="1"/>
    <col min="10508" max="10508" width="16.140625" style="18" customWidth="1"/>
    <col min="10509" max="10509" width="17.42578125" style="18" bestFit="1" customWidth="1"/>
    <col min="10510" max="10510" width="15.42578125" style="18" bestFit="1" customWidth="1"/>
    <col min="10511" max="10511" width="14.5703125" style="18" bestFit="1" customWidth="1"/>
    <col min="10512" max="10512" width="15.42578125" style="18" bestFit="1" customWidth="1"/>
    <col min="10513" max="10515" width="15.85546875" style="18" customWidth="1"/>
    <col min="10516" max="10516" width="22.7109375" style="18" customWidth="1"/>
    <col min="10517" max="10524" width="20.85546875" style="18" customWidth="1"/>
    <col min="10525" max="10756" width="11.5703125" style="18"/>
    <col min="10757" max="10757" width="27.7109375" style="18" customWidth="1"/>
    <col min="10758" max="10758" width="11.7109375" style="18" customWidth="1"/>
    <col min="10759" max="10759" width="21.28515625" style="18" customWidth="1"/>
    <col min="10760" max="10760" width="37.7109375" style="18" customWidth="1"/>
    <col min="10761" max="10761" width="23.140625" style="18" customWidth="1"/>
    <col min="10762" max="10762" width="20.42578125" style="18" customWidth="1"/>
    <col min="10763" max="10763" width="21.5703125" style="18" bestFit="1" customWidth="1"/>
    <col min="10764" max="10764" width="16.140625" style="18" customWidth="1"/>
    <col min="10765" max="10765" width="17.42578125" style="18" bestFit="1" customWidth="1"/>
    <col min="10766" max="10766" width="15.42578125" style="18" bestFit="1" customWidth="1"/>
    <col min="10767" max="10767" width="14.5703125" style="18" bestFit="1" customWidth="1"/>
    <col min="10768" max="10768" width="15.42578125" style="18" bestFit="1" customWidth="1"/>
    <col min="10769" max="10771" width="15.85546875" style="18" customWidth="1"/>
    <col min="10772" max="10772" width="22.7109375" style="18" customWidth="1"/>
    <col min="10773" max="10780" width="20.85546875" style="18" customWidth="1"/>
    <col min="10781" max="11012" width="11.5703125" style="18"/>
    <col min="11013" max="11013" width="27.7109375" style="18" customWidth="1"/>
    <col min="11014" max="11014" width="11.7109375" style="18" customWidth="1"/>
    <col min="11015" max="11015" width="21.28515625" style="18" customWidth="1"/>
    <col min="11016" max="11016" width="37.7109375" style="18" customWidth="1"/>
    <col min="11017" max="11017" width="23.140625" style="18" customWidth="1"/>
    <col min="11018" max="11018" width="20.42578125" style="18" customWidth="1"/>
    <col min="11019" max="11019" width="21.5703125" style="18" bestFit="1" customWidth="1"/>
    <col min="11020" max="11020" width="16.140625" style="18" customWidth="1"/>
    <col min="11021" max="11021" width="17.42578125" style="18" bestFit="1" customWidth="1"/>
    <col min="11022" max="11022" width="15.42578125" style="18" bestFit="1" customWidth="1"/>
    <col min="11023" max="11023" width="14.5703125" style="18" bestFit="1" customWidth="1"/>
    <col min="11024" max="11024" width="15.42578125" style="18" bestFit="1" customWidth="1"/>
    <col min="11025" max="11027" width="15.85546875" style="18" customWidth="1"/>
    <col min="11028" max="11028" width="22.7109375" style="18" customWidth="1"/>
    <col min="11029" max="11036" width="20.85546875" style="18" customWidth="1"/>
    <col min="11037" max="11268" width="11.5703125" style="18"/>
    <col min="11269" max="11269" width="27.7109375" style="18" customWidth="1"/>
    <col min="11270" max="11270" width="11.7109375" style="18" customWidth="1"/>
    <col min="11271" max="11271" width="21.28515625" style="18" customWidth="1"/>
    <col min="11272" max="11272" width="37.7109375" style="18" customWidth="1"/>
    <col min="11273" max="11273" width="23.140625" style="18" customWidth="1"/>
    <col min="11274" max="11274" width="20.42578125" style="18" customWidth="1"/>
    <col min="11275" max="11275" width="21.5703125" style="18" bestFit="1" customWidth="1"/>
    <col min="11276" max="11276" width="16.140625" style="18" customWidth="1"/>
    <col min="11277" max="11277" width="17.42578125" style="18" bestFit="1" customWidth="1"/>
    <col min="11278" max="11278" width="15.42578125" style="18" bestFit="1" customWidth="1"/>
    <col min="11279" max="11279" width="14.5703125" style="18" bestFit="1" customWidth="1"/>
    <col min="11280" max="11280" width="15.42578125" style="18" bestFit="1" customWidth="1"/>
    <col min="11281" max="11283" width="15.85546875" style="18" customWidth="1"/>
    <col min="11284" max="11284" width="22.7109375" style="18" customWidth="1"/>
    <col min="11285" max="11292" width="20.85546875" style="18" customWidth="1"/>
    <col min="11293" max="11524" width="11.5703125" style="18"/>
    <col min="11525" max="11525" width="27.7109375" style="18" customWidth="1"/>
    <col min="11526" max="11526" width="11.7109375" style="18" customWidth="1"/>
    <col min="11527" max="11527" width="21.28515625" style="18" customWidth="1"/>
    <col min="11528" max="11528" width="37.7109375" style="18" customWidth="1"/>
    <col min="11529" max="11529" width="23.140625" style="18" customWidth="1"/>
    <col min="11530" max="11530" width="20.42578125" style="18" customWidth="1"/>
    <col min="11531" max="11531" width="21.5703125" style="18" bestFit="1" customWidth="1"/>
    <col min="11532" max="11532" width="16.140625" style="18" customWidth="1"/>
    <col min="11533" max="11533" width="17.42578125" style="18" bestFit="1" customWidth="1"/>
    <col min="11534" max="11534" width="15.42578125" style="18" bestFit="1" customWidth="1"/>
    <col min="11535" max="11535" width="14.5703125" style="18" bestFit="1" customWidth="1"/>
    <col min="11536" max="11536" width="15.42578125" style="18" bestFit="1" customWidth="1"/>
    <col min="11537" max="11539" width="15.85546875" style="18" customWidth="1"/>
    <col min="11540" max="11540" width="22.7109375" style="18" customWidth="1"/>
    <col min="11541" max="11548" width="20.85546875" style="18" customWidth="1"/>
    <col min="11549" max="11780" width="11.5703125" style="18"/>
    <col min="11781" max="11781" width="27.7109375" style="18" customWidth="1"/>
    <col min="11782" max="11782" width="11.7109375" style="18" customWidth="1"/>
    <col min="11783" max="11783" width="21.28515625" style="18" customWidth="1"/>
    <col min="11784" max="11784" width="37.7109375" style="18" customWidth="1"/>
    <col min="11785" max="11785" width="23.140625" style="18" customWidth="1"/>
    <col min="11786" max="11786" width="20.42578125" style="18" customWidth="1"/>
    <col min="11787" max="11787" width="21.5703125" style="18" bestFit="1" customWidth="1"/>
    <col min="11788" max="11788" width="16.140625" style="18" customWidth="1"/>
    <col min="11789" max="11789" width="17.42578125" style="18" bestFit="1" customWidth="1"/>
    <col min="11790" max="11790" width="15.42578125" style="18" bestFit="1" customWidth="1"/>
    <col min="11791" max="11791" width="14.5703125" style="18" bestFit="1" customWidth="1"/>
    <col min="11792" max="11792" width="15.42578125" style="18" bestFit="1" customWidth="1"/>
    <col min="11793" max="11795" width="15.85546875" style="18" customWidth="1"/>
    <col min="11796" max="11796" width="22.7109375" style="18" customWidth="1"/>
    <col min="11797" max="11804" width="20.85546875" style="18" customWidth="1"/>
    <col min="11805" max="12036" width="11.5703125" style="18"/>
    <col min="12037" max="12037" width="27.7109375" style="18" customWidth="1"/>
    <col min="12038" max="12038" width="11.7109375" style="18" customWidth="1"/>
    <col min="12039" max="12039" width="21.28515625" style="18" customWidth="1"/>
    <col min="12040" max="12040" width="37.7109375" style="18" customWidth="1"/>
    <col min="12041" max="12041" width="23.140625" style="18" customWidth="1"/>
    <col min="12042" max="12042" width="20.42578125" style="18" customWidth="1"/>
    <col min="12043" max="12043" width="21.5703125" style="18" bestFit="1" customWidth="1"/>
    <col min="12044" max="12044" width="16.140625" style="18" customWidth="1"/>
    <col min="12045" max="12045" width="17.42578125" style="18" bestFit="1" customWidth="1"/>
    <col min="12046" max="12046" width="15.42578125" style="18" bestFit="1" customWidth="1"/>
    <col min="12047" max="12047" width="14.5703125" style="18" bestFit="1" customWidth="1"/>
    <col min="12048" max="12048" width="15.42578125" style="18" bestFit="1" customWidth="1"/>
    <col min="12049" max="12051" width="15.85546875" style="18" customWidth="1"/>
    <col min="12052" max="12052" width="22.7109375" style="18" customWidth="1"/>
    <col min="12053" max="12060" width="20.85546875" style="18" customWidth="1"/>
    <col min="12061" max="12292" width="11.5703125" style="18"/>
    <col min="12293" max="12293" width="27.7109375" style="18" customWidth="1"/>
    <col min="12294" max="12294" width="11.7109375" style="18" customWidth="1"/>
    <col min="12295" max="12295" width="21.28515625" style="18" customWidth="1"/>
    <col min="12296" max="12296" width="37.7109375" style="18" customWidth="1"/>
    <col min="12297" max="12297" width="23.140625" style="18" customWidth="1"/>
    <col min="12298" max="12298" width="20.42578125" style="18" customWidth="1"/>
    <col min="12299" max="12299" width="21.5703125" style="18" bestFit="1" customWidth="1"/>
    <col min="12300" max="12300" width="16.140625" style="18" customWidth="1"/>
    <col min="12301" max="12301" width="17.42578125" style="18" bestFit="1" customWidth="1"/>
    <col min="12302" max="12302" width="15.42578125" style="18" bestFit="1" customWidth="1"/>
    <col min="12303" max="12303" width="14.5703125" style="18" bestFit="1" customWidth="1"/>
    <col min="12304" max="12304" width="15.42578125" style="18" bestFit="1" customWidth="1"/>
    <col min="12305" max="12307" width="15.85546875" style="18" customWidth="1"/>
    <col min="12308" max="12308" width="22.7109375" style="18" customWidth="1"/>
    <col min="12309" max="12316" width="20.85546875" style="18" customWidth="1"/>
    <col min="12317" max="12548" width="11.5703125" style="18"/>
    <col min="12549" max="12549" width="27.7109375" style="18" customWidth="1"/>
    <col min="12550" max="12550" width="11.7109375" style="18" customWidth="1"/>
    <col min="12551" max="12551" width="21.28515625" style="18" customWidth="1"/>
    <col min="12552" max="12552" width="37.7109375" style="18" customWidth="1"/>
    <col min="12553" max="12553" width="23.140625" style="18" customWidth="1"/>
    <col min="12554" max="12554" width="20.42578125" style="18" customWidth="1"/>
    <col min="12555" max="12555" width="21.5703125" style="18" bestFit="1" customWidth="1"/>
    <col min="12556" max="12556" width="16.140625" style="18" customWidth="1"/>
    <col min="12557" max="12557" width="17.42578125" style="18" bestFit="1" customWidth="1"/>
    <col min="12558" max="12558" width="15.42578125" style="18" bestFit="1" customWidth="1"/>
    <col min="12559" max="12559" width="14.5703125" style="18" bestFit="1" customWidth="1"/>
    <col min="12560" max="12560" width="15.42578125" style="18" bestFit="1" customWidth="1"/>
    <col min="12561" max="12563" width="15.85546875" style="18" customWidth="1"/>
    <col min="12564" max="12564" width="22.7109375" style="18" customWidth="1"/>
    <col min="12565" max="12572" width="20.85546875" style="18" customWidth="1"/>
    <col min="12573" max="12804" width="11.5703125" style="18"/>
    <col min="12805" max="12805" width="27.7109375" style="18" customWidth="1"/>
    <col min="12806" max="12806" width="11.7109375" style="18" customWidth="1"/>
    <col min="12807" max="12807" width="21.28515625" style="18" customWidth="1"/>
    <col min="12808" max="12808" width="37.7109375" style="18" customWidth="1"/>
    <col min="12809" max="12809" width="23.140625" style="18" customWidth="1"/>
    <col min="12810" max="12810" width="20.42578125" style="18" customWidth="1"/>
    <col min="12811" max="12811" width="21.5703125" style="18" bestFit="1" customWidth="1"/>
    <col min="12812" max="12812" width="16.140625" style="18" customWidth="1"/>
    <col min="12813" max="12813" width="17.42578125" style="18" bestFit="1" customWidth="1"/>
    <col min="12814" max="12814" width="15.42578125" style="18" bestFit="1" customWidth="1"/>
    <col min="12815" max="12815" width="14.5703125" style="18" bestFit="1" customWidth="1"/>
    <col min="12816" max="12816" width="15.42578125" style="18" bestFit="1" customWidth="1"/>
    <col min="12817" max="12819" width="15.85546875" style="18" customWidth="1"/>
    <col min="12820" max="12820" width="22.7109375" style="18" customWidth="1"/>
    <col min="12821" max="12828" width="20.85546875" style="18" customWidth="1"/>
    <col min="12829" max="13060" width="11.5703125" style="18"/>
    <col min="13061" max="13061" width="27.7109375" style="18" customWidth="1"/>
    <col min="13062" max="13062" width="11.7109375" style="18" customWidth="1"/>
    <col min="13063" max="13063" width="21.28515625" style="18" customWidth="1"/>
    <col min="13064" max="13064" width="37.7109375" style="18" customWidth="1"/>
    <col min="13065" max="13065" width="23.140625" style="18" customWidth="1"/>
    <col min="13066" max="13066" width="20.42578125" style="18" customWidth="1"/>
    <col min="13067" max="13067" width="21.5703125" style="18" bestFit="1" customWidth="1"/>
    <col min="13068" max="13068" width="16.140625" style="18" customWidth="1"/>
    <col min="13069" max="13069" width="17.42578125" style="18" bestFit="1" customWidth="1"/>
    <col min="13070" max="13070" width="15.42578125" style="18" bestFit="1" customWidth="1"/>
    <col min="13071" max="13071" width="14.5703125" style="18" bestFit="1" customWidth="1"/>
    <col min="13072" max="13072" width="15.42578125" style="18" bestFit="1" customWidth="1"/>
    <col min="13073" max="13075" width="15.85546875" style="18" customWidth="1"/>
    <col min="13076" max="13076" width="22.7109375" style="18" customWidth="1"/>
    <col min="13077" max="13084" width="20.85546875" style="18" customWidth="1"/>
    <col min="13085" max="13316" width="11.5703125" style="18"/>
    <col min="13317" max="13317" width="27.7109375" style="18" customWidth="1"/>
    <col min="13318" max="13318" width="11.7109375" style="18" customWidth="1"/>
    <col min="13319" max="13319" width="21.28515625" style="18" customWidth="1"/>
    <col min="13320" max="13320" width="37.7109375" style="18" customWidth="1"/>
    <col min="13321" max="13321" width="23.140625" style="18" customWidth="1"/>
    <col min="13322" max="13322" width="20.42578125" style="18" customWidth="1"/>
    <col min="13323" max="13323" width="21.5703125" style="18" bestFit="1" customWidth="1"/>
    <col min="13324" max="13324" width="16.140625" style="18" customWidth="1"/>
    <col min="13325" max="13325" width="17.42578125" style="18" bestFit="1" customWidth="1"/>
    <col min="13326" max="13326" width="15.42578125" style="18" bestFit="1" customWidth="1"/>
    <col min="13327" max="13327" width="14.5703125" style="18" bestFit="1" customWidth="1"/>
    <col min="13328" max="13328" width="15.42578125" style="18" bestFit="1" customWidth="1"/>
    <col min="13329" max="13331" width="15.85546875" style="18" customWidth="1"/>
    <col min="13332" max="13332" width="22.7109375" style="18" customWidth="1"/>
    <col min="13333" max="13340" width="20.85546875" style="18" customWidth="1"/>
    <col min="13341" max="13572" width="11.5703125" style="18"/>
    <col min="13573" max="13573" width="27.7109375" style="18" customWidth="1"/>
    <col min="13574" max="13574" width="11.7109375" style="18" customWidth="1"/>
    <col min="13575" max="13575" width="21.28515625" style="18" customWidth="1"/>
    <col min="13576" max="13576" width="37.7109375" style="18" customWidth="1"/>
    <col min="13577" max="13577" width="23.140625" style="18" customWidth="1"/>
    <col min="13578" max="13578" width="20.42578125" style="18" customWidth="1"/>
    <col min="13579" max="13579" width="21.5703125" style="18" bestFit="1" customWidth="1"/>
    <col min="13580" max="13580" width="16.140625" style="18" customWidth="1"/>
    <col min="13581" max="13581" width="17.42578125" style="18" bestFit="1" customWidth="1"/>
    <col min="13582" max="13582" width="15.42578125" style="18" bestFit="1" customWidth="1"/>
    <col min="13583" max="13583" width="14.5703125" style="18" bestFit="1" customWidth="1"/>
    <col min="13584" max="13584" width="15.42578125" style="18" bestFit="1" customWidth="1"/>
    <col min="13585" max="13587" width="15.85546875" style="18" customWidth="1"/>
    <col min="13588" max="13588" width="22.7109375" style="18" customWidth="1"/>
    <col min="13589" max="13596" width="20.85546875" style="18" customWidth="1"/>
    <col min="13597" max="13828" width="11.5703125" style="18"/>
    <col min="13829" max="13829" width="27.7109375" style="18" customWidth="1"/>
    <col min="13830" max="13830" width="11.7109375" style="18" customWidth="1"/>
    <col min="13831" max="13831" width="21.28515625" style="18" customWidth="1"/>
    <col min="13832" max="13832" width="37.7109375" style="18" customWidth="1"/>
    <col min="13833" max="13833" width="23.140625" style="18" customWidth="1"/>
    <col min="13834" max="13834" width="20.42578125" style="18" customWidth="1"/>
    <col min="13835" max="13835" width="21.5703125" style="18" bestFit="1" customWidth="1"/>
    <col min="13836" max="13836" width="16.140625" style="18" customWidth="1"/>
    <col min="13837" max="13837" width="17.42578125" style="18" bestFit="1" customWidth="1"/>
    <col min="13838" max="13838" width="15.42578125" style="18" bestFit="1" customWidth="1"/>
    <col min="13839" max="13839" width="14.5703125" style="18" bestFit="1" customWidth="1"/>
    <col min="13840" max="13840" width="15.42578125" style="18" bestFit="1" customWidth="1"/>
    <col min="13841" max="13843" width="15.85546875" style="18" customWidth="1"/>
    <col min="13844" max="13844" width="22.7109375" style="18" customWidth="1"/>
    <col min="13845" max="13852" width="20.85546875" style="18" customWidth="1"/>
    <col min="13853" max="14084" width="11.5703125" style="18"/>
    <col min="14085" max="14085" width="27.7109375" style="18" customWidth="1"/>
    <col min="14086" max="14086" width="11.7109375" style="18" customWidth="1"/>
    <col min="14087" max="14087" width="21.28515625" style="18" customWidth="1"/>
    <col min="14088" max="14088" width="37.7109375" style="18" customWidth="1"/>
    <col min="14089" max="14089" width="23.140625" style="18" customWidth="1"/>
    <col min="14090" max="14090" width="20.42578125" style="18" customWidth="1"/>
    <col min="14091" max="14091" width="21.5703125" style="18" bestFit="1" customWidth="1"/>
    <col min="14092" max="14092" width="16.140625" style="18" customWidth="1"/>
    <col min="14093" max="14093" width="17.42578125" style="18" bestFit="1" customWidth="1"/>
    <col min="14094" max="14094" width="15.42578125" style="18" bestFit="1" customWidth="1"/>
    <col min="14095" max="14095" width="14.5703125" style="18" bestFit="1" customWidth="1"/>
    <col min="14096" max="14096" width="15.42578125" style="18" bestFit="1" customWidth="1"/>
    <col min="14097" max="14099" width="15.85546875" style="18" customWidth="1"/>
    <col min="14100" max="14100" width="22.7109375" style="18" customWidth="1"/>
    <col min="14101" max="14108" width="20.85546875" style="18" customWidth="1"/>
    <col min="14109" max="14340" width="11.5703125" style="18"/>
    <col min="14341" max="14341" width="27.7109375" style="18" customWidth="1"/>
    <col min="14342" max="14342" width="11.7109375" style="18" customWidth="1"/>
    <col min="14343" max="14343" width="21.28515625" style="18" customWidth="1"/>
    <col min="14344" max="14344" width="37.7109375" style="18" customWidth="1"/>
    <col min="14345" max="14345" width="23.140625" style="18" customWidth="1"/>
    <col min="14346" max="14346" width="20.42578125" style="18" customWidth="1"/>
    <col min="14347" max="14347" width="21.5703125" style="18" bestFit="1" customWidth="1"/>
    <col min="14348" max="14348" width="16.140625" style="18" customWidth="1"/>
    <col min="14349" max="14349" width="17.42578125" style="18" bestFit="1" customWidth="1"/>
    <col min="14350" max="14350" width="15.42578125" style="18" bestFit="1" customWidth="1"/>
    <col min="14351" max="14351" width="14.5703125" style="18" bestFit="1" customWidth="1"/>
    <col min="14352" max="14352" width="15.42578125" style="18" bestFit="1" customWidth="1"/>
    <col min="14353" max="14355" width="15.85546875" style="18" customWidth="1"/>
    <col min="14356" max="14356" width="22.7109375" style="18" customWidth="1"/>
    <col min="14357" max="14364" width="20.85546875" style="18" customWidth="1"/>
    <col min="14365" max="14596" width="11.5703125" style="18"/>
    <col min="14597" max="14597" width="27.7109375" style="18" customWidth="1"/>
    <col min="14598" max="14598" width="11.7109375" style="18" customWidth="1"/>
    <col min="14599" max="14599" width="21.28515625" style="18" customWidth="1"/>
    <col min="14600" max="14600" width="37.7109375" style="18" customWidth="1"/>
    <col min="14601" max="14601" width="23.140625" style="18" customWidth="1"/>
    <col min="14602" max="14602" width="20.42578125" style="18" customWidth="1"/>
    <col min="14603" max="14603" width="21.5703125" style="18" bestFit="1" customWidth="1"/>
    <col min="14604" max="14604" width="16.140625" style="18" customWidth="1"/>
    <col min="14605" max="14605" width="17.42578125" style="18" bestFit="1" customWidth="1"/>
    <col min="14606" max="14606" width="15.42578125" style="18" bestFit="1" customWidth="1"/>
    <col min="14607" max="14607" width="14.5703125" style="18" bestFit="1" customWidth="1"/>
    <col min="14608" max="14608" width="15.42578125" style="18" bestFit="1" customWidth="1"/>
    <col min="14609" max="14611" width="15.85546875" style="18" customWidth="1"/>
    <col min="14612" max="14612" width="22.7109375" style="18" customWidth="1"/>
    <col min="14613" max="14620" width="20.85546875" style="18" customWidth="1"/>
    <col min="14621" max="14852" width="11.5703125" style="18"/>
    <col min="14853" max="14853" width="27.7109375" style="18" customWidth="1"/>
    <col min="14854" max="14854" width="11.7109375" style="18" customWidth="1"/>
    <col min="14855" max="14855" width="21.28515625" style="18" customWidth="1"/>
    <col min="14856" max="14856" width="37.7109375" style="18" customWidth="1"/>
    <col min="14857" max="14857" width="23.140625" style="18" customWidth="1"/>
    <col min="14858" max="14858" width="20.42578125" style="18" customWidth="1"/>
    <col min="14859" max="14859" width="21.5703125" style="18" bestFit="1" customWidth="1"/>
    <col min="14860" max="14860" width="16.140625" style="18" customWidth="1"/>
    <col min="14861" max="14861" width="17.42578125" style="18" bestFit="1" customWidth="1"/>
    <col min="14862" max="14862" width="15.42578125" style="18" bestFit="1" customWidth="1"/>
    <col min="14863" max="14863" width="14.5703125" style="18" bestFit="1" customWidth="1"/>
    <col min="14864" max="14864" width="15.42578125" style="18" bestFit="1" customWidth="1"/>
    <col min="14865" max="14867" width="15.85546875" style="18" customWidth="1"/>
    <col min="14868" max="14868" width="22.7109375" style="18" customWidth="1"/>
    <col min="14869" max="14876" width="20.85546875" style="18" customWidth="1"/>
    <col min="14877" max="15108" width="11.5703125" style="18"/>
    <col min="15109" max="15109" width="27.7109375" style="18" customWidth="1"/>
    <col min="15110" max="15110" width="11.7109375" style="18" customWidth="1"/>
    <col min="15111" max="15111" width="21.28515625" style="18" customWidth="1"/>
    <col min="15112" max="15112" width="37.7109375" style="18" customWidth="1"/>
    <col min="15113" max="15113" width="23.140625" style="18" customWidth="1"/>
    <col min="15114" max="15114" width="20.42578125" style="18" customWidth="1"/>
    <col min="15115" max="15115" width="21.5703125" style="18" bestFit="1" customWidth="1"/>
    <col min="15116" max="15116" width="16.140625" style="18" customWidth="1"/>
    <col min="15117" max="15117" width="17.42578125" style="18" bestFit="1" customWidth="1"/>
    <col min="15118" max="15118" width="15.42578125" style="18" bestFit="1" customWidth="1"/>
    <col min="15119" max="15119" width="14.5703125" style="18" bestFit="1" customWidth="1"/>
    <col min="15120" max="15120" width="15.42578125" style="18" bestFit="1" customWidth="1"/>
    <col min="15121" max="15123" width="15.85546875" style="18" customWidth="1"/>
    <col min="15124" max="15124" width="22.7109375" style="18" customWidth="1"/>
    <col min="15125" max="15132" width="20.85546875" style="18" customWidth="1"/>
    <col min="15133" max="15364" width="11.5703125" style="18"/>
    <col min="15365" max="15365" width="27.7109375" style="18" customWidth="1"/>
    <col min="15366" max="15366" width="11.7109375" style="18" customWidth="1"/>
    <col min="15367" max="15367" width="21.28515625" style="18" customWidth="1"/>
    <col min="15368" max="15368" width="37.7109375" style="18" customWidth="1"/>
    <col min="15369" max="15369" width="23.140625" style="18" customWidth="1"/>
    <col min="15370" max="15370" width="20.42578125" style="18" customWidth="1"/>
    <col min="15371" max="15371" width="21.5703125" style="18" bestFit="1" customWidth="1"/>
    <col min="15372" max="15372" width="16.140625" style="18" customWidth="1"/>
    <col min="15373" max="15373" width="17.42578125" style="18" bestFit="1" customWidth="1"/>
    <col min="15374" max="15374" width="15.42578125" style="18" bestFit="1" customWidth="1"/>
    <col min="15375" max="15375" width="14.5703125" style="18" bestFit="1" customWidth="1"/>
    <col min="15376" max="15376" width="15.42578125" style="18" bestFit="1" customWidth="1"/>
    <col min="15377" max="15379" width="15.85546875" style="18" customWidth="1"/>
    <col min="15380" max="15380" width="22.7109375" style="18" customWidth="1"/>
    <col min="15381" max="15388" width="20.85546875" style="18" customWidth="1"/>
    <col min="15389" max="15620" width="11.5703125" style="18"/>
    <col min="15621" max="15621" width="27.7109375" style="18" customWidth="1"/>
    <col min="15622" max="15622" width="11.7109375" style="18" customWidth="1"/>
    <col min="15623" max="15623" width="21.28515625" style="18" customWidth="1"/>
    <col min="15624" max="15624" width="37.7109375" style="18" customWidth="1"/>
    <col min="15625" max="15625" width="23.140625" style="18" customWidth="1"/>
    <col min="15626" max="15626" width="20.42578125" style="18" customWidth="1"/>
    <col min="15627" max="15627" width="21.5703125" style="18" bestFit="1" customWidth="1"/>
    <col min="15628" max="15628" width="16.140625" style="18" customWidth="1"/>
    <col min="15629" max="15629" width="17.42578125" style="18" bestFit="1" customWidth="1"/>
    <col min="15630" max="15630" width="15.42578125" style="18" bestFit="1" customWidth="1"/>
    <col min="15631" max="15631" width="14.5703125" style="18" bestFit="1" customWidth="1"/>
    <col min="15632" max="15632" width="15.42578125" style="18" bestFit="1" customWidth="1"/>
    <col min="15633" max="15635" width="15.85546875" style="18" customWidth="1"/>
    <col min="15636" max="15636" width="22.7109375" style="18" customWidth="1"/>
    <col min="15637" max="15644" width="20.85546875" style="18" customWidth="1"/>
    <col min="15645" max="15876" width="11.5703125" style="18"/>
    <col min="15877" max="15877" width="27.7109375" style="18" customWidth="1"/>
    <col min="15878" max="15878" width="11.7109375" style="18" customWidth="1"/>
    <col min="15879" max="15879" width="21.28515625" style="18" customWidth="1"/>
    <col min="15880" max="15880" width="37.7109375" style="18" customWidth="1"/>
    <col min="15881" max="15881" width="23.140625" style="18" customWidth="1"/>
    <col min="15882" max="15882" width="20.42578125" style="18" customWidth="1"/>
    <col min="15883" max="15883" width="21.5703125" style="18" bestFit="1" customWidth="1"/>
    <col min="15884" max="15884" width="16.140625" style="18" customWidth="1"/>
    <col min="15885" max="15885" width="17.42578125" style="18" bestFit="1" customWidth="1"/>
    <col min="15886" max="15886" width="15.42578125" style="18" bestFit="1" customWidth="1"/>
    <col min="15887" max="15887" width="14.5703125" style="18" bestFit="1" customWidth="1"/>
    <col min="15888" max="15888" width="15.42578125" style="18" bestFit="1" customWidth="1"/>
    <col min="15889" max="15891" width="15.85546875" style="18" customWidth="1"/>
    <col min="15892" max="15892" width="22.7109375" style="18" customWidth="1"/>
    <col min="15893" max="15900" width="20.85546875" style="18" customWidth="1"/>
    <col min="15901" max="16132" width="11.5703125" style="18"/>
    <col min="16133" max="16133" width="27.7109375" style="18" customWidth="1"/>
    <col min="16134" max="16134" width="11.7109375" style="18" customWidth="1"/>
    <col min="16135" max="16135" width="21.28515625" style="18" customWidth="1"/>
    <col min="16136" max="16136" width="37.7109375" style="18" customWidth="1"/>
    <col min="16137" max="16137" width="23.140625" style="18" customWidth="1"/>
    <col min="16138" max="16138" width="20.42578125" style="18" customWidth="1"/>
    <col min="16139" max="16139" width="21.5703125" style="18" bestFit="1" customWidth="1"/>
    <col min="16140" max="16140" width="16.140625" style="18" customWidth="1"/>
    <col min="16141" max="16141" width="17.42578125" style="18" bestFit="1" customWidth="1"/>
    <col min="16142" max="16142" width="15.42578125" style="18" bestFit="1" customWidth="1"/>
    <col min="16143" max="16143" width="14.5703125" style="18" bestFit="1" customWidth="1"/>
    <col min="16144" max="16144" width="15.42578125" style="18" bestFit="1" customWidth="1"/>
    <col min="16145" max="16147" width="15.85546875" style="18" customWidth="1"/>
    <col min="16148" max="16148" width="22.7109375" style="18" customWidth="1"/>
    <col min="16149" max="16156" width="20.85546875" style="18" customWidth="1"/>
    <col min="16157" max="16384" width="11.5703125" style="18"/>
  </cols>
  <sheetData>
    <row r="1" spans="1:22" customFormat="1"/>
    <row r="2" spans="1:22" ht="26.25">
      <c r="A2" s="499" t="s">
        <v>0</v>
      </c>
      <c r="B2" s="499"/>
      <c r="C2" s="499"/>
      <c r="D2" s="499"/>
      <c r="E2" s="499"/>
      <c r="F2" s="499"/>
      <c r="G2" s="499"/>
      <c r="H2" s="499"/>
      <c r="I2" s="499"/>
      <c r="J2" s="499"/>
      <c r="K2" s="499"/>
      <c r="L2" s="499"/>
      <c r="M2" s="499"/>
      <c r="N2" s="499"/>
      <c r="O2" s="499"/>
      <c r="P2" s="499"/>
      <c r="Q2" s="499"/>
      <c r="R2" s="499"/>
      <c r="S2" s="499"/>
      <c r="T2" s="499"/>
    </row>
    <row r="3" spans="1:22" ht="26.25">
      <c r="A3" s="499" t="s">
        <v>1</v>
      </c>
      <c r="B3" s="499"/>
      <c r="C3" s="499"/>
      <c r="D3" s="499"/>
      <c r="E3" s="499"/>
      <c r="F3" s="499"/>
      <c r="G3" s="499"/>
      <c r="H3" s="499"/>
      <c r="I3" s="499"/>
      <c r="J3" s="499"/>
      <c r="K3" s="499"/>
      <c r="L3" s="499"/>
      <c r="M3" s="499"/>
      <c r="N3" s="499"/>
      <c r="O3" s="499"/>
      <c r="P3" s="499"/>
      <c r="Q3" s="499"/>
      <c r="R3" s="499"/>
      <c r="S3" s="499"/>
      <c r="T3" s="499"/>
      <c r="U3" s="19"/>
    </row>
    <row r="4" spans="1:22" ht="26.25">
      <c r="A4" s="499" t="s">
        <v>2</v>
      </c>
      <c r="B4" s="499"/>
      <c r="C4" s="499"/>
      <c r="D4" s="499"/>
      <c r="E4" s="499"/>
      <c r="F4" s="499"/>
      <c r="G4" s="499"/>
      <c r="H4" s="499"/>
      <c r="I4" s="499"/>
      <c r="J4" s="499"/>
      <c r="K4" s="499"/>
      <c r="L4" s="499"/>
      <c r="M4" s="499"/>
      <c r="N4" s="499"/>
      <c r="O4" s="499"/>
      <c r="P4" s="499"/>
      <c r="Q4" s="499"/>
      <c r="R4" s="499"/>
      <c r="S4" s="499"/>
      <c r="T4" s="499"/>
      <c r="U4" s="19"/>
    </row>
    <row r="5" spans="1:22" ht="18.75">
      <c r="A5" s="19"/>
      <c r="B5" s="19"/>
      <c r="C5" s="19"/>
      <c r="D5" s="19"/>
      <c r="E5" s="19"/>
      <c r="F5" s="19"/>
      <c r="G5" s="19"/>
      <c r="H5" s="19"/>
      <c r="I5" s="19"/>
      <c r="J5" s="19"/>
      <c r="K5" s="19"/>
      <c r="L5" s="19"/>
      <c r="M5" s="19"/>
      <c r="N5" s="19"/>
      <c r="O5" s="19"/>
      <c r="P5" s="19"/>
      <c r="Q5" s="19"/>
      <c r="R5" s="19"/>
      <c r="S5" s="19"/>
      <c r="T5" s="19"/>
      <c r="U5" s="19"/>
    </row>
    <row r="6" spans="1:22" ht="15.75" thickBot="1"/>
    <row r="7" spans="1:22">
      <c r="A7" s="587" t="s">
        <v>3</v>
      </c>
      <c r="B7" s="588"/>
      <c r="C7" s="589"/>
      <c r="D7" s="590"/>
      <c r="E7" s="102"/>
    </row>
    <row r="8" spans="1:22" ht="30">
      <c r="A8" s="140" t="s">
        <v>4</v>
      </c>
      <c r="B8" s="591" t="s">
        <v>5</v>
      </c>
      <c r="C8" s="592"/>
      <c r="D8" s="141" t="s">
        <v>6</v>
      </c>
      <c r="E8" s="102"/>
    </row>
    <row r="9" spans="1:22" ht="15.75" thickBot="1">
      <c r="A9" s="142" t="s">
        <v>123</v>
      </c>
      <c r="B9" s="736" t="s">
        <v>115</v>
      </c>
      <c r="C9" s="737"/>
      <c r="D9" s="144" t="s">
        <v>124</v>
      </c>
    </row>
    <row r="10" spans="1:22" ht="15.75" thickBot="1"/>
    <row r="11" spans="1:22" ht="27" thickBot="1">
      <c r="A11" s="727" t="s">
        <v>9</v>
      </c>
      <c r="B11" s="727"/>
      <c r="C11" s="727"/>
      <c r="D11" s="727"/>
      <c r="E11" s="727"/>
      <c r="F11" s="727"/>
      <c r="G11" s="727"/>
      <c r="H11" s="728">
        <v>2023</v>
      </c>
      <c r="I11" s="728"/>
      <c r="J11" s="728"/>
      <c r="K11" s="728"/>
      <c r="L11" s="728"/>
      <c r="M11" s="728"/>
      <c r="N11" s="728"/>
      <c r="O11" s="728"/>
      <c r="P11" s="728"/>
      <c r="Q11" s="728"/>
      <c r="R11" s="728"/>
      <c r="S11" s="728"/>
      <c r="T11" s="729" t="s">
        <v>10</v>
      </c>
    </row>
    <row r="12" spans="1:22" ht="39" thickBot="1">
      <c r="A12" s="145" t="s">
        <v>11</v>
      </c>
      <c r="B12" s="145" t="s">
        <v>12</v>
      </c>
      <c r="C12" s="145" t="s">
        <v>13</v>
      </c>
      <c r="D12" s="145" t="s">
        <v>14</v>
      </c>
      <c r="E12" s="145" t="s">
        <v>15</v>
      </c>
      <c r="F12" s="145" t="s">
        <v>16</v>
      </c>
      <c r="G12" s="145" t="s">
        <v>17</v>
      </c>
      <c r="H12" s="145" t="s">
        <v>18</v>
      </c>
      <c r="I12" s="145" t="s">
        <v>19</v>
      </c>
      <c r="J12" s="145" t="s">
        <v>20</v>
      </c>
      <c r="K12" s="145" t="s">
        <v>21</v>
      </c>
      <c r="L12" s="145" t="s">
        <v>22</v>
      </c>
      <c r="M12" s="145" t="s">
        <v>23</v>
      </c>
      <c r="N12" s="145" t="s">
        <v>24</v>
      </c>
      <c r="O12" s="145" t="s">
        <v>25</v>
      </c>
      <c r="P12" s="145" t="s">
        <v>26</v>
      </c>
      <c r="Q12" s="145" t="s">
        <v>27</v>
      </c>
      <c r="R12" s="145" t="s">
        <v>28</v>
      </c>
      <c r="S12" s="145" t="s">
        <v>29</v>
      </c>
      <c r="T12" s="729"/>
    </row>
    <row r="13" spans="1:22" s="156" customFormat="1" ht="51">
      <c r="A13" s="730" t="s">
        <v>117</v>
      </c>
      <c r="B13" s="733">
        <v>15954</v>
      </c>
      <c r="C13" s="733" t="s">
        <v>125</v>
      </c>
      <c r="D13" s="733" t="s">
        <v>126</v>
      </c>
      <c r="E13" s="146" t="s">
        <v>127</v>
      </c>
      <c r="F13" s="147" t="s">
        <v>128</v>
      </c>
      <c r="G13" s="146" t="s">
        <v>129</v>
      </c>
      <c r="H13" s="148">
        <v>31</v>
      </c>
      <c r="I13" s="147">
        <v>28</v>
      </c>
      <c r="J13" s="147">
        <v>31</v>
      </c>
      <c r="K13" s="147"/>
      <c r="L13" s="147"/>
      <c r="M13" s="149"/>
      <c r="N13" s="149"/>
      <c r="O13" s="150"/>
      <c r="P13" s="151"/>
      <c r="Q13" s="152"/>
      <c r="R13" s="152"/>
      <c r="S13" s="152"/>
      <c r="T13" s="153">
        <f>SUM(H13:S13)</f>
        <v>90</v>
      </c>
      <c r="U13" s="154"/>
      <c r="V13" s="155"/>
    </row>
    <row r="14" spans="1:22" s="156" customFormat="1" ht="51">
      <c r="A14" s="731"/>
      <c r="B14" s="734"/>
      <c r="C14" s="734"/>
      <c r="D14" s="734"/>
      <c r="E14" s="157" t="s">
        <v>130</v>
      </c>
      <c r="F14" s="158" t="s">
        <v>131</v>
      </c>
      <c r="G14" s="157" t="s">
        <v>132</v>
      </c>
      <c r="H14" s="159">
        <v>1</v>
      </c>
      <c r="I14" s="158">
        <v>1</v>
      </c>
      <c r="J14" s="158">
        <v>1</v>
      </c>
      <c r="K14" s="158"/>
      <c r="L14" s="158"/>
      <c r="M14" s="160"/>
      <c r="N14" s="160"/>
      <c r="O14" s="161"/>
      <c r="P14" s="162"/>
      <c r="Q14" s="163"/>
      <c r="R14" s="163"/>
      <c r="S14" s="163"/>
      <c r="T14" s="164">
        <f>SUM(H14:S14)</f>
        <v>3</v>
      </c>
      <c r="U14" s="154"/>
      <c r="V14" s="155"/>
    </row>
    <row r="15" spans="1:22" s="156" customFormat="1" ht="51">
      <c r="A15" s="731"/>
      <c r="B15" s="734"/>
      <c r="C15" s="734"/>
      <c r="D15" s="734"/>
      <c r="E15" s="157" t="s">
        <v>133</v>
      </c>
      <c r="F15" s="158" t="s">
        <v>134</v>
      </c>
      <c r="G15" s="157" t="s">
        <v>132</v>
      </c>
      <c r="H15" s="159"/>
      <c r="I15" s="158"/>
      <c r="J15" s="158"/>
      <c r="K15" s="158"/>
      <c r="L15" s="158"/>
      <c r="M15" s="160"/>
      <c r="N15" s="160"/>
      <c r="O15" s="161"/>
      <c r="P15" s="162"/>
      <c r="Q15" s="163"/>
      <c r="R15" s="163"/>
      <c r="S15" s="163"/>
      <c r="T15" s="164">
        <f>SUM(H15:P15)</f>
        <v>0</v>
      </c>
      <c r="U15" s="154"/>
      <c r="V15" s="155"/>
    </row>
    <row r="16" spans="1:22" s="156" customFormat="1" ht="76.5">
      <c r="A16" s="731"/>
      <c r="B16" s="734"/>
      <c r="C16" s="734"/>
      <c r="D16" s="734"/>
      <c r="E16" s="157" t="s">
        <v>135</v>
      </c>
      <c r="F16" s="158" t="s">
        <v>131</v>
      </c>
      <c r="G16" s="157" t="s">
        <v>136</v>
      </c>
      <c r="H16" s="159">
        <v>22</v>
      </c>
      <c r="I16" s="158">
        <v>20</v>
      </c>
      <c r="J16" s="158">
        <v>23</v>
      </c>
      <c r="K16" s="158"/>
      <c r="L16" s="158"/>
      <c r="M16" s="160"/>
      <c r="N16" s="160"/>
      <c r="O16" s="161"/>
      <c r="P16" s="162"/>
      <c r="Q16" s="163"/>
      <c r="R16" s="163"/>
      <c r="S16" s="163"/>
      <c r="T16" s="164">
        <f>SUM(H16:S16)</f>
        <v>65</v>
      </c>
      <c r="U16" s="154"/>
      <c r="V16" s="155"/>
    </row>
    <row r="17" spans="1:22" s="156" customFormat="1" ht="64.5" thickBot="1">
      <c r="A17" s="732"/>
      <c r="B17" s="735"/>
      <c r="C17" s="735"/>
      <c r="D17" s="735"/>
      <c r="E17" s="165" t="s">
        <v>137</v>
      </c>
      <c r="F17" s="166" t="s">
        <v>131</v>
      </c>
      <c r="G17" s="165" t="s">
        <v>138</v>
      </c>
      <c r="H17" s="167">
        <v>156</v>
      </c>
      <c r="I17" s="166">
        <v>182</v>
      </c>
      <c r="J17" s="166">
        <v>288</v>
      </c>
      <c r="K17" s="166"/>
      <c r="L17" s="166"/>
      <c r="M17" s="168"/>
      <c r="N17" s="168"/>
      <c r="O17" s="169"/>
      <c r="P17" s="170"/>
      <c r="Q17" s="171"/>
      <c r="R17" s="171"/>
      <c r="S17" s="171"/>
      <c r="T17" s="172">
        <f>SUM(H17:S17)</f>
        <v>626</v>
      </c>
      <c r="U17" s="154"/>
      <c r="V17" s="155"/>
    </row>
  </sheetData>
  <mergeCells count="13">
    <mergeCell ref="B9:C9"/>
    <mergeCell ref="A2:T2"/>
    <mergeCell ref="A3:T3"/>
    <mergeCell ref="A4:T4"/>
    <mergeCell ref="A7:D7"/>
    <mergeCell ref="B8:C8"/>
    <mergeCell ref="A11:G11"/>
    <mergeCell ref="H11:S11"/>
    <mergeCell ref="T11:T12"/>
    <mergeCell ref="A13:A17"/>
    <mergeCell ref="B13:B17"/>
    <mergeCell ref="C13:C17"/>
    <mergeCell ref="D13:D17"/>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7030A0"/>
  </sheetPr>
  <dimension ref="A1:V13"/>
  <sheetViews>
    <sheetView zoomScale="60" zoomScaleNormal="60" workbookViewId="0">
      <selection activeCell="S24" sqref="S24"/>
    </sheetView>
  </sheetViews>
  <sheetFormatPr baseColWidth="10" defaultRowHeight="18"/>
  <cols>
    <col min="1" max="1" width="27.7109375" style="1" customWidth="1"/>
    <col min="2" max="2" width="11.7109375" style="1" customWidth="1"/>
    <col min="3" max="3" width="21.28515625" style="1" customWidth="1"/>
    <col min="4" max="4" width="31" style="1" customWidth="1"/>
    <col min="5" max="5" width="23.140625" style="1" customWidth="1"/>
    <col min="6" max="6" width="20.42578125" style="1" customWidth="1"/>
    <col min="7" max="7" width="21.5703125" style="1" bestFit="1" customWidth="1"/>
    <col min="8" max="8" width="16.140625" style="1" customWidth="1"/>
    <col min="9" max="9" width="17.42578125" style="1" bestFit="1" customWidth="1"/>
    <col min="10" max="10" width="15.42578125" style="1" bestFit="1" customWidth="1"/>
    <col min="11" max="15" width="15.42578125" style="1" customWidth="1"/>
    <col min="16" max="16" width="14.5703125" style="1" bestFit="1" customWidth="1"/>
    <col min="17" max="19" width="14.5703125" style="1" customWidth="1"/>
    <col min="20" max="20" width="22.7109375" style="1" customWidth="1"/>
    <col min="21" max="28" width="20.85546875" style="1" customWidth="1"/>
    <col min="29" max="256" width="11.5703125" style="1"/>
    <col min="257" max="257" width="27.7109375" style="1" customWidth="1"/>
    <col min="258" max="258" width="11.7109375" style="1" customWidth="1"/>
    <col min="259" max="259" width="21.28515625" style="1" customWidth="1"/>
    <col min="260" max="260" width="37.7109375" style="1" customWidth="1"/>
    <col min="261" max="261" width="23.140625" style="1" customWidth="1"/>
    <col min="262" max="262" width="20.42578125" style="1" customWidth="1"/>
    <col min="263" max="263" width="21.5703125" style="1" bestFit="1" customWidth="1"/>
    <col min="264" max="264" width="16.140625" style="1" customWidth="1"/>
    <col min="265" max="265" width="17.42578125" style="1" bestFit="1" customWidth="1"/>
    <col min="266" max="266" width="15.42578125" style="1" bestFit="1" customWidth="1"/>
    <col min="267" max="270" width="15.42578125" style="1" customWidth="1"/>
    <col min="271" max="271" width="14.5703125" style="1" bestFit="1" customWidth="1"/>
    <col min="272" max="272" width="15.42578125" style="1" bestFit="1" customWidth="1"/>
    <col min="273" max="273" width="15.85546875" style="1" customWidth="1"/>
    <col min="274" max="275" width="13.7109375" style="1" customWidth="1"/>
    <col min="276" max="276" width="22.7109375" style="1" customWidth="1"/>
    <col min="277" max="284" width="20.85546875" style="1" customWidth="1"/>
    <col min="285" max="512" width="11.5703125" style="1"/>
    <col min="513" max="513" width="27.7109375" style="1" customWidth="1"/>
    <col min="514" max="514" width="11.7109375" style="1" customWidth="1"/>
    <col min="515" max="515" width="21.28515625" style="1" customWidth="1"/>
    <col min="516" max="516" width="37.7109375" style="1" customWidth="1"/>
    <col min="517" max="517" width="23.140625" style="1" customWidth="1"/>
    <col min="518" max="518" width="20.42578125" style="1" customWidth="1"/>
    <col min="519" max="519" width="21.5703125" style="1" bestFit="1" customWidth="1"/>
    <col min="520" max="520" width="16.140625" style="1" customWidth="1"/>
    <col min="521" max="521" width="17.42578125" style="1" bestFit="1" customWidth="1"/>
    <col min="522" max="522" width="15.42578125" style="1" bestFit="1" customWidth="1"/>
    <col min="523" max="526" width="15.42578125" style="1" customWidth="1"/>
    <col min="527" max="527" width="14.5703125" style="1" bestFit="1" customWidth="1"/>
    <col min="528" max="528" width="15.42578125" style="1" bestFit="1" customWidth="1"/>
    <col min="529" max="529" width="15.85546875" style="1" customWidth="1"/>
    <col min="530" max="531" width="13.7109375" style="1" customWidth="1"/>
    <col min="532" max="532" width="22.7109375" style="1" customWidth="1"/>
    <col min="533" max="540" width="20.85546875" style="1" customWidth="1"/>
    <col min="541" max="768" width="11.5703125" style="1"/>
    <col min="769" max="769" width="27.7109375" style="1" customWidth="1"/>
    <col min="770" max="770" width="11.7109375" style="1" customWidth="1"/>
    <col min="771" max="771" width="21.28515625" style="1" customWidth="1"/>
    <col min="772" max="772" width="37.7109375" style="1" customWidth="1"/>
    <col min="773" max="773" width="23.140625" style="1" customWidth="1"/>
    <col min="774" max="774" width="20.42578125" style="1" customWidth="1"/>
    <col min="775" max="775" width="21.5703125" style="1" bestFit="1" customWidth="1"/>
    <col min="776" max="776" width="16.140625" style="1" customWidth="1"/>
    <col min="777" max="777" width="17.42578125" style="1" bestFit="1" customWidth="1"/>
    <col min="778" max="778" width="15.42578125" style="1" bestFit="1" customWidth="1"/>
    <col min="779" max="782" width="15.42578125" style="1" customWidth="1"/>
    <col min="783" max="783" width="14.5703125" style="1" bestFit="1" customWidth="1"/>
    <col min="784" max="784" width="15.42578125" style="1" bestFit="1" customWidth="1"/>
    <col min="785" max="785" width="15.85546875" style="1" customWidth="1"/>
    <col min="786" max="787" width="13.7109375" style="1" customWidth="1"/>
    <col min="788" max="788" width="22.7109375" style="1" customWidth="1"/>
    <col min="789" max="796" width="20.85546875" style="1" customWidth="1"/>
    <col min="797" max="1024" width="11.5703125" style="1"/>
    <col min="1025" max="1025" width="27.7109375" style="1" customWidth="1"/>
    <col min="1026" max="1026" width="11.7109375" style="1" customWidth="1"/>
    <col min="1027" max="1027" width="21.28515625" style="1" customWidth="1"/>
    <col min="1028" max="1028" width="37.7109375" style="1" customWidth="1"/>
    <col min="1029" max="1029" width="23.140625" style="1" customWidth="1"/>
    <col min="1030" max="1030" width="20.42578125" style="1" customWidth="1"/>
    <col min="1031" max="1031" width="21.5703125" style="1" bestFit="1" customWidth="1"/>
    <col min="1032" max="1032" width="16.140625" style="1" customWidth="1"/>
    <col min="1033" max="1033" width="17.42578125" style="1" bestFit="1" customWidth="1"/>
    <col min="1034" max="1034" width="15.42578125" style="1" bestFit="1" customWidth="1"/>
    <col min="1035" max="1038" width="15.42578125" style="1" customWidth="1"/>
    <col min="1039" max="1039" width="14.5703125" style="1" bestFit="1" customWidth="1"/>
    <col min="1040" max="1040" width="15.42578125" style="1" bestFit="1" customWidth="1"/>
    <col min="1041" max="1041" width="15.85546875" style="1" customWidth="1"/>
    <col min="1042" max="1043" width="13.7109375" style="1" customWidth="1"/>
    <col min="1044" max="1044" width="22.7109375" style="1" customWidth="1"/>
    <col min="1045" max="1052" width="20.85546875" style="1" customWidth="1"/>
    <col min="1053" max="1280" width="11.5703125" style="1"/>
    <col min="1281" max="1281" width="27.7109375" style="1" customWidth="1"/>
    <col min="1282" max="1282" width="11.7109375" style="1" customWidth="1"/>
    <col min="1283" max="1283" width="21.28515625" style="1" customWidth="1"/>
    <col min="1284" max="1284" width="37.7109375" style="1" customWidth="1"/>
    <col min="1285" max="1285" width="23.140625" style="1" customWidth="1"/>
    <col min="1286" max="1286" width="20.42578125" style="1" customWidth="1"/>
    <col min="1287" max="1287" width="21.5703125" style="1" bestFit="1" customWidth="1"/>
    <col min="1288" max="1288" width="16.140625" style="1" customWidth="1"/>
    <col min="1289" max="1289" width="17.42578125" style="1" bestFit="1" customWidth="1"/>
    <col min="1290" max="1290" width="15.42578125" style="1" bestFit="1" customWidth="1"/>
    <col min="1291" max="1294" width="15.42578125" style="1" customWidth="1"/>
    <col min="1295" max="1295" width="14.5703125" style="1" bestFit="1" customWidth="1"/>
    <col min="1296" max="1296" width="15.42578125" style="1" bestFit="1" customWidth="1"/>
    <col min="1297" max="1297" width="15.85546875" style="1" customWidth="1"/>
    <col min="1298" max="1299" width="13.7109375" style="1" customWidth="1"/>
    <col min="1300" max="1300" width="22.7109375" style="1" customWidth="1"/>
    <col min="1301" max="1308" width="20.85546875" style="1" customWidth="1"/>
    <col min="1309" max="1536" width="11.5703125" style="1"/>
    <col min="1537" max="1537" width="27.7109375" style="1" customWidth="1"/>
    <col min="1538" max="1538" width="11.7109375" style="1" customWidth="1"/>
    <col min="1539" max="1539" width="21.28515625" style="1" customWidth="1"/>
    <col min="1540" max="1540" width="37.7109375" style="1" customWidth="1"/>
    <col min="1541" max="1541" width="23.140625" style="1" customWidth="1"/>
    <col min="1542" max="1542" width="20.42578125" style="1" customWidth="1"/>
    <col min="1543" max="1543" width="21.5703125" style="1" bestFit="1" customWidth="1"/>
    <col min="1544" max="1544" width="16.140625" style="1" customWidth="1"/>
    <col min="1545" max="1545" width="17.42578125" style="1" bestFit="1" customWidth="1"/>
    <col min="1546" max="1546" width="15.42578125" style="1" bestFit="1" customWidth="1"/>
    <col min="1547" max="1550" width="15.42578125" style="1" customWidth="1"/>
    <col min="1551" max="1551" width="14.5703125" style="1" bestFit="1" customWidth="1"/>
    <col min="1552" max="1552" width="15.42578125" style="1" bestFit="1" customWidth="1"/>
    <col min="1553" max="1553" width="15.85546875" style="1" customWidth="1"/>
    <col min="1554" max="1555" width="13.7109375" style="1" customWidth="1"/>
    <col min="1556" max="1556" width="22.7109375" style="1" customWidth="1"/>
    <col min="1557" max="1564" width="20.85546875" style="1" customWidth="1"/>
    <col min="1565" max="1792" width="11.5703125" style="1"/>
    <col min="1793" max="1793" width="27.7109375" style="1" customWidth="1"/>
    <col min="1794" max="1794" width="11.7109375" style="1" customWidth="1"/>
    <col min="1795" max="1795" width="21.28515625" style="1" customWidth="1"/>
    <col min="1796" max="1796" width="37.7109375" style="1" customWidth="1"/>
    <col min="1797" max="1797" width="23.140625" style="1" customWidth="1"/>
    <col min="1798" max="1798" width="20.42578125" style="1" customWidth="1"/>
    <col min="1799" max="1799" width="21.5703125" style="1" bestFit="1" customWidth="1"/>
    <col min="1800" max="1800" width="16.140625" style="1" customWidth="1"/>
    <col min="1801" max="1801" width="17.42578125" style="1" bestFit="1" customWidth="1"/>
    <col min="1802" max="1802" width="15.42578125" style="1" bestFit="1" customWidth="1"/>
    <col min="1803" max="1806" width="15.42578125" style="1" customWidth="1"/>
    <col min="1807" max="1807" width="14.5703125" style="1" bestFit="1" customWidth="1"/>
    <col min="1808" max="1808" width="15.42578125" style="1" bestFit="1" customWidth="1"/>
    <col min="1809" max="1809" width="15.85546875" style="1" customWidth="1"/>
    <col min="1810" max="1811" width="13.7109375" style="1" customWidth="1"/>
    <col min="1812" max="1812" width="22.7109375" style="1" customWidth="1"/>
    <col min="1813" max="1820" width="20.85546875" style="1" customWidth="1"/>
    <col min="1821" max="2048" width="11.5703125" style="1"/>
    <col min="2049" max="2049" width="27.7109375" style="1" customWidth="1"/>
    <col min="2050" max="2050" width="11.7109375" style="1" customWidth="1"/>
    <col min="2051" max="2051" width="21.28515625" style="1" customWidth="1"/>
    <col min="2052" max="2052" width="37.7109375" style="1" customWidth="1"/>
    <col min="2053" max="2053" width="23.140625" style="1" customWidth="1"/>
    <col min="2054" max="2054" width="20.42578125" style="1" customWidth="1"/>
    <col min="2055" max="2055" width="21.5703125" style="1" bestFit="1" customWidth="1"/>
    <col min="2056" max="2056" width="16.140625" style="1" customWidth="1"/>
    <col min="2057" max="2057" width="17.42578125" style="1" bestFit="1" customWidth="1"/>
    <col min="2058" max="2058" width="15.42578125" style="1" bestFit="1" customWidth="1"/>
    <col min="2059" max="2062" width="15.42578125" style="1" customWidth="1"/>
    <col min="2063" max="2063" width="14.5703125" style="1" bestFit="1" customWidth="1"/>
    <col min="2064" max="2064" width="15.42578125" style="1" bestFit="1" customWidth="1"/>
    <col min="2065" max="2065" width="15.85546875" style="1" customWidth="1"/>
    <col min="2066" max="2067" width="13.7109375" style="1" customWidth="1"/>
    <col min="2068" max="2068" width="22.7109375" style="1" customWidth="1"/>
    <col min="2069" max="2076" width="20.85546875" style="1" customWidth="1"/>
    <col min="2077" max="2304" width="11.5703125" style="1"/>
    <col min="2305" max="2305" width="27.7109375" style="1" customWidth="1"/>
    <col min="2306" max="2306" width="11.7109375" style="1" customWidth="1"/>
    <col min="2307" max="2307" width="21.28515625" style="1" customWidth="1"/>
    <col min="2308" max="2308" width="37.7109375" style="1" customWidth="1"/>
    <col min="2309" max="2309" width="23.140625" style="1" customWidth="1"/>
    <col min="2310" max="2310" width="20.42578125" style="1" customWidth="1"/>
    <col min="2311" max="2311" width="21.5703125" style="1" bestFit="1" customWidth="1"/>
    <col min="2312" max="2312" width="16.140625" style="1" customWidth="1"/>
    <col min="2313" max="2313" width="17.42578125" style="1" bestFit="1" customWidth="1"/>
    <col min="2314" max="2314" width="15.42578125" style="1" bestFit="1" customWidth="1"/>
    <col min="2315" max="2318" width="15.42578125" style="1" customWidth="1"/>
    <col min="2319" max="2319" width="14.5703125" style="1" bestFit="1" customWidth="1"/>
    <col min="2320" max="2320" width="15.42578125" style="1" bestFit="1" customWidth="1"/>
    <col min="2321" max="2321" width="15.85546875" style="1" customWidth="1"/>
    <col min="2322" max="2323" width="13.7109375" style="1" customWidth="1"/>
    <col min="2324" max="2324" width="22.7109375" style="1" customWidth="1"/>
    <col min="2325" max="2332" width="20.85546875" style="1" customWidth="1"/>
    <col min="2333" max="2560" width="11.5703125" style="1"/>
    <col min="2561" max="2561" width="27.7109375" style="1" customWidth="1"/>
    <col min="2562" max="2562" width="11.7109375" style="1" customWidth="1"/>
    <col min="2563" max="2563" width="21.28515625" style="1" customWidth="1"/>
    <col min="2564" max="2564" width="37.7109375" style="1" customWidth="1"/>
    <col min="2565" max="2565" width="23.140625" style="1" customWidth="1"/>
    <col min="2566" max="2566" width="20.42578125" style="1" customWidth="1"/>
    <col min="2567" max="2567" width="21.5703125" style="1" bestFit="1" customWidth="1"/>
    <col min="2568" max="2568" width="16.140625" style="1" customWidth="1"/>
    <col min="2569" max="2569" width="17.42578125" style="1" bestFit="1" customWidth="1"/>
    <col min="2570" max="2570" width="15.42578125" style="1" bestFit="1" customWidth="1"/>
    <col min="2571" max="2574" width="15.42578125" style="1" customWidth="1"/>
    <col min="2575" max="2575" width="14.5703125" style="1" bestFit="1" customWidth="1"/>
    <col min="2576" max="2576" width="15.42578125" style="1" bestFit="1" customWidth="1"/>
    <col min="2577" max="2577" width="15.85546875" style="1" customWidth="1"/>
    <col min="2578" max="2579" width="13.7109375" style="1" customWidth="1"/>
    <col min="2580" max="2580" width="22.7109375" style="1" customWidth="1"/>
    <col min="2581" max="2588" width="20.85546875" style="1" customWidth="1"/>
    <col min="2589" max="2816" width="11.5703125" style="1"/>
    <col min="2817" max="2817" width="27.7109375" style="1" customWidth="1"/>
    <col min="2818" max="2818" width="11.7109375" style="1" customWidth="1"/>
    <col min="2819" max="2819" width="21.28515625" style="1" customWidth="1"/>
    <col min="2820" max="2820" width="37.7109375" style="1" customWidth="1"/>
    <col min="2821" max="2821" width="23.140625" style="1" customWidth="1"/>
    <col min="2822" max="2822" width="20.42578125" style="1" customWidth="1"/>
    <col min="2823" max="2823" width="21.5703125" style="1" bestFit="1" customWidth="1"/>
    <col min="2824" max="2824" width="16.140625" style="1" customWidth="1"/>
    <col min="2825" max="2825" width="17.42578125" style="1" bestFit="1" customWidth="1"/>
    <col min="2826" max="2826" width="15.42578125" style="1" bestFit="1" customWidth="1"/>
    <col min="2827" max="2830" width="15.42578125" style="1" customWidth="1"/>
    <col min="2831" max="2831" width="14.5703125" style="1" bestFit="1" customWidth="1"/>
    <col min="2832" max="2832" width="15.42578125" style="1" bestFit="1" customWidth="1"/>
    <col min="2833" max="2833" width="15.85546875" style="1" customWidth="1"/>
    <col min="2834" max="2835" width="13.7109375" style="1" customWidth="1"/>
    <col min="2836" max="2836" width="22.7109375" style="1" customWidth="1"/>
    <col min="2837" max="2844" width="20.85546875" style="1" customWidth="1"/>
    <col min="2845" max="3072" width="11.5703125" style="1"/>
    <col min="3073" max="3073" width="27.7109375" style="1" customWidth="1"/>
    <col min="3074" max="3074" width="11.7109375" style="1" customWidth="1"/>
    <col min="3075" max="3075" width="21.28515625" style="1" customWidth="1"/>
    <col min="3076" max="3076" width="37.7109375" style="1" customWidth="1"/>
    <col min="3077" max="3077" width="23.140625" style="1" customWidth="1"/>
    <col min="3078" max="3078" width="20.42578125" style="1" customWidth="1"/>
    <col min="3079" max="3079" width="21.5703125" style="1" bestFit="1" customWidth="1"/>
    <col min="3080" max="3080" width="16.140625" style="1" customWidth="1"/>
    <col min="3081" max="3081" width="17.42578125" style="1" bestFit="1" customWidth="1"/>
    <col min="3082" max="3082" width="15.42578125" style="1" bestFit="1" customWidth="1"/>
    <col min="3083" max="3086" width="15.42578125" style="1" customWidth="1"/>
    <col min="3087" max="3087" width="14.5703125" style="1" bestFit="1" customWidth="1"/>
    <col min="3088" max="3088" width="15.42578125" style="1" bestFit="1" customWidth="1"/>
    <col min="3089" max="3089" width="15.85546875" style="1" customWidth="1"/>
    <col min="3090" max="3091" width="13.7109375" style="1" customWidth="1"/>
    <col min="3092" max="3092" width="22.7109375" style="1" customWidth="1"/>
    <col min="3093" max="3100" width="20.85546875" style="1" customWidth="1"/>
    <col min="3101" max="3328" width="11.5703125" style="1"/>
    <col min="3329" max="3329" width="27.7109375" style="1" customWidth="1"/>
    <col min="3330" max="3330" width="11.7109375" style="1" customWidth="1"/>
    <col min="3331" max="3331" width="21.28515625" style="1" customWidth="1"/>
    <col min="3332" max="3332" width="37.7109375" style="1" customWidth="1"/>
    <col min="3333" max="3333" width="23.140625" style="1" customWidth="1"/>
    <col min="3334" max="3334" width="20.42578125" style="1" customWidth="1"/>
    <col min="3335" max="3335" width="21.5703125" style="1" bestFit="1" customWidth="1"/>
    <col min="3336" max="3336" width="16.140625" style="1" customWidth="1"/>
    <col min="3337" max="3337" width="17.42578125" style="1" bestFit="1" customWidth="1"/>
    <col min="3338" max="3338" width="15.42578125" style="1" bestFit="1" customWidth="1"/>
    <col min="3339" max="3342" width="15.42578125" style="1" customWidth="1"/>
    <col min="3343" max="3343" width="14.5703125" style="1" bestFit="1" customWidth="1"/>
    <col min="3344" max="3344" width="15.42578125" style="1" bestFit="1" customWidth="1"/>
    <col min="3345" max="3345" width="15.85546875" style="1" customWidth="1"/>
    <col min="3346" max="3347" width="13.7109375" style="1" customWidth="1"/>
    <col min="3348" max="3348" width="22.7109375" style="1" customWidth="1"/>
    <col min="3349" max="3356" width="20.85546875" style="1" customWidth="1"/>
    <col min="3357" max="3584" width="11.5703125" style="1"/>
    <col min="3585" max="3585" width="27.7109375" style="1" customWidth="1"/>
    <col min="3586" max="3586" width="11.7109375" style="1" customWidth="1"/>
    <col min="3587" max="3587" width="21.28515625" style="1" customWidth="1"/>
    <col min="3588" max="3588" width="37.7109375" style="1" customWidth="1"/>
    <col min="3589" max="3589" width="23.140625" style="1" customWidth="1"/>
    <col min="3590" max="3590" width="20.42578125" style="1" customWidth="1"/>
    <col min="3591" max="3591" width="21.5703125" style="1" bestFit="1" customWidth="1"/>
    <col min="3592" max="3592" width="16.140625" style="1" customWidth="1"/>
    <col min="3593" max="3593" width="17.42578125" style="1" bestFit="1" customWidth="1"/>
    <col min="3594" max="3594" width="15.42578125" style="1" bestFit="1" customWidth="1"/>
    <col min="3595" max="3598" width="15.42578125" style="1" customWidth="1"/>
    <col min="3599" max="3599" width="14.5703125" style="1" bestFit="1" customWidth="1"/>
    <col min="3600" max="3600" width="15.42578125" style="1" bestFit="1" customWidth="1"/>
    <col min="3601" max="3601" width="15.85546875" style="1" customWidth="1"/>
    <col min="3602" max="3603" width="13.7109375" style="1" customWidth="1"/>
    <col min="3604" max="3604" width="22.7109375" style="1" customWidth="1"/>
    <col min="3605" max="3612" width="20.85546875" style="1" customWidth="1"/>
    <col min="3613" max="3840" width="11.5703125" style="1"/>
    <col min="3841" max="3841" width="27.7109375" style="1" customWidth="1"/>
    <col min="3842" max="3842" width="11.7109375" style="1" customWidth="1"/>
    <col min="3843" max="3843" width="21.28515625" style="1" customWidth="1"/>
    <col min="3844" max="3844" width="37.7109375" style="1" customWidth="1"/>
    <col min="3845" max="3845" width="23.140625" style="1" customWidth="1"/>
    <col min="3846" max="3846" width="20.42578125" style="1" customWidth="1"/>
    <col min="3847" max="3847" width="21.5703125" style="1" bestFit="1" customWidth="1"/>
    <col min="3848" max="3848" width="16.140625" style="1" customWidth="1"/>
    <col min="3849" max="3849" width="17.42578125" style="1" bestFit="1" customWidth="1"/>
    <col min="3850" max="3850" width="15.42578125" style="1" bestFit="1" customWidth="1"/>
    <col min="3851" max="3854" width="15.42578125" style="1" customWidth="1"/>
    <col min="3855" max="3855" width="14.5703125" style="1" bestFit="1" customWidth="1"/>
    <col min="3856" max="3856" width="15.42578125" style="1" bestFit="1" customWidth="1"/>
    <col min="3857" max="3857" width="15.85546875" style="1" customWidth="1"/>
    <col min="3858" max="3859" width="13.7109375" style="1" customWidth="1"/>
    <col min="3860" max="3860" width="22.7109375" style="1" customWidth="1"/>
    <col min="3861" max="3868" width="20.85546875" style="1" customWidth="1"/>
    <col min="3869" max="4096" width="11.5703125" style="1"/>
    <col min="4097" max="4097" width="27.7109375" style="1" customWidth="1"/>
    <col min="4098" max="4098" width="11.7109375" style="1" customWidth="1"/>
    <col min="4099" max="4099" width="21.28515625" style="1" customWidth="1"/>
    <col min="4100" max="4100" width="37.7109375" style="1" customWidth="1"/>
    <col min="4101" max="4101" width="23.140625" style="1" customWidth="1"/>
    <col min="4102" max="4102" width="20.42578125" style="1" customWidth="1"/>
    <col min="4103" max="4103" width="21.5703125" style="1" bestFit="1" customWidth="1"/>
    <col min="4104" max="4104" width="16.140625" style="1" customWidth="1"/>
    <col min="4105" max="4105" width="17.42578125" style="1" bestFit="1" customWidth="1"/>
    <col min="4106" max="4106" width="15.42578125" style="1" bestFit="1" customWidth="1"/>
    <col min="4107" max="4110" width="15.42578125" style="1" customWidth="1"/>
    <col min="4111" max="4111" width="14.5703125" style="1" bestFit="1" customWidth="1"/>
    <col min="4112" max="4112" width="15.42578125" style="1" bestFit="1" customWidth="1"/>
    <col min="4113" max="4113" width="15.85546875" style="1" customWidth="1"/>
    <col min="4114" max="4115" width="13.7109375" style="1" customWidth="1"/>
    <col min="4116" max="4116" width="22.7109375" style="1" customWidth="1"/>
    <col min="4117" max="4124" width="20.85546875" style="1" customWidth="1"/>
    <col min="4125" max="4352" width="11.5703125" style="1"/>
    <col min="4353" max="4353" width="27.7109375" style="1" customWidth="1"/>
    <col min="4354" max="4354" width="11.7109375" style="1" customWidth="1"/>
    <col min="4355" max="4355" width="21.28515625" style="1" customWidth="1"/>
    <col min="4356" max="4356" width="37.7109375" style="1" customWidth="1"/>
    <col min="4357" max="4357" width="23.140625" style="1" customWidth="1"/>
    <col min="4358" max="4358" width="20.42578125" style="1" customWidth="1"/>
    <col min="4359" max="4359" width="21.5703125" style="1" bestFit="1" customWidth="1"/>
    <col min="4360" max="4360" width="16.140625" style="1" customWidth="1"/>
    <col min="4361" max="4361" width="17.42578125" style="1" bestFit="1" customWidth="1"/>
    <col min="4362" max="4362" width="15.42578125" style="1" bestFit="1" customWidth="1"/>
    <col min="4363" max="4366" width="15.42578125" style="1" customWidth="1"/>
    <col min="4367" max="4367" width="14.5703125" style="1" bestFit="1" customWidth="1"/>
    <col min="4368" max="4368" width="15.42578125" style="1" bestFit="1" customWidth="1"/>
    <col min="4369" max="4369" width="15.85546875" style="1" customWidth="1"/>
    <col min="4370" max="4371" width="13.7109375" style="1" customWidth="1"/>
    <col min="4372" max="4372" width="22.7109375" style="1" customWidth="1"/>
    <col min="4373" max="4380" width="20.85546875" style="1" customWidth="1"/>
    <col min="4381" max="4608" width="11.5703125" style="1"/>
    <col min="4609" max="4609" width="27.7109375" style="1" customWidth="1"/>
    <col min="4610" max="4610" width="11.7109375" style="1" customWidth="1"/>
    <col min="4611" max="4611" width="21.28515625" style="1" customWidth="1"/>
    <col min="4612" max="4612" width="37.7109375" style="1" customWidth="1"/>
    <col min="4613" max="4613" width="23.140625" style="1" customWidth="1"/>
    <col min="4614" max="4614" width="20.42578125" style="1" customWidth="1"/>
    <col min="4615" max="4615" width="21.5703125" style="1" bestFit="1" customWidth="1"/>
    <col min="4616" max="4616" width="16.140625" style="1" customWidth="1"/>
    <col min="4617" max="4617" width="17.42578125" style="1" bestFit="1" customWidth="1"/>
    <col min="4618" max="4618" width="15.42578125" style="1" bestFit="1" customWidth="1"/>
    <col min="4619" max="4622" width="15.42578125" style="1" customWidth="1"/>
    <col min="4623" max="4623" width="14.5703125" style="1" bestFit="1" customWidth="1"/>
    <col min="4624" max="4624" width="15.42578125" style="1" bestFit="1" customWidth="1"/>
    <col min="4625" max="4625" width="15.85546875" style="1" customWidth="1"/>
    <col min="4626" max="4627" width="13.7109375" style="1" customWidth="1"/>
    <col min="4628" max="4628" width="22.7109375" style="1" customWidth="1"/>
    <col min="4629" max="4636" width="20.85546875" style="1" customWidth="1"/>
    <col min="4637" max="4864" width="11.5703125" style="1"/>
    <col min="4865" max="4865" width="27.7109375" style="1" customWidth="1"/>
    <col min="4866" max="4866" width="11.7109375" style="1" customWidth="1"/>
    <col min="4867" max="4867" width="21.28515625" style="1" customWidth="1"/>
    <col min="4868" max="4868" width="37.7109375" style="1" customWidth="1"/>
    <col min="4869" max="4869" width="23.140625" style="1" customWidth="1"/>
    <col min="4870" max="4870" width="20.42578125" style="1" customWidth="1"/>
    <col min="4871" max="4871" width="21.5703125" style="1" bestFit="1" customWidth="1"/>
    <col min="4872" max="4872" width="16.140625" style="1" customWidth="1"/>
    <col min="4873" max="4873" width="17.42578125" style="1" bestFit="1" customWidth="1"/>
    <col min="4874" max="4874" width="15.42578125" style="1" bestFit="1" customWidth="1"/>
    <col min="4875" max="4878" width="15.42578125" style="1" customWidth="1"/>
    <col min="4879" max="4879" width="14.5703125" style="1" bestFit="1" customWidth="1"/>
    <col min="4880" max="4880" width="15.42578125" style="1" bestFit="1" customWidth="1"/>
    <col min="4881" max="4881" width="15.85546875" style="1" customWidth="1"/>
    <col min="4882" max="4883" width="13.7109375" style="1" customWidth="1"/>
    <col min="4884" max="4884" width="22.7109375" style="1" customWidth="1"/>
    <col min="4885" max="4892" width="20.85546875" style="1" customWidth="1"/>
    <col min="4893" max="5120" width="11.5703125" style="1"/>
    <col min="5121" max="5121" width="27.7109375" style="1" customWidth="1"/>
    <col min="5122" max="5122" width="11.7109375" style="1" customWidth="1"/>
    <col min="5123" max="5123" width="21.28515625" style="1" customWidth="1"/>
    <col min="5124" max="5124" width="37.7109375" style="1" customWidth="1"/>
    <col min="5125" max="5125" width="23.140625" style="1" customWidth="1"/>
    <col min="5126" max="5126" width="20.42578125" style="1" customWidth="1"/>
    <col min="5127" max="5127" width="21.5703125" style="1" bestFit="1" customWidth="1"/>
    <col min="5128" max="5128" width="16.140625" style="1" customWidth="1"/>
    <col min="5129" max="5129" width="17.42578125" style="1" bestFit="1" customWidth="1"/>
    <col min="5130" max="5130" width="15.42578125" style="1" bestFit="1" customWidth="1"/>
    <col min="5131" max="5134" width="15.42578125" style="1" customWidth="1"/>
    <col min="5135" max="5135" width="14.5703125" style="1" bestFit="1" customWidth="1"/>
    <col min="5136" max="5136" width="15.42578125" style="1" bestFit="1" customWidth="1"/>
    <col min="5137" max="5137" width="15.85546875" style="1" customWidth="1"/>
    <col min="5138" max="5139" width="13.7109375" style="1" customWidth="1"/>
    <col min="5140" max="5140" width="22.7109375" style="1" customWidth="1"/>
    <col min="5141" max="5148" width="20.85546875" style="1" customWidth="1"/>
    <col min="5149" max="5376" width="11.5703125" style="1"/>
    <col min="5377" max="5377" width="27.7109375" style="1" customWidth="1"/>
    <col min="5378" max="5378" width="11.7109375" style="1" customWidth="1"/>
    <col min="5379" max="5379" width="21.28515625" style="1" customWidth="1"/>
    <col min="5380" max="5380" width="37.7109375" style="1" customWidth="1"/>
    <col min="5381" max="5381" width="23.140625" style="1" customWidth="1"/>
    <col min="5382" max="5382" width="20.42578125" style="1" customWidth="1"/>
    <col min="5383" max="5383" width="21.5703125" style="1" bestFit="1" customWidth="1"/>
    <col min="5384" max="5384" width="16.140625" style="1" customWidth="1"/>
    <col min="5385" max="5385" width="17.42578125" style="1" bestFit="1" customWidth="1"/>
    <col min="5386" max="5386" width="15.42578125" style="1" bestFit="1" customWidth="1"/>
    <col min="5387" max="5390" width="15.42578125" style="1" customWidth="1"/>
    <col min="5391" max="5391" width="14.5703125" style="1" bestFit="1" customWidth="1"/>
    <col min="5392" max="5392" width="15.42578125" style="1" bestFit="1" customWidth="1"/>
    <col min="5393" max="5393" width="15.85546875" style="1" customWidth="1"/>
    <col min="5394" max="5395" width="13.7109375" style="1" customWidth="1"/>
    <col min="5396" max="5396" width="22.7109375" style="1" customWidth="1"/>
    <col min="5397" max="5404" width="20.85546875" style="1" customWidth="1"/>
    <col min="5405" max="5632" width="11.5703125" style="1"/>
    <col min="5633" max="5633" width="27.7109375" style="1" customWidth="1"/>
    <col min="5634" max="5634" width="11.7109375" style="1" customWidth="1"/>
    <col min="5635" max="5635" width="21.28515625" style="1" customWidth="1"/>
    <col min="5636" max="5636" width="37.7109375" style="1" customWidth="1"/>
    <col min="5637" max="5637" width="23.140625" style="1" customWidth="1"/>
    <col min="5638" max="5638" width="20.42578125" style="1" customWidth="1"/>
    <col min="5639" max="5639" width="21.5703125" style="1" bestFit="1" customWidth="1"/>
    <col min="5640" max="5640" width="16.140625" style="1" customWidth="1"/>
    <col min="5641" max="5641" width="17.42578125" style="1" bestFit="1" customWidth="1"/>
    <col min="5642" max="5642" width="15.42578125" style="1" bestFit="1" customWidth="1"/>
    <col min="5643" max="5646" width="15.42578125" style="1" customWidth="1"/>
    <col min="5647" max="5647" width="14.5703125" style="1" bestFit="1" customWidth="1"/>
    <col min="5648" max="5648" width="15.42578125" style="1" bestFit="1" customWidth="1"/>
    <col min="5649" max="5649" width="15.85546875" style="1" customWidth="1"/>
    <col min="5650" max="5651" width="13.7109375" style="1" customWidth="1"/>
    <col min="5652" max="5652" width="22.7109375" style="1" customWidth="1"/>
    <col min="5653" max="5660" width="20.85546875" style="1" customWidth="1"/>
    <col min="5661" max="5888" width="11.5703125" style="1"/>
    <col min="5889" max="5889" width="27.7109375" style="1" customWidth="1"/>
    <col min="5890" max="5890" width="11.7109375" style="1" customWidth="1"/>
    <col min="5891" max="5891" width="21.28515625" style="1" customWidth="1"/>
    <col min="5892" max="5892" width="37.7109375" style="1" customWidth="1"/>
    <col min="5893" max="5893" width="23.140625" style="1" customWidth="1"/>
    <col min="5894" max="5894" width="20.42578125" style="1" customWidth="1"/>
    <col min="5895" max="5895" width="21.5703125" style="1" bestFit="1" customWidth="1"/>
    <col min="5896" max="5896" width="16.140625" style="1" customWidth="1"/>
    <col min="5897" max="5897" width="17.42578125" style="1" bestFit="1" customWidth="1"/>
    <col min="5898" max="5898" width="15.42578125" style="1" bestFit="1" customWidth="1"/>
    <col min="5899" max="5902" width="15.42578125" style="1" customWidth="1"/>
    <col min="5903" max="5903" width="14.5703125" style="1" bestFit="1" customWidth="1"/>
    <col min="5904" max="5904" width="15.42578125" style="1" bestFit="1" customWidth="1"/>
    <col min="5905" max="5905" width="15.85546875" style="1" customWidth="1"/>
    <col min="5906" max="5907" width="13.7109375" style="1" customWidth="1"/>
    <col min="5908" max="5908" width="22.7109375" style="1" customWidth="1"/>
    <col min="5909" max="5916" width="20.85546875" style="1" customWidth="1"/>
    <col min="5917" max="6144" width="11.5703125" style="1"/>
    <col min="6145" max="6145" width="27.7109375" style="1" customWidth="1"/>
    <col min="6146" max="6146" width="11.7109375" style="1" customWidth="1"/>
    <col min="6147" max="6147" width="21.28515625" style="1" customWidth="1"/>
    <col min="6148" max="6148" width="37.7109375" style="1" customWidth="1"/>
    <col min="6149" max="6149" width="23.140625" style="1" customWidth="1"/>
    <col min="6150" max="6150" width="20.42578125" style="1" customWidth="1"/>
    <col min="6151" max="6151" width="21.5703125" style="1" bestFit="1" customWidth="1"/>
    <col min="6152" max="6152" width="16.140625" style="1" customWidth="1"/>
    <col min="6153" max="6153" width="17.42578125" style="1" bestFit="1" customWidth="1"/>
    <col min="6154" max="6154" width="15.42578125" style="1" bestFit="1" customWidth="1"/>
    <col min="6155" max="6158" width="15.42578125" style="1" customWidth="1"/>
    <col min="6159" max="6159" width="14.5703125" style="1" bestFit="1" customWidth="1"/>
    <col min="6160" max="6160" width="15.42578125" style="1" bestFit="1" customWidth="1"/>
    <col min="6161" max="6161" width="15.85546875" style="1" customWidth="1"/>
    <col min="6162" max="6163" width="13.7109375" style="1" customWidth="1"/>
    <col min="6164" max="6164" width="22.7109375" style="1" customWidth="1"/>
    <col min="6165" max="6172" width="20.85546875" style="1" customWidth="1"/>
    <col min="6173" max="6400" width="11.5703125" style="1"/>
    <col min="6401" max="6401" width="27.7109375" style="1" customWidth="1"/>
    <col min="6402" max="6402" width="11.7109375" style="1" customWidth="1"/>
    <col min="6403" max="6403" width="21.28515625" style="1" customWidth="1"/>
    <col min="6404" max="6404" width="37.7109375" style="1" customWidth="1"/>
    <col min="6405" max="6405" width="23.140625" style="1" customWidth="1"/>
    <col min="6406" max="6406" width="20.42578125" style="1" customWidth="1"/>
    <col min="6407" max="6407" width="21.5703125" style="1" bestFit="1" customWidth="1"/>
    <col min="6408" max="6408" width="16.140625" style="1" customWidth="1"/>
    <col min="6409" max="6409" width="17.42578125" style="1" bestFit="1" customWidth="1"/>
    <col min="6410" max="6410" width="15.42578125" style="1" bestFit="1" customWidth="1"/>
    <col min="6411" max="6414" width="15.42578125" style="1" customWidth="1"/>
    <col min="6415" max="6415" width="14.5703125" style="1" bestFit="1" customWidth="1"/>
    <col min="6416" max="6416" width="15.42578125" style="1" bestFit="1" customWidth="1"/>
    <col min="6417" max="6417" width="15.85546875" style="1" customWidth="1"/>
    <col min="6418" max="6419" width="13.7109375" style="1" customWidth="1"/>
    <col min="6420" max="6420" width="22.7109375" style="1" customWidth="1"/>
    <col min="6421" max="6428" width="20.85546875" style="1" customWidth="1"/>
    <col min="6429" max="6656" width="11.5703125" style="1"/>
    <col min="6657" max="6657" width="27.7109375" style="1" customWidth="1"/>
    <col min="6658" max="6658" width="11.7109375" style="1" customWidth="1"/>
    <col min="6659" max="6659" width="21.28515625" style="1" customWidth="1"/>
    <col min="6660" max="6660" width="37.7109375" style="1" customWidth="1"/>
    <col min="6661" max="6661" width="23.140625" style="1" customWidth="1"/>
    <col min="6662" max="6662" width="20.42578125" style="1" customWidth="1"/>
    <col min="6663" max="6663" width="21.5703125" style="1" bestFit="1" customWidth="1"/>
    <col min="6664" max="6664" width="16.140625" style="1" customWidth="1"/>
    <col min="6665" max="6665" width="17.42578125" style="1" bestFit="1" customWidth="1"/>
    <col min="6666" max="6666" width="15.42578125" style="1" bestFit="1" customWidth="1"/>
    <col min="6667" max="6670" width="15.42578125" style="1" customWidth="1"/>
    <col min="6671" max="6671" width="14.5703125" style="1" bestFit="1" customWidth="1"/>
    <col min="6672" max="6672" width="15.42578125" style="1" bestFit="1" customWidth="1"/>
    <col min="6673" max="6673" width="15.85546875" style="1" customWidth="1"/>
    <col min="6674" max="6675" width="13.7109375" style="1" customWidth="1"/>
    <col min="6676" max="6676" width="22.7109375" style="1" customWidth="1"/>
    <col min="6677" max="6684" width="20.85546875" style="1" customWidth="1"/>
    <col min="6685" max="6912" width="11.5703125" style="1"/>
    <col min="6913" max="6913" width="27.7109375" style="1" customWidth="1"/>
    <col min="6914" max="6914" width="11.7109375" style="1" customWidth="1"/>
    <col min="6915" max="6915" width="21.28515625" style="1" customWidth="1"/>
    <col min="6916" max="6916" width="37.7109375" style="1" customWidth="1"/>
    <col min="6917" max="6917" width="23.140625" style="1" customWidth="1"/>
    <col min="6918" max="6918" width="20.42578125" style="1" customWidth="1"/>
    <col min="6919" max="6919" width="21.5703125" style="1" bestFit="1" customWidth="1"/>
    <col min="6920" max="6920" width="16.140625" style="1" customWidth="1"/>
    <col min="6921" max="6921" width="17.42578125" style="1" bestFit="1" customWidth="1"/>
    <col min="6922" max="6922" width="15.42578125" style="1" bestFit="1" customWidth="1"/>
    <col min="6923" max="6926" width="15.42578125" style="1" customWidth="1"/>
    <col min="6927" max="6927" width="14.5703125" style="1" bestFit="1" customWidth="1"/>
    <col min="6928" max="6928" width="15.42578125" style="1" bestFit="1" customWidth="1"/>
    <col min="6929" max="6929" width="15.85546875" style="1" customWidth="1"/>
    <col min="6930" max="6931" width="13.7109375" style="1" customWidth="1"/>
    <col min="6932" max="6932" width="22.7109375" style="1" customWidth="1"/>
    <col min="6933" max="6940" width="20.85546875" style="1" customWidth="1"/>
    <col min="6941" max="7168" width="11.5703125" style="1"/>
    <col min="7169" max="7169" width="27.7109375" style="1" customWidth="1"/>
    <col min="7170" max="7170" width="11.7109375" style="1" customWidth="1"/>
    <col min="7171" max="7171" width="21.28515625" style="1" customWidth="1"/>
    <col min="7172" max="7172" width="37.7109375" style="1" customWidth="1"/>
    <col min="7173" max="7173" width="23.140625" style="1" customWidth="1"/>
    <col min="7174" max="7174" width="20.42578125" style="1" customWidth="1"/>
    <col min="7175" max="7175" width="21.5703125" style="1" bestFit="1" customWidth="1"/>
    <col min="7176" max="7176" width="16.140625" style="1" customWidth="1"/>
    <col min="7177" max="7177" width="17.42578125" style="1" bestFit="1" customWidth="1"/>
    <col min="7178" max="7178" width="15.42578125" style="1" bestFit="1" customWidth="1"/>
    <col min="7179" max="7182" width="15.42578125" style="1" customWidth="1"/>
    <col min="7183" max="7183" width="14.5703125" style="1" bestFit="1" customWidth="1"/>
    <col min="7184" max="7184" width="15.42578125" style="1" bestFit="1" customWidth="1"/>
    <col min="7185" max="7185" width="15.85546875" style="1" customWidth="1"/>
    <col min="7186" max="7187" width="13.7109375" style="1" customWidth="1"/>
    <col min="7188" max="7188" width="22.7109375" style="1" customWidth="1"/>
    <col min="7189" max="7196" width="20.85546875" style="1" customWidth="1"/>
    <col min="7197" max="7424" width="11.5703125" style="1"/>
    <col min="7425" max="7425" width="27.7109375" style="1" customWidth="1"/>
    <col min="7426" max="7426" width="11.7109375" style="1" customWidth="1"/>
    <col min="7427" max="7427" width="21.28515625" style="1" customWidth="1"/>
    <col min="7428" max="7428" width="37.7109375" style="1" customWidth="1"/>
    <col min="7429" max="7429" width="23.140625" style="1" customWidth="1"/>
    <col min="7430" max="7430" width="20.42578125" style="1" customWidth="1"/>
    <col min="7431" max="7431" width="21.5703125" style="1" bestFit="1" customWidth="1"/>
    <col min="7432" max="7432" width="16.140625" style="1" customWidth="1"/>
    <col min="7433" max="7433" width="17.42578125" style="1" bestFit="1" customWidth="1"/>
    <col min="7434" max="7434" width="15.42578125" style="1" bestFit="1" customWidth="1"/>
    <col min="7435" max="7438" width="15.42578125" style="1" customWidth="1"/>
    <col min="7439" max="7439" width="14.5703125" style="1" bestFit="1" customWidth="1"/>
    <col min="7440" max="7440" width="15.42578125" style="1" bestFit="1" customWidth="1"/>
    <col min="7441" max="7441" width="15.85546875" style="1" customWidth="1"/>
    <col min="7442" max="7443" width="13.7109375" style="1" customWidth="1"/>
    <col min="7444" max="7444" width="22.7109375" style="1" customWidth="1"/>
    <col min="7445" max="7452" width="20.85546875" style="1" customWidth="1"/>
    <col min="7453" max="7680" width="11.5703125" style="1"/>
    <col min="7681" max="7681" width="27.7109375" style="1" customWidth="1"/>
    <col min="7682" max="7682" width="11.7109375" style="1" customWidth="1"/>
    <col min="7683" max="7683" width="21.28515625" style="1" customWidth="1"/>
    <col min="7684" max="7684" width="37.7109375" style="1" customWidth="1"/>
    <col min="7685" max="7685" width="23.140625" style="1" customWidth="1"/>
    <col min="7686" max="7686" width="20.42578125" style="1" customWidth="1"/>
    <col min="7687" max="7687" width="21.5703125" style="1" bestFit="1" customWidth="1"/>
    <col min="7688" max="7688" width="16.140625" style="1" customWidth="1"/>
    <col min="7689" max="7689" width="17.42578125" style="1" bestFit="1" customWidth="1"/>
    <col min="7690" max="7690" width="15.42578125" style="1" bestFit="1" customWidth="1"/>
    <col min="7691" max="7694" width="15.42578125" style="1" customWidth="1"/>
    <col min="7695" max="7695" width="14.5703125" style="1" bestFit="1" customWidth="1"/>
    <col min="7696" max="7696" width="15.42578125" style="1" bestFit="1" customWidth="1"/>
    <col min="7697" max="7697" width="15.85546875" style="1" customWidth="1"/>
    <col min="7698" max="7699" width="13.7109375" style="1" customWidth="1"/>
    <col min="7700" max="7700" width="22.7109375" style="1" customWidth="1"/>
    <col min="7701" max="7708" width="20.85546875" style="1" customWidth="1"/>
    <col min="7709" max="7936" width="11.5703125" style="1"/>
    <col min="7937" max="7937" width="27.7109375" style="1" customWidth="1"/>
    <col min="7938" max="7938" width="11.7109375" style="1" customWidth="1"/>
    <col min="7939" max="7939" width="21.28515625" style="1" customWidth="1"/>
    <col min="7940" max="7940" width="37.7109375" style="1" customWidth="1"/>
    <col min="7941" max="7941" width="23.140625" style="1" customWidth="1"/>
    <col min="7942" max="7942" width="20.42578125" style="1" customWidth="1"/>
    <col min="7943" max="7943" width="21.5703125" style="1" bestFit="1" customWidth="1"/>
    <col min="7944" max="7944" width="16.140625" style="1" customWidth="1"/>
    <col min="7945" max="7945" width="17.42578125" style="1" bestFit="1" customWidth="1"/>
    <col min="7946" max="7946" width="15.42578125" style="1" bestFit="1" customWidth="1"/>
    <col min="7947" max="7950" width="15.42578125" style="1" customWidth="1"/>
    <col min="7951" max="7951" width="14.5703125" style="1" bestFit="1" customWidth="1"/>
    <col min="7952" max="7952" width="15.42578125" style="1" bestFit="1" customWidth="1"/>
    <col min="7953" max="7953" width="15.85546875" style="1" customWidth="1"/>
    <col min="7954" max="7955" width="13.7109375" style="1" customWidth="1"/>
    <col min="7956" max="7956" width="22.7109375" style="1" customWidth="1"/>
    <col min="7957" max="7964" width="20.85546875" style="1" customWidth="1"/>
    <col min="7965" max="8192" width="11.5703125" style="1"/>
    <col min="8193" max="8193" width="27.7109375" style="1" customWidth="1"/>
    <col min="8194" max="8194" width="11.7109375" style="1" customWidth="1"/>
    <col min="8195" max="8195" width="21.28515625" style="1" customWidth="1"/>
    <col min="8196" max="8196" width="37.7109375" style="1" customWidth="1"/>
    <col min="8197" max="8197" width="23.140625" style="1" customWidth="1"/>
    <col min="8198" max="8198" width="20.42578125" style="1" customWidth="1"/>
    <col min="8199" max="8199" width="21.5703125" style="1" bestFit="1" customWidth="1"/>
    <col min="8200" max="8200" width="16.140625" style="1" customWidth="1"/>
    <col min="8201" max="8201" width="17.42578125" style="1" bestFit="1" customWidth="1"/>
    <col min="8202" max="8202" width="15.42578125" style="1" bestFit="1" customWidth="1"/>
    <col min="8203" max="8206" width="15.42578125" style="1" customWidth="1"/>
    <col min="8207" max="8207" width="14.5703125" style="1" bestFit="1" customWidth="1"/>
    <col min="8208" max="8208" width="15.42578125" style="1" bestFit="1" customWidth="1"/>
    <col min="8209" max="8209" width="15.85546875" style="1" customWidth="1"/>
    <col min="8210" max="8211" width="13.7109375" style="1" customWidth="1"/>
    <col min="8212" max="8212" width="22.7109375" style="1" customWidth="1"/>
    <col min="8213" max="8220" width="20.85546875" style="1" customWidth="1"/>
    <col min="8221" max="8448" width="11.5703125" style="1"/>
    <col min="8449" max="8449" width="27.7109375" style="1" customWidth="1"/>
    <col min="8450" max="8450" width="11.7109375" style="1" customWidth="1"/>
    <col min="8451" max="8451" width="21.28515625" style="1" customWidth="1"/>
    <col min="8452" max="8452" width="37.7109375" style="1" customWidth="1"/>
    <col min="8453" max="8453" width="23.140625" style="1" customWidth="1"/>
    <col min="8454" max="8454" width="20.42578125" style="1" customWidth="1"/>
    <col min="8455" max="8455" width="21.5703125" style="1" bestFit="1" customWidth="1"/>
    <col min="8456" max="8456" width="16.140625" style="1" customWidth="1"/>
    <col min="8457" max="8457" width="17.42578125" style="1" bestFit="1" customWidth="1"/>
    <col min="8458" max="8458" width="15.42578125" style="1" bestFit="1" customWidth="1"/>
    <col min="8459" max="8462" width="15.42578125" style="1" customWidth="1"/>
    <col min="8463" max="8463" width="14.5703125" style="1" bestFit="1" customWidth="1"/>
    <col min="8464" max="8464" width="15.42578125" style="1" bestFit="1" customWidth="1"/>
    <col min="8465" max="8465" width="15.85546875" style="1" customWidth="1"/>
    <col min="8466" max="8467" width="13.7109375" style="1" customWidth="1"/>
    <col min="8468" max="8468" width="22.7109375" style="1" customWidth="1"/>
    <col min="8469" max="8476" width="20.85546875" style="1" customWidth="1"/>
    <col min="8477" max="8704" width="11.5703125" style="1"/>
    <col min="8705" max="8705" width="27.7109375" style="1" customWidth="1"/>
    <col min="8706" max="8706" width="11.7109375" style="1" customWidth="1"/>
    <col min="8707" max="8707" width="21.28515625" style="1" customWidth="1"/>
    <col min="8708" max="8708" width="37.7109375" style="1" customWidth="1"/>
    <col min="8709" max="8709" width="23.140625" style="1" customWidth="1"/>
    <col min="8710" max="8710" width="20.42578125" style="1" customWidth="1"/>
    <col min="8711" max="8711" width="21.5703125" style="1" bestFit="1" customWidth="1"/>
    <col min="8712" max="8712" width="16.140625" style="1" customWidth="1"/>
    <col min="8713" max="8713" width="17.42578125" style="1" bestFit="1" customWidth="1"/>
    <col min="8714" max="8714" width="15.42578125" style="1" bestFit="1" customWidth="1"/>
    <col min="8715" max="8718" width="15.42578125" style="1" customWidth="1"/>
    <col min="8719" max="8719" width="14.5703125" style="1" bestFit="1" customWidth="1"/>
    <col min="8720" max="8720" width="15.42578125" style="1" bestFit="1" customWidth="1"/>
    <col min="8721" max="8721" width="15.85546875" style="1" customWidth="1"/>
    <col min="8722" max="8723" width="13.7109375" style="1" customWidth="1"/>
    <col min="8724" max="8724" width="22.7109375" style="1" customWidth="1"/>
    <col min="8725" max="8732" width="20.85546875" style="1" customWidth="1"/>
    <col min="8733" max="8960" width="11.5703125" style="1"/>
    <col min="8961" max="8961" width="27.7109375" style="1" customWidth="1"/>
    <col min="8962" max="8962" width="11.7109375" style="1" customWidth="1"/>
    <col min="8963" max="8963" width="21.28515625" style="1" customWidth="1"/>
    <col min="8964" max="8964" width="37.7109375" style="1" customWidth="1"/>
    <col min="8965" max="8965" width="23.140625" style="1" customWidth="1"/>
    <col min="8966" max="8966" width="20.42578125" style="1" customWidth="1"/>
    <col min="8967" max="8967" width="21.5703125" style="1" bestFit="1" customWidth="1"/>
    <col min="8968" max="8968" width="16.140625" style="1" customWidth="1"/>
    <col min="8969" max="8969" width="17.42578125" style="1" bestFit="1" customWidth="1"/>
    <col min="8970" max="8970" width="15.42578125" style="1" bestFit="1" customWidth="1"/>
    <col min="8971" max="8974" width="15.42578125" style="1" customWidth="1"/>
    <col min="8975" max="8975" width="14.5703125" style="1" bestFit="1" customWidth="1"/>
    <col min="8976" max="8976" width="15.42578125" style="1" bestFit="1" customWidth="1"/>
    <col min="8977" max="8977" width="15.85546875" style="1" customWidth="1"/>
    <col min="8978" max="8979" width="13.7109375" style="1" customWidth="1"/>
    <col min="8980" max="8980" width="22.7109375" style="1" customWidth="1"/>
    <col min="8981" max="8988" width="20.85546875" style="1" customWidth="1"/>
    <col min="8989" max="9216" width="11.5703125" style="1"/>
    <col min="9217" max="9217" width="27.7109375" style="1" customWidth="1"/>
    <col min="9218" max="9218" width="11.7109375" style="1" customWidth="1"/>
    <col min="9219" max="9219" width="21.28515625" style="1" customWidth="1"/>
    <col min="9220" max="9220" width="37.7109375" style="1" customWidth="1"/>
    <col min="9221" max="9221" width="23.140625" style="1" customWidth="1"/>
    <col min="9222" max="9222" width="20.42578125" style="1" customWidth="1"/>
    <col min="9223" max="9223" width="21.5703125" style="1" bestFit="1" customWidth="1"/>
    <col min="9224" max="9224" width="16.140625" style="1" customWidth="1"/>
    <col min="9225" max="9225" width="17.42578125" style="1" bestFit="1" customWidth="1"/>
    <col min="9226" max="9226" width="15.42578125" style="1" bestFit="1" customWidth="1"/>
    <col min="9227" max="9230" width="15.42578125" style="1" customWidth="1"/>
    <col min="9231" max="9231" width="14.5703125" style="1" bestFit="1" customWidth="1"/>
    <col min="9232" max="9232" width="15.42578125" style="1" bestFit="1" customWidth="1"/>
    <col min="9233" max="9233" width="15.85546875" style="1" customWidth="1"/>
    <col min="9234" max="9235" width="13.7109375" style="1" customWidth="1"/>
    <col min="9236" max="9236" width="22.7109375" style="1" customWidth="1"/>
    <col min="9237" max="9244" width="20.85546875" style="1" customWidth="1"/>
    <col min="9245" max="9472" width="11.5703125" style="1"/>
    <col min="9473" max="9473" width="27.7109375" style="1" customWidth="1"/>
    <col min="9474" max="9474" width="11.7109375" style="1" customWidth="1"/>
    <col min="9475" max="9475" width="21.28515625" style="1" customWidth="1"/>
    <col min="9476" max="9476" width="37.7109375" style="1" customWidth="1"/>
    <col min="9477" max="9477" width="23.140625" style="1" customWidth="1"/>
    <col min="9478" max="9478" width="20.42578125" style="1" customWidth="1"/>
    <col min="9479" max="9479" width="21.5703125" style="1" bestFit="1" customWidth="1"/>
    <col min="9480" max="9480" width="16.140625" style="1" customWidth="1"/>
    <col min="9481" max="9481" width="17.42578125" style="1" bestFit="1" customWidth="1"/>
    <col min="9482" max="9482" width="15.42578125" style="1" bestFit="1" customWidth="1"/>
    <col min="9483" max="9486" width="15.42578125" style="1" customWidth="1"/>
    <col min="9487" max="9487" width="14.5703125" style="1" bestFit="1" customWidth="1"/>
    <col min="9488" max="9488" width="15.42578125" style="1" bestFit="1" customWidth="1"/>
    <col min="9489" max="9489" width="15.85546875" style="1" customWidth="1"/>
    <col min="9490" max="9491" width="13.7109375" style="1" customWidth="1"/>
    <col min="9492" max="9492" width="22.7109375" style="1" customWidth="1"/>
    <col min="9493" max="9500" width="20.85546875" style="1" customWidth="1"/>
    <col min="9501" max="9728" width="11.5703125" style="1"/>
    <col min="9729" max="9729" width="27.7109375" style="1" customWidth="1"/>
    <col min="9730" max="9730" width="11.7109375" style="1" customWidth="1"/>
    <col min="9731" max="9731" width="21.28515625" style="1" customWidth="1"/>
    <col min="9732" max="9732" width="37.7109375" style="1" customWidth="1"/>
    <col min="9733" max="9733" width="23.140625" style="1" customWidth="1"/>
    <col min="9734" max="9734" width="20.42578125" style="1" customWidth="1"/>
    <col min="9735" max="9735" width="21.5703125" style="1" bestFit="1" customWidth="1"/>
    <col min="9736" max="9736" width="16.140625" style="1" customWidth="1"/>
    <col min="9737" max="9737" width="17.42578125" style="1" bestFit="1" customWidth="1"/>
    <col min="9738" max="9738" width="15.42578125" style="1" bestFit="1" customWidth="1"/>
    <col min="9739" max="9742" width="15.42578125" style="1" customWidth="1"/>
    <col min="9743" max="9743" width="14.5703125" style="1" bestFit="1" customWidth="1"/>
    <col min="9744" max="9744" width="15.42578125" style="1" bestFit="1" customWidth="1"/>
    <col min="9745" max="9745" width="15.85546875" style="1" customWidth="1"/>
    <col min="9746" max="9747" width="13.7109375" style="1" customWidth="1"/>
    <col min="9748" max="9748" width="22.7109375" style="1" customWidth="1"/>
    <col min="9749" max="9756" width="20.85546875" style="1" customWidth="1"/>
    <col min="9757" max="9984" width="11.5703125" style="1"/>
    <col min="9985" max="9985" width="27.7109375" style="1" customWidth="1"/>
    <col min="9986" max="9986" width="11.7109375" style="1" customWidth="1"/>
    <col min="9987" max="9987" width="21.28515625" style="1" customWidth="1"/>
    <col min="9988" max="9988" width="37.7109375" style="1" customWidth="1"/>
    <col min="9989" max="9989" width="23.140625" style="1" customWidth="1"/>
    <col min="9990" max="9990" width="20.42578125" style="1" customWidth="1"/>
    <col min="9991" max="9991" width="21.5703125" style="1" bestFit="1" customWidth="1"/>
    <col min="9992" max="9992" width="16.140625" style="1" customWidth="1"/>
    <col min="9993" max="9993" width="17.42578125" style="1" bestFit="1" customWidth="1"/>
    <col min="9994" max="9994" width="15.42578125" style="1" bestFit="1" customWidth="1"/>
    <col min="9995" max="9998" width="15.42578125" style="1" customWidth="1"/>
    <col min="9999" max="9999" width="14.5703125" style="1" bestFit="1" customWidth="1"/>
    <col min="10000" max="10000" width="15.42578125" style="1" bestFit="1" customWidth="1"/>
    <col min="10001" max="10001" width="15.85546875" style="1" customWidth="1"/>
    <col min="10002" max="10003" width="13.7109375" style="1" customWidth="1"/>
    <col min="10004" max="10004" width="22.7109375" style="1" customWidth="1"/>
    <col min="10005" max="10012" width="20.85546875" style="1" customWidth="1"/>
    <col min="10013" max="10240" width="11.5703125" style="1"/>
    <col min="10241" max="10241" width="27.7109375" style="1" customWidth="1"/>
    <col min="10242" max="10242" width="11.7109375" style="1" customWidth="1"/>
    <col min="10243" max="10243" width="21.28515625" style="1" customWidth="1"/>
    <col min="10244" max="10244" width="37.7109375" style="1" customWidth="1"/>
    <col min="10245" max="10245" width="23.140625" style="1" customWidth="1"/>
    <col min="10246" max="10246" width="20.42578125" style="1" customWidth="1"/>
    <col min="10247" max="10247" width="21.5703125" style="1" bestFit="1" customWidth="1"/>
    <col min="10248" max="10248" width="16.140625" style="1" customWidth="1"/>
    <col min="10249" max="10249" width="17.42578125" style="1" bestFit="1" customWidth="1"/>
    <col min="10250" max="10250" width="15.42578125" style="1" bestFit="1" customWidth="1"/>
    <col min="10251" max="10254" width="15.42578125" style="1" customWidth="1"/>
    <col min="10255" max="10255" width="14.5703125" style="1" bestFit="1" customWidth="1"/>
    <col min="10256" max="10256" width="15.42578125" style="1" bestFit="1" customWidth="1"/>
    <col min="10257" max="10257" width="15.85546875" style="1" customWidth="1"/>
    <col min="10258" max="10259" width="13.7109375" style="1" customWidth="1"/>
    <col min="10260" max="10260" width="22.7109375" style="1" customWidth="1"/>
    <col min="10261" max="10268" width="20.85546875" style="1" customWidth="1"/>
    <col min="10269" max="10496" width="11.5703125" style="1"/>
    <col min="10497" max="10497" width="27.7109375" style="1" customWidth="1"/>
    <col min="10498" max="10498" width="11.7109375" style="1" customWidth="1"/>
    <col min="10499" max="10499" width="21.28515625" style="1" customWidth="1"/>
    <col min="10500" max="10500" width="37.7109375" style="1" customWidth="1"/>
    <col min="10501" max="10501" width="23.140625" style="1" customWidth="1"/>
    <col min="10502" max="10502" width="20.42578125" style="1" customWidth="1"/>
    <col min="10503" max="10503" width="21.5703125" style="1" bestFit="1" customWidth="1"/>
    <col min="10504" max="10504" width="16.140625" style="1" customWidth="1"/>
    <col min="10505" max="10505" width="17.42578125" style="1" bestFit="1" customWidth="1"/>
    <col min="10506" max="10506" width="15.42578125" style="1" bestFit="1" customWidth="1"/>
    <col min="10507" max="10510" width="15.42578125" style="1" customWidth="1"/>
    <col min="10511" max="10511" width="14.5703125" style="1" bestFit="1" customWidth="1"/>
    <col min="10512" max="10512" width="15.42578125" style="1" bestFit="1" customWidth="1"/>
    <col min="10513" max="10513" width="15.85546875" style="1" customWidth="1"/>
    <col min="10514" max="10515" width="13.7109375" style="1" customWidth="1"/>
    <col min="10516" max="10516" width="22.7109375" style="1" customWidth="1"/>
    <col min="10517" max="10524" width="20.85546875" style="1" customWidth="1"/>
    <col min="10525" max="10752" width="11.5703125" style="1"/>
    <col min="10753" max="10753" width="27.7109375" style="1" customWidth="1"/>
    <col min="10754" max="10754" width="11.7109375" style="1" customWidth="1"/>
    <col min="10755" max="10755" width="21.28515625" style="1" customWidth="1"/>
    <col min="10756" max="10756" width="37.7109375" style="1" customWidth="1"/>
    <col min="10757" max="10757" width="23.140625" style="1" customWidth="1"/>
    <col min="10758" max="10758" width="20.42578125" style="1" customWidth="1"/>
    <col min="10759" max="10759" width="21.5703125" style="1" bestFit="1" customWidth="1"/>
    <col min="10760" max="10760" width="16.140625" style="1" customWidth="1"/>
    <col min="10761" max="10761" width="17.42578125" style="1" bestFit="1" customWidth="1"/>
    <col min="10762" max="10762" width="15.42578125" style="1" bestFit="1" customWidth="1"/>
    <col min="10763" max="10766" width="15.42578125" style="1" customWidth="1"/>
    <col min="10767" max="10767" width="14.5703125" style="1" bestFit="1" customWidth="1"/>
    <col min="10768" max="10768" width="15.42578125" style="1" bestFit="1" customWidth="1"/>
    <col min="10769" max="10769" width="15.85546875" style="1" customWidth="1"/>
    <col min="10770" max="10771" width="13.7109375" style="1" customWidth="1"/>
    <col min="10772" max="10772" width="22.7109375" style="1" customWidth="1"/>
    <col min="10773" max="10780" width="20.85546875" style="1" customWidth="1"/>
    <col min="10781" max="11008" width="11.5703125" style="1"/>
    <col min="11009" max="11009" width="27.7109375" style="1" customWidth="1"/>
    <col min="11010" max="11010" width="11.7109375" style="1" customWidth="1"/>
    <col min="11011" max="11011" width="21.28515625" style="1" customWidth="1"/>
    <col min="11012" max="11012" width="37.7109375" style="1" customWidth="1"/>
    <col min="11013" max="11013" width="23.140625" style="1" customWidth="1"/>
    <col min="11014" max="11014" width="20.42578125" style="1" customWidth="1"/>
    <col min="11015" max="11015" width="21.5703125" style="1" bestFit="1" customWidth="1"/>
    <col min="11016" max="11016" width="16.140625" style="1" customWidth="1"/>
    <col min="11017" max="11017" width="17.42578125" style="1" bestFit="1" customWidth="1"/>
    <col min="11018" max="11018" width="15.42578125" style="1" bestFit="1" customWidth="1"/>
    <col min="11019" max="11022" width="15.42578125" style="1" customWidth="1"/>
    <col min="11023" max="11023" width="14.5703125" style="1" bestFit="1" customWidth="1"/>
    <col min="11024" max="11024" width="15.42578125" style="1" bestFit="1" customWidth="1"/>
    <col min="11025" max="11025" width="15.85546875" style="1" customWidth="1"/>
    <col min="11026" max="11027" width="13.7109375" style="1" customWidth="1"/>
    <col min="11028" max="11028" width="22.7109375" style="1" customWidth="1"/>
    <col min="11029" max="11036" width="20.85546875" style="1" customWidth="1"/>
    <col min="11037" max="11264" width="11.5703125" style="1"/>
    <col min="11265" max="11265" width="27.7109375" style="1" customWidth="1"/>
    <col min="11266" max="11266" width="11.7109375" style="1" customWidth="1"/>
    <col min="11267" max="11267" width="21.28515625" style="1" customWidth="1"/>
    <col min="11268" max="11268" width="37.7109375" style="1" customWidth="1"/>
    <col min="11269" max="11269" width="23.140625" style="1" customWidth="1"/>
    <col min="11270" max="11270" width="20.42578125" style="1" customWidth="1"/>
    <col min="11271" max="11271" width="21.5703125" style="1" bestFit="1" customWidth="1"/>
    <col min="11272" max="11272" width="16.140625" style="1" customWidth="1"/>
    <col min="11273" max="11273" width="17.42578125" style="1" bestFit="1" customWidth="1"/>
    <col min="11274" max="11274" width="15.42578125" style="1" bestFit="1" customWidth="1"/>
    <col min="11275" max="11278" width="15.42578125" style="1" customWidth="1"/>
    <col min="11279" max="11279" width="14.5703125" style="1" bestFit="1" customWidth="1"/>
    <col min="11280" max="11280" width="15.42578125" style="1" bestFit="1" customWidth="1"/>
    <col min="11281" max="11281" width="15.85546875" style="1" customWidth="1"/>
    <col min="11282" max="11283" width="13.7109375" style="1" customWidth="1"/>
    <col min="11284" max="11284" width="22.7109375" style="1" customWidth="1"/>
    <col min="11285" max="11292" width="20.85546875" style="1" customWidth="1"/>
    <col min="11293" max="11520" width="11.5703125" style="1"/>
    <col min="11521" max="11521" width="27.7109375" style="1" customWidth="1"/>
    <col min="11522" max="11522" width="11.7109375" style="1" customWidth="1"/>
    <col min="11523" max="11523" width="21.28515625" style="1" customWidth="1"/>
    <col min="11524" max="11524" width="37.7109375" style="1" customWidth="1"/>
    <col min="11525" max="11525" width="23.140625" style="1" customWidth="1"/>
    <col min="11526" max="11526" width="20.42578125" style="1" customWidth="1"/>
    <col min="11527" max="11527" width="21.5703125" style="1" bestFit="1" customWidth="1"/>
    <col min="11528" max="11528" width="16.140625" style="1" customWidth="1"/>
    <col min="11529" max="11529" width="17.42578125" style="1" bestFit="1" customWidth="1"/>
    <col min="11530" max="11530" width="15.42578125" style="1" bestFit="1" customWidth="1"/>
    <col min="11531" max="11534" width="15.42578125" style="1" customWidth="1"/>
    <col min="11535" max="11535" width="14.5703125" style="1" bestFit="1" customWidth="1"/>
    <col min="11536" max="11536" width="15.42578125" style="1" bestFit="1" customWidth="1"/>
    <col min="11537" max="11537" width="15.85546875" style="1" customWidth="1"/>
    <col min="11538" max="11539" width="13.7109375" style="1" customWidth="1"/>
    <col min="11540" max="11540" width="22.7109375" style="1" customWidth="1"/>
    <col min="11541" max="11548" width="20.85546875" style="1" customWidth="1"/>
    <col min="11549" max="11776" width="11.5703125" style="1"/>
    <col min="11777" max="11777" width="27.7109375" style="1" customWidth="1"/>
    <col min="11778" max="11778" width="11.7109375" style="1" customWidth="1"/>
    <col min="11779" max="11779" width="21.28515625" style="1" customWidth="1"/>
    <col min="11780" max="11780" width="37.7109375" style="1" customWidth="1"/>
    <col min="11781" max="11781" width="23.140625" style="1" customWidth="1"/>
    <col min="11782" max="11782" width="20.42578125" style="1" customWidth="1"/>
    <col min="11783" max="11783" width="21.5703125" style="1" bestFit="1" customWidth="1"/>
    <col min="11784" max="11784" width="16.140625" style="1" customWidth="1"/>
    <col min="11785" max="11785" width="17.42578125" style="1" bestFit="1" customWidth="1"/>
    <col min="11786" max="11786" width="15.42578125" style="1" bestFit="1" customWidth="1"/>
    <col min="11787" max="11790" width="15.42578125" style="1" customWidth="1"/>
    <col min="11791" max="11791" width="14.5703125" style="1" bestFit="1" customWidth="1"/>
    <col min="11792" max="11792" width="15.42578125" style="1" bestFit="1" customWidth="1"/>
    <col min="11793" max="11793" width="15.85546875" style="1" customWidth="1"/>
    <col min="11794" max="11795" width="13.7109375" style="1" customWidth="1"/>
    <col min="11796" max="11796" width="22.7109375" style="1" customWidth="1"/>
    <col min="11797" max="11804" width="20.85546875" style="1" customWidth="1"/>
    <col min="11805" max="12032" width="11.5703125" style="1"/>
    <col min="12033" max="12033" width="27.7109375" style="1" customWidth="1"/>
    <col min="12034" max="12034" width="11.7109375" style="1" customWidth="1"/>
    <col min="12035" max="12035" width="21.28515625" style="1" customWidth="1"/>
    <col min="12036" max="12036" width="37.7109375" style="1" customWidth="1"/>
    <col min="12037" max="12037" width="23.140625" style="1" customWidth="1"/>
    <col min="12038" max="12038" width="20.42578125" style="1" customWidth="1"/>
    <col min="12039" max="12039" width="21.5703125" style="1" bestFit="1" customWidth="1"/>
    <col min="12040" max="12040" width="16.140625" style="1" customWidth="1"/>
    <col min="12041" max="12041" width="17.42578125" style="1" bestFit="1" customWidth="1"/>
    <col min="12042" max="12042" width="15.42578125" style="1" bestFit="1" customWidth="1"/>
    <col min="12043" max="12046" width="15.42578125" style="1" customWidth="1"/>
    <col min="12047" max="12047" width="14.5703125" style="1" bestFit="1" customWidth="1"/>
    <col min="12048" max="12048" width="15.42578125" style="1" bestFit="1" customWidth="1"/>
    <col min="12049" max="12049" width="15.85546875" style="1" customWidth="1"/>
    <col min="12050" max="12051" width="13.7109375" style="1" customWidth="1"/>
    <col min="12052" max="12052" width="22.7109375" style="1" customWidth="1"/>
    <col min="12053" max="12060" width="20.85546875" style="1" customWidth="1"/>
    <col min="12061" max="12288" width="11.5703125" style="1"/>
    <col min="12289" max="12289" width="27.7109375" style="1" customWidth="1"/>
    <col min="12290" max="12290" width="11.7109375" style="1" customWidth="1"/>
    <col min="12291" max="12291" width="21.28515625" style="1" customWidth="1"/>
    <col min="12292" max="12292" width="37.7109375" style="1" customWidth="1"/>
    <col min="12293" max="12293" width="23.140625" style="1" customWidth="1"/>
    <col min="12294" max="12294" width="20.42578125" style="1" customWidth="1"/>
    <col min="12295" max="12295" width="21.5703125" style="1" bestFit="1" customWidth="1"/>
    <col min="12296" max="12296" width="16.140625" style="1" customWidth="1"/>
    <col min="12297" max="12297" width="17.42578125" style="1" bestFit="1" customWidth="1"/>
    <col min="12298" max="12298" width="15.42578125" style="1" bestFit="1" customWidth="1"/>
    <col min="12299" max="12302" width="15.42578125" style="1" customWidth="1"/>
    <col min="12303" max="12303" width="14.5703125" style="1" bestFit="1" customWidth="1"/>
    <col min="12304" max="12304" width="15.42578125" style="1" bestFit="1" customWidth="1"/>
    <col min="12305" max="12305" width="15.85546875" style="1" customWidth="1"/>
    <col min="12306" max="12307" width="13.7109375" style="1" customWidth="1"/>
    <col min="12308" max="12308" width="22.7109375" style="1" customWidth="1"/>
    <col min="12309" max="12316" width="20.85546875" style="1" customWidth="1"/>
    <col min="12317" max="12544" width="11.5703125" style="1"/>
    <col min="12545" max="12545" width="27.7109375" style="1" customWidth="1"/>
    <col min="12546" max="12546" width="11.7109375" style="1" customWidth="1"/>
    <col min="12547" max="12547" width="21.28515625" style="1" customWidth="1"/>
    <col min="12548" max="12548" width="37.7109375" style="1" customWidth="1"/>
    <col min="12549" max="12549" width="23.140625" style="1" customWidth="1"/>
    <col min="12550" max="12550" width="20.42578125" style="1" customWidth="1"/>
    <col min="12551" max="12551" width="21.5703125" style="1" bestFit="1" customWidth="1"/>
    <col min="12552" max="12552" width="16.140625" style="1" customWidth="1"/>
    <col min="12553" max="12553" width="17.42578125" style="1" bestFit="1" customWidth="1"/>
    <col min="12554" max="12554" width="15.42578125" style="1" bestFit="1" customWidth="1"/>
    <col min="12555" max="12558" width="15.42578125" style="1" customWidth="1"/>
    <col min="12559" max="12559" width="14.5703125" style="1" bestFit="1" customWidth="1"/>
    <col min="12560" max="12560" width="15.42578125" style="1" bestFit="1" customWidth="1"/>
    <col min="12561" max="12561" width="15.85546875" style="1" customWidth="1"/>
    <col min="12562" max="12563" width="13.7109375" style="1" customWidth="1"/>
    <col min="12564" max="12564" width="22.7109375" style="1" customWidth="1"/>
    <col min="12565" max="12572" width="20.85546875" style="1" customWidth="1"/>
    <col min="12573" max="12800" width="11.5703125" style="1"/>
    <col min="12801" max="12801" width="27.7109375" style="1" customWidth="1"/>
    <col min="12802" max="12802" width="11.7109375" style="1" customWidth="1"/>
    <col min="12803" max="12803" width="21.28515625" style="1" customWidth="1"/>
    <col min="12804" max="12804" width="37.7109375" style="1" customWidth="1"/>
    <col min="12805" max="12805" width="23.140625" style="1" customWidth="1"/>
    <col min="12806" max="12806" width="20.42578125" style="1" customWidth="1"/>
    <col min="12807" max="12807" width="21.5703125" style="1" bestFit="1" customWidth="1"/>
    <col min="12808" max="12808" width="16.140625" style="1" customWidth="1"/>
    <col min="12809" max="12809" width="17.42578125" style="1" bestFit="1" customWidth="1"/>
    <col min="12810" max="12810" width="15.42578125" style="1" bestFit="1" customWidth="1"/>
    <col min="12811" max="12814" width="15.42578125" style="1" customWidth="1"/>
    <col min="12815" max="12815" width="14.5703125" style="1" bestFit="1" customWidth="1"/>
    <col min="12816" max="12816" width="15.42578125" style="1" bestFit="1" customWidth="1"/>
    <col min="12817" max="12817" width="15.85546875" style="1" customWidth="1"/>
    <col min="12818" max="12819" width="13.7109375" style="1" customWidth="1"/>
    <col min="12820" max="12820" width="22.7109375" style="1" customWidth="1"/>
    <col min="12821" max="12828" width="20.85546875" style="1" customWidth="1"/>
    <col min="12829" max="13056" width="11.5703125" style="1"/>
    <col min="13057" max="13057" width="27.7109375" style="1" customWidth="1"/>
    <col min="13058" max="13058" width="11.7109375" style="1" customWidth="1"/>
    <col min="13059" max="13059" width="21.28515625" style="1" customWidth="1"/>
    <col min="13060" max="13060" width="37.7109375" style="1" customWidth="1"/>
    <col min="13061" max="13061" width="23.140625" style="1" customWidth="1"/>
    <col min="13062" max="13062" width="20.42578125" style="1" customWidth="1"/>
    <col min="13063" max="13063" width="21.5703125" style="1" bestFit="1" customWidth="1"/>
    <col min="13064" max="13064" width="16.140625" style="1" customWidth="1"/>
    <col min="13065" max="13065" width="17.42578125" style="1" bestFit="1" customWidth="1"/>
    <col min="13066" max="13066" width="15.42578125" style="1" bestFit="1" customWidth="1"/>
    <col min="13067" max="13070" width="15.42578125" style="1" customWidth="1"/>
    <col min="13071" max="13071" width="14.5703125" style="1" bestFit="1" customWidth="1"/>
    <col min="13072" max="13072" width="15.42578125" style="1" bestFit="1" customWidth="1"/>
    <col min="13073" max="13073" width="15.85546875" style="1" customWidth="1"/>
    <col min="13074" max="13075" width="13.7109375" style="1" customWidth="1"/>
    <col min="13076" max="13076" width="22.7109375" style="1" customWidth="1"/>
    <col min="13077" max="13084" width="20.85546875" style="1" customWidth="1"/>
    <col min="13085" max="13312" width="11.5703125" style="1"/>
    <col min="13313" max="13313" width="27.7109375" style="1" customWidth="1"/>
    <col min="13314" max="13314" width="11.7109375" style="1" customWidth="1"/>
    <col min="13315" max="13315" width="21.28515625" style="1" customWidth="1"/>
    <col min="13316" max="13316" width="37.7109375" style="1" customWidth="1"/>
    <col min="13317" max="13317" width="23.140625" style="1" customWidth="1"/>
    <col min="13318" max="13318" width="20.42578125" style="1" customWidth="1"/>
    <col min="13319" max="13319" width="21.5703125" style="1" bestFit="1" customWidth="1"/>
    <col min="13320" max="13320" width="16.140625" style="1" customWidth="1"/>
    <col min="13321" max="13321" width="17.42578125" style="1" bestFit="1" customWidth="1"/>
    <col min="13322" max="13322" width="15.42578125" style="1" bestFit="1" customWidth="1"/>
    <col min="13323" max="13326" width="15.42578125" style="1" customWidth="1"/>
    <col min="13327" max="13327" width="14.5703125" style="1" bestFit="1" customWidth="1"/>
    <col min="13328" max="13328" width="15.42578125" style="1" bestFit="1" customWidth="1"/>
    <col min="13329" max="13329" width="15.85546875" style="1" customWidth="1"/>
    <col min="13330" max="13331" width="13.7109375" style="1" customWidth="1"/>
    <col min="13332" max="13332" width="22.7109375" style="1" customWidth="1"/>
    <col min="13333" max="13340" width="20.85546875" style="1" customWidth="1"/>
    <col min="13341" max="13568" width="11.5703125" style="1"/>
    <col min="13569" max="13569" width="27.7109375" style="1" customWidth="1"/>
    <col min="13570" max="13570" width="11.7109375" style="1" customWidth="1"/>
    <col min="13571" max="13571" width="21.28515625" style="1" customWidth="1"/>
    <col min="13572" max="13572" width="37.7109375" style="1" customWidth="1"/>
    <col min="13573" max="13573" width="23.140625" style="1" customWidth="1"/>
    <col min="13574" max="13574" width="20.42578125" style="1" customWidth="1"/>
    <col min="13575" max="13575" width="21.5703125" style="1" bestFit="1" customWidth="1"/>
    <col min="13576" max="13576" width="16.140625" style="1" customWidth="1"/>
    <col min="13577" max="13577" width="17.42578125" style="1" bestFit="1" customWidth="1"/>
    <col min="13578" max="13578" width="15.42578125" style="1" bestFit="1" customWidth="1"/>
    <col min="13579" max="13582" width="15.42578125" style="1" customWidth="1"/>
    <col min="13583" max="13583" width="14.5703125" style="1" bestFit="1" customWidth="1"/>
    <col min="13584" max="13584" width="15.42578125" style="1" bestFit="1" customWidth="1"/>
    <col min="13585" max="13585" width="15.85546875" style="1" customWidth="1"/>
    <col min="13586" max="13587" width="13.7109375" style="1" customWidth="1"/>
    <col min="13588" max="13588" width="22.7109375" style="1" customWidth="1"/>
    <col min="13589" max="13596" width="20.85546875" style="1" customWidth="1"/>
    <col min="13597" max="13824" width="11.5703125" style="1"/>
    <col min="13825" max="13825" width="27.7109375" style="1" customWidth="1"/>
    <col min="13826" max="13826" width="11.7109375" style="1" customWidth="1"/>
    <col min="13827" max="13827" width="21.28515625" style="1" customWidth="1"/>
    <col min="13828" max="13828" width="37.7109375" style="1" customWidth="1"/>
    <col min="13829" max="13829" width="23.140625" style="1" customWidth="1"/>
    <col min="13830" max="13830" width="20.42578125" style="1" customWidth="1"/>
    <col min="13831" max="13831" width="21.5703125" style="1" bestFit="1" customWidth="1"/>
    <col min="13832" max="13832" width="16.140625" style="1" customWidth="1"/>
    <col min="13833" max="13833" width="17.42578125" style="1" bestFit="1" customWidth="1"/>
    <col min="13834" max="13834" width="15.42578125" style="1" bestFit="1" customWidth="1"/>
    <col min="13835" max="13838" width="15.42578125" style="1" customWidth="1"/>
    <col min="13839" max="13839" width="14.5703125" style="1" bestFit="1" customWidth="1"/>
    <col min="13840" max="13840" width="15.42578125" style="1" bestFit="1" customWidth="1"/>
    <col min="13841" max="13841" width="15.85546875" style="1" customWidth="1"/>
    <col min="13842" max="13843" width="13.7109375" style="1" customWidth="1"/>
    <col min="13844" max="13844" width="22.7109375" style="1" customWidth="1"/>
    <col min="13845" max="13852" width="20.85546875" style="1" customWidth="1"/>
    <col min="13853" max="14080" width="11.5703125" style="1"/>
    <col min="14081" max="14081" width="27.7109375" style="1" customWidth="1"/>
    <col min="14082" max="14082" width="11.7109375" style="1" customWidth="1"/>
    <col min="14083" max="14083" width="21.28515625" style="1" customWidth="1"/>
    <col min="14084" max="14084" width="37.7109375" style="1" customWidth="1"/>
    <col min="14085" max="14085" width="23.140625" style="1" customWidth="1"/>
    <col min="14086" max="14086" width="20.42578125" style="1" customWidth="1"/>
    <col min="14087" max="14087" width="21.5703125" style="1" bestFit="1" customWidth="1"/>
    <col min="14088" max="14088" width="16.140625" style="1" customWidth="1"/>
    <col min="14089" max="14089" width="17.42578125" style="1" bestFit="1" customWidth="1"/>
    <col min="14090" max="14090" width="15.42578125" style="1" bestFit="1" customWidth="1"/>
    <col min="14091" max="14094" width="15.42578125" style="1" customWidth="1"/>
    <col min="14095" max="14095" width="14.5703125" style="1" bestFit="1" customWidth="1"/>
    <col min="14096" max="14096" width="15.42578125" style="1" bestFit="1" customWidth="1"/>
    <col min="14097" max="14097" width="15.85546875" style="1" customWidth="1"/>
    <col min="14098" max="14099" width="13.7109375" style="1" customWidth="1"/>
    <col min="14100" max="14100" width="22.7109375" style="1" customWidth="1"/>
    <col min="14101" max="14108" width="20.85546875" style="1" customWidth="1"/>
    <col min="14109" max="14336" width="11.5703125" style="1"/>
    <col min="14337" max="14337" width="27.7109375" style="1" customWidth="1"/>
    <col min="14338" max="14338" width="11.7109375" style="1" customWidth="1"/>
    <col min="14339" max="14339" width="21.28515625" style="1" customWidth="1"/>
    <col min="14340" max="14340" width="37.7109375" style="1" customWidth="1"/>
    <col min="14341" max="14341" width="23.140625" style="1" customWidth="1"/>
    <col min="14342" max="14342" width="20.42578125" style="1" customWidth="1"/>
    <col min="14343" max="14343" width="21.5703125" style="1" bestFit="1" customWidth="1"/>
    <col min="14344" max="14344" width="16.140625" style="1" customWidth="1"/>
    <col min="14345" max="14345" width="17.42578125" style="1" bestFit="1" customWidth="1"/>
    <col min="14346" max="14346" width="15.42578125" style="1" bestFit="1" customWidth="1"/>
    <col min="14347" max="14350" width="15.42578125" style="1" customWidth="1"/>
    <col min="14351" max="14351" width="14.5703125" style="1" bestFit="1" customWidth="1"/>
    <col min="14352" max="14352" width="15.42578125" style="1" bestFit="1" customWidth="1"/>
    <col min="14353" max="14353" width="15.85546875" style="1" customWidth="1"/>
    <col min="14354" max="14355" width="13.7109375" style="1" customWidth="1"/>
    <col min="14356" max="14356" width="22.7109375" style="1" customWidth="1"/>
    <col min="14357" max="14364" width="20.85546875" style="1" customWidth="1"/>
    <col min="14365" max="14592" width="11.5703125" style="1"/>
    <col min="14593" max="14593" width="27.7109375" style="1" customWidth="1"/>
    <col min="14594" max="14594" width="11.7109375" style="1" customWidth="1"/>
    <col min="14595" max="14595" width="21.28515625" style="1" customWidth="1"/>
    <col min="14596" max="14596" width="37.7109375" style="1" customWidth="1"/>
    <col min="14597" max="14597" width="23.140625" style="1" customWidth="1"/>
    <col min="14598" max="14598" width="20.42578125" style="1" customWidth="1"/>
    <col min="14599" max="14599" width="21.5703125" style="1" bestFit="1" customWidth="1"/>
    <col min="14600" max="14600" width="16.140625" style="1" customWidth="1"/>
    <col min="14601" max="14601" width="17.42578125" style="1" bestFit="1" customWidth="1"/>
    <col min="14602" max="14602" width="15.42578125" style="1" bestFit="1" customWidth="1"/>
    <col min="14603" max="14606" width="15.42578125" style="1" customWidth="1"/>
    <col min="14607" max="14607" width="14.5703125" style="1" bestFit="1" customWidth="1"/>
    <col min="14608" max="14608" width="15.42578125" style="1" bestFit="1" customWidth="1"/>
    <col min="14609" max="14609" width="15.85546875" style="1" customWidth="1"/>
    <col min="14610" max="14611" width="13.7109375" style="1" customWidth="1"/>
    <col min="14612" max="14612" width="22.7109375" style="1" customWidth="1"/>
    <col min="14613" max="14620" width="20.85546875" style="1" customWidth="1"/>
    <col min="14621" max="14848" width="11.5703125" style="1"/>
    <col min="14849" max="14849" width="27.7109375" style="1" customWidth="1"/>
    <col min="14850" max="14850" width="11.7109375" style="1" customWidth="1"/>
    <col min="14851" max="14851" width="21.28515625" style="1" customWidth="1"/>
    <col min="14852" max="14852" width="37.7109375" style="1" customWidth="1"/>
    <col min="14853" max="14853" width="23.140625" style="1" customWidth="1"/>
    <col min="14854" max="14854" width="20.42578125" style="1" customWidth="1"/>
    <col min="14855" max="14855" width="21.5703125" style="1" bestFit="1" customWidth="1"/>
    <col min="14856" max="14856" width="16.140625" style="1" customWidth="1"/>
    <col min="14857" max="14857" width="17.42578125" style="1" bestFit="1" customWidth="1"/>
    <col min="14858" max="14858" width="15.42578125" style="1" bestFit="1" customWidth="1"/>
    <col min="14859" max="14862" width="15.42578125" style="1" customWidth="1"/>
    <col min="14863" max="14863" width="14.5703125" style="1" bestFit="1" customWidth="1"/>
    <col min="14864" max="14864" width="15.42578125" style="1" bestFit="1" customWidth="1"/>
    <col min="14865" max="14865" width="15.85546875" style="1" customWidth="1"/>
    <col min="14866" max="14867" width="13.7109375" style="1" customWidth="1"/>
    <col min="14868" max="14868" width="22.7109375" style="1" customWidth="1"/>
    <col min="14869" max="14876" width="20.85546875" style="1" customWidth="1"/>
    <col min="14877" max="15104" width="11.5703125" style="1"/>
    <col min="15105" max="15105" width="27.7109375" style="1" customWidth="1"/>
    <col min="15106" max="15106" width="11.7109375" style="1" customWidth="1"/>
    <col min="15107" max="15107" width="21.28515625" style="1" customWidth="1"/>
    <col min="15108" max="15108" width="37.7109375" style="1" customWidth="1"/>
    <col min="15109" max="15109" width="23.140625" style="1" customWidth="1"/>
    <col min="15110" max="15110" width="20.42578125" style="1" customWidth="1"/>
    <col min="15111" max="15111" width="21.5703125" style="1" bestFit="1" customWidth="1"/>
    <col min="15112" max="15112" width="16.140625" style="1" customWidth="1"/>
    <col min="15113" max="15113" width="17.42578125" style="1" bestFit="1" customWidth="1"/>
    <col min="15114" max="15114" width="15.42578125" style="1" bestFit="1" customWidth="1"/>
    <col min="15115" max="15118" width="15.42578125" style="1" customWidth="1"/>
    <col min="15119" max="15119" width="14.5703125" style="1" bestFit="1" customWidth="1"/>
    <col min="15120" max="15120" width="15.42578125" style="1" bestFit="1" customWidth="1"/>
    <col min="15121" max="15121" width="15.85546875" style="1" customWidth="1"/>
    <col min="15122" max="15123" width="13.7109375" style="1" customWidth="1"/>
    <col min="15124" max="15124" width="22.7109375" style="1" customWidth="1"/>
    <col min="15125" max="15132" width="20.85546875" style="1" customWidth="1"/>
    <col min="15133" max="15360" width="11.5703125" style="1"/>
    <col min="15361" max="15361" width="27.7109375" style="1" customWidth="1"/>
    <col min="15362" max="15362" width="11.7109375" style="1" customWidth="1"/>
    <col min="15363" max="15363" width="21.28515625" style="1" customWidth="1"/>
    <col min="15364" max="15364" width="37.7109375" style="1" customWidth="1"/>
    <col min="15365" max="15365" width="23.140625" style="1" customWidth="1"/>
    <col min="15366" max="15366" width="20.42578125" style="1" customWidth="1"/>
    <col min="15367" max="15367" width="21.5703125" style="1" bestFit="1" customWidth="1"/>
    <col min="15368" max="15368" width="16.140625" style="1" customWidth="1"/>
    <col min="15369" max="15369" width="17.42578125" style="1" bestFit="1" customWidth="1"/>
    <col min="15370" max="15370" width="15.42578125" style="1" bestFit="1" customWidth="1"/>
    <col min="15371" max="15374" width="15.42578125" style="1" customWidth="1"/>
    <col min="15375" max="15375" width="14.5703125" style="1" bestFit="1" customWidth="1"/>
    <col min="15376" max="15376" width="15.42578125" style="1" bestFit="1" customWidth="1"/>
    <col min="15377" max="15377" width="15.85546875" style="1" customWidth="1"/>
    <col min="15378" max="15379" width="13.7109375" style="1" customWidth="1"/>
    <col min="15380" max="15380" width="22.7109375" style="1" customWidth="1"/>
    <col min="15381" max="15388" width="20.85546875" style="1" customWidth="1"/>
    <col min="15389" max="15616" width="11.5703125" style="1"/>
    <col min="15617" max="15617" width="27.7109375" style="1" customWidth="1"/>
    <col min="15618" max="15618" width="11.7109375" style="1" customWidth="1"/>
    <col min="15619" max="15619" width="21.28515625" style="1" customWidth="1"/>
    <col min="15620" max="15620" width="37.7109375" style="1" customWidth="1"/>
    <col min="15621" max="15621" width="23.140625" style="1" customWidth="1"/>
    <col min="15622" max="15622" width="20.42578125" style="1" customWidth="1"/>
    <col min="15623" max="15623" width="21.5703125" style="1" bestFit="1" customWidth="1"/>
    <col min="15624" max="15624" width="16.140625" style="1" customWidth="1"/>
    <col min="15625" max="15625" width="17.42578125" style="1" bestFit="1" customWidth="1"/>
    <col min="15626" max="15626" width="15.42578125" style="1" bestFit="1" customWidth="1"/>
    <col min="15627" max="15630" width="15.42578125" style="1" customWidth="1"/>
    <col min="15631" max="15631" width="14.5703125" style="1" bestFit="1" customWidth="1"/>
    <col min="15632" max="15632" width="15.42578125" style="1" bestFit="1" customWidth="1"/>
    <col min="15633" max="15633" width="15.85546875" style="1" customWidth="1"/>
    <col min="15634" max="15635" width="13.7109375" style="1" customWidth="1"/>
    <col min="15636" max="15636" width="22.7109375" style="1" customWidth="1"/>
    <col min="15637" max="15644" width="20.85546875" style="1" customWidth="1"/>
    <col min="15645" max="15872" width="11.5703125" style="1"/>
    <col min="15873" max="15873" width="27.7109375" style="1" customWidth="1"/>
    <col min="15874" max="15874" width="11.7109375" style="1" customWidth="1"/>
    <col min="15875" max="15875" width="21.28515625" style="1" customWidth="1"/>
    <col min="15876" max="15876" width="37.7109375" style="1" customWidth="1"/>
    <col min="15877" max="15877" width="23.140625" style="1" customWidth="1"/>
    <col min="15878" max="15878" width="20.42578125" style="1" customWidth="1"/>
    <col min="15879" max="15879" width="21.5703125" style="1" bestFit="1" customWidth="1"/>
    <col min="15880" max="15880" width="16.140625" style="1" customWidth="1"/>
    <col min="15881" max="15881" width="17.42578125" style="1" bestFit="1" customWidth="1"/>
    <col min="15882" max="15882" width="15.42578125" style="1" bestFit="1" customWidth="1"/>
    <col min="15883" max="15886" width="15.42578125" style="1" customWidth="1"/>
    <col min="15887" max="15887" width="14.5703125" style="1" bestFit="1" customWidth="1"/>
    <col min="15888" max="15888" width="15.42578125" style="1" bestFit="1" customWidth="1"/>
    <col min="15889" max="15889" width="15.85546875" style="1" customWidth="1"/>
    <col min="15890" max="15891" width="13.7109375" style="1" customWidth="1"/>
    <col min="15892" max="15892" width="22.7109375" style="1" customWidth="1"/>
    <col min="15893" max="15900" width="20.85546875" style="1" customWidth="1"/>
    <col min="15901" max="16128" width="11.5703125" style="1"/>
    <col min="16129" max="16129" width="27.7109375" style="1" customWidth="1"/>
    <col min="16130" max="16130" width="11.7109375" style="1" customWidth="1"/>
    <col min="16131" max="16131" width="21.28515625" style="1" customWidth="1"/>
    <col min="16132" max="16132" width="37.7109375" style="1" customWidth="1"/>
    <col min="16133" max="16133" width="23.140625" style="1" customWidth="1"/>
    <col min="16134" max="16134" width="20.42578125" style="1" customWidth="1"/>
    <col min="16135" max="16135" width="21.5703125" style="1" bestFit="1" customWidth="1"/>
    <col min="16136" max="16136" width="16.140625" style="1" customWidth="1"/>
    <col min="16137" max="16137" width="17.42578125" style="1" bestFit="1" customWidth="1"/>
    <col min="16138" max="16138" width="15.42578125" style="1" bestFit="1" customWidth="1"/>
    <col min="16139" max="16142" width="15.42578125" style="1" customWidth="1"/>
    <col min="16143" max="16143" width="14.5703125" style="1" bestFit="1" customWidth="1"/>
    <col min="16144" max="16144" width="15.42578125" style="1" bestFit="1" customWidth="1"/>
    <col min="16145" max="16145" width="15.85546875" style="1" customWidth="1"/>
    <col min="16146" max="16147" width="13.7109375" style="1" customWidth="1"/>
    <col min="16148" max="16148" width="22.7109375" style="1" customWidth="1"/>
    <col min="16149" max="16156" width="20.85546875" style="1" customWidth="1"/>
    <col min="16157" max="16384" width="11.5703125" style="1"/>
  </cols>
  <sheetData>
    <row r="1" spans="1:22" s="17" customFormat="1"/>
    <row r="2" spans="1:22" ht="30.75">
      <c r="A2" s="484" t="s">
        <v>0</v>
      </c>
      <c r="B2" s="484"/>
      <c r="C2" s="484"/>
      <c r="D2" s="484"/>
      <c r="E2" s="484"/>
      <c r="F2" s="484"/>
      <c r="G2" s="484"/>
      <c r="H2" s="484"/>
      <c r="I2" s="484"/>
      <c r="J2" s="484"/>
      <c r="K2" s="484"/>
      <c r="L2" s="484"/>
      <c r="M2" s="484"/>
      <c r="N2" s="484"/>
      <c r="O2" s="484"/>
      <c r="P2" s="484"/>
      <c r="Q2" s="484"/>
      <c r="R2" s="484"/>
      <c r="S2" s="484"/>
      <c r="T2" s="484"/>
    </row>
    <row r="3" spans="1:22" ht="30.75">
      <c r="A3" s="484" t="s">
        <v>1</v>
      </c>
      <c r="B3" s="484"/>
      <c r="C3" s="484"/>
      <c r="D3" s="484"/>
      <c r="E3" s="484"/>
      <c r="F3" s="484"/>
      <c r="G3" s="484"/>
      <c r="H3" s="484"/>
      <c r="I3" s="484"/>
      <c r="J3" s="484"/>
      <c r="K3" s="484"/>
      <c r="L3" s="484"/>
      <c r="M3" s="484"/>
      <c r="N3" s="484"/>
      <c r="O3" s="484"/>
      <c r="P3" s="484"/>
      <c r="Q3" s="484"/>
      <c r="R3" s="484"/>
      <c r="S3" s="484"/>
      <c r="T3" s="484"/>
      <c r="U3" s="2"/>
    </row>
    <row r="4" spans="1:22" ht="30.75">
      <c r="A4" s="484" t="s">
        <v>2</v>
      </c>
      <c r="B4" s="484"/>
      <c r="C4" s="484"/>
      <c r="D4" s="484"/>
      <c r="E4" s="484"/>
      <c r="F4" s="484"/>
      <c r="G4" s="484"/>
      <c r="H4" s="484"/>
      <c r="I4" s="484"/>
      <c r="J4" s="484"/>
      <c r="K4" s="484"/>
      <c r="L4" s="484"/>
      <c r="M4" s="484"/>
      <c r="N4" s="484"/>
      <c r="O4" s="484"/>
      <c r="P4" s="484"/>
      <c r="Q4" s="484"/>
      <c r="R4" s="484"/>
      <c r="S4" s="484"/>
      <c r="T4" s="484"/>
      <c r="U4" s="2"/>
    </row>
    <row r="5" spans="1:22" ht="21.75">
      <c r="A5" s="2"/>
      <c r="B5" s="2"/>
      <c r="C5" s="2"/>
      <c r="D5" s="2"/>
      <c r="E5" s="2"/>
      <c r="F5" s="2"/>
      <c r="G5" s="2"/>
      <c r="H5" s="2"/>
      <c r="I5" s="2"/>
      <c r="J5" s="2"/>
      <c r="K5" s="2"/>
      <c r="L5" s="2"/>
      <c r="M5" s="2"/>
      <c r="N5" s="2"/>
      <c r="O5" s="2"/>
      <c r="P5" s="2"/>
      <c r="Q5" s="2"/>
      <c r="R5" s="2"/>
      <c r="S5" s="2"/>
      <c r="T5" s="2"/>
      <c r="U5" s="2"/>
    </row>
    <row r="6" spans="1:22" ht="18.75" thickBot="1"/>
    <row r="7" spans="1:22">
      <c r="A7" s="485" t="s">
        <v>3</v>
      </c>
      <c r="B7" s="486"/>
      <c r="C7" s="487"/>
      <c r="D7" s="488"/>
      <c r="E7" s="123"/>
    </row>
    <row r="8" spans="1:22" ht="36">
      <c r="A8" s="3" t="s">
        <v>4</v>
      </c>
      <c r="B8" s="489" t="s">
        <v>5</v>
      </c>
      <c r="C8" s="490"/>
      <c r="D8" s="4" t="s">
        <v>6</v>
      </c>
      <c r="E8" s="123"/>
    </row>
    <row r="9" spans="1:22" ht="18.75" thickBot="1">
      <c r="A9" s="21" t="s">
        <v>114</v>
      </c>
      <c r="B9" s="527" t="s">
        <v>115</v>
      </c>
      <c r="C9" s="528"/>
      <c r="D9" s="83" t="s">
        <v>139</v>
      </c>
    </row>
    <row r="10" spans="1:22" ht="18.75" thickBot="1"/>
    <row r="11" spans="1:22" ht="31.5" thickBot="1">
      <c r="A11" s="738" t="s">
        <v>9</v>
      </c>
      <c r="B11" s="738"/>
      <c r="C11" s="738"/>
      <c r="D11" s="738"/>
      <c r="E11" s="738"/>
      <c r="F11" s="738"/>
      <c r="G11" s="738"/>
      <c r="H11" s="473">
        <v>2023</v>
      </c>
      <c r="I11" s="474"/>
      <c r="J11" s="474"/>
      <c r="K11" s="474"/>
      <c r="L11" s="474"/>
      <c r="M11" s="474"/>
      <c r="N11" s="474"/>
      <c r="O11" s="474"/>
      <c r="P11" s="474"/>
      <c r="Q11" s="474"/>
      <c r="R11" s="474"/>
      <c r="S11" s="475"/>
      <c r="T11" s="726" t="s">
        <v>10</v>
      </c>
    </row>
    <row r="12" spans="1:22" ht="43.5" thickBot="1">
      <c r="A12" s="129" t="s">
        <v>140</v>
      </c>
      <c r="B12" s="129" t="s">
        <v>12</v>
      </c>
      <c r="C12" s="129" t="s">
        <v>13</v>
      </c>
      <c r="D12" s="129" t="s">
        <v>14</v>
      </c>
      <c r="E12" s="129" t="s">
        <v>15</v>
      </c>
      <c r="F12" s="129" t="s">
        <v>16</v>
      </c>
      <c r="G12" s="129" t="s">
        <v>17</v>
      </c>
      <c r="H12" s="129" t="s">
        <v>18</v>
      </c>
      <c r="I12" s="129" t="s">
        <v>19</v>
      </c>
      <c r="J12" s="129" t="s">
        <v>20</v>
      </c>
      <c r="K12" s="129" t="s">
        <v>21</v>
      </c>
      <c r="L12" s="129" t="s">
        <v>22</v>
      </c>
      <c r="M12" s="129" t="s">
        <v>23</v>
      </c>
      <c r="N12" s="129" t="s">
        <v>24</v>
      </c>
      <c r="O12" s="129" t="s">
        <v>25</v>
      </c>
      <c r="P12" s="129" t="s">
        <v>26</v>
      </c>
      <c r="Q12" s="129" t="s">
        <v>27</v>
      </c>
      <c r="R12" s="129" t="s">
        <v>28</v>
      </c>
      <c r="S12" s="129" t="s">
        <v>29</v>
      </c>
      <c r="T12" s="726"/>
    </row>
    <row r="13" spans="1:22" s="179" customFormat="1" ht="246.75" customHeight="1" thickBot="1">
      <c r="A13" s="173" t="s">
        <v>117</v>
      </c>
      <c r="B13" s="173">
        <v>15284</v>
      </c>
      <c r="C13" s="173" t="s">
        <v>141</v>
      </c>
      <c r="D13" s="173" t="s">
        <v>142</v>
      </c>
      <c r="E13" s="173" t="s">
        <v>143</v>
      </c>
      <c r="F13" s="174">
        <v>100</v>
      </c>
      <c r="G13" s="173" t="s">
        <v>144</v>
      </c>
      <c r="H13" s="175">
        <v>12</v>
      </c>
      <c r="I13" s="175">
        <v>48</v>
      </c>
      <c r="J13" s="175">
        <v>40</v>
      </c>
      <c r="K13" s="175"/>
      <c r="L13" s="175"/>
      <c r="M13" s="175"/>
      <c r="N13" s="175"/>
      <c r="O13" s="175"/>
      <c r="P13" s="175"/>
      <c r="Q13" s="175"/>
      <c r="R13" s="175"/>
      <c r="S13" s="175"/>
      <c r="T13" s="176">
        <f>SUM(H13:S13)</f>
        <v>100</v>
      </c>
      <c r="U13" s="177"/>
      <c r="V13" s="178"/>
    </row>
  </sheetData>
  <mergeCells count="9">
    <mergeCell ref="A11:G11"/>
    <mergeCell ref="H11:S11"/>
    <mergeCell ref="T11:T12"/>
    <mergeCell ref="A2:T2"/>
    <mergeCell ref="A3:T3"/>
    <mergeCell ref="A4:T4"/>
    <mergeCell ref="A7:D7"/>
    <mergeCell ref="B8:C8"/>
    <mergeCell ref="B9:C9"/>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pageSetUpPr fitToPage="1"/>
  </sheetPr>
  <dimension ref="A1:BF32"/>
  <sheetViews>
    <sheetView zoomScaleNormal="100" workbookViewId="0">
      <selection activeCell="L16" sqref="L16:L17"/>
    </sheetView>
  </sheetViews>
  <sheetFormatPr baseColWidth="10" defaultColWidth="11.42578125" defaultRowHeight="15"/>
  <cols>
    <col min="1" max="1" width="27.7109375" style="18" customWidth="1"/>
    <col min="2" max="2" width="11.7109375" style="18" customWidth="1"/>
    <col min="3" max="3" width="21.28515625" style="18" customWidth="1"/>
    <col min="4" max="4" width="37.7109375" style="18" customWidth="1"/>
    <col min="5" max="5" width="23.140625" style="18" customWidth="1"/>
    <col min="6" max="6" width="20.42578125" style="18" customWidth="1"/>
    <col min="7" max="7" width="21.5703125" style="18" bestFit="1" customWidth="1"/>
    <col min="8" max="10" width="18" style="18" customWidth="1"/>
    <col min="11" max="11" width="16.5703125" style="18" customWidth="1"/>
    <col min="12" max="12" width="16.140625" style="18" customWidth="1"/>
    <col min="13" max="13" width="17.42578125" style="18" bestFit="1" customWidth="1"/>
    <col min="14" max="14" width="15.42578125" style="18" customWidth="1"/>
    <col min="15" max="15" width="14.5703125" style="18" customWidth="1"/>
    <col min="16" max="16" width="16.28515625" style="18" customWidth="1"/>
    <col min="17" max="17" width="15.7109375" style="18" customWidth="1"/>
    <col min="18" max="18" width="17.28515625" style="18" customWidth="1"/>
    <col min="19" max="19" width="15.42578125" style="18" customWidth="1"/>
    <col min="20" max="20" width="15.28515625" style="18" customWidth="1"/>
    <col min="21" max="21" width="11" style="18" customWidth="1"/>
    <col min="22" max="22" width="14.42578125" style="18" customWidth="1"/>
    <col min="23" max="23" width="15.85546875" style="18" customWidth="1"/>
    <col min="24" max="24" width="12" style="18" customWidth="1"/>
    <col min="25" max="25" width="11.42578125" style="18" customWidth="1"/>
    <col min="26" max="26" width="12.140625" style="18" customWidth="1"/>
    <col min="27" max="27" width="13" style="18" customWidth="1"/>
    <col min="28" max="28" width="10.5703125" style="18" customWidth="1"/>
    <col min="29" max="29" width="11.42578125" style="18"/>
    <col min="30" max="30" width="13.7109375" style="18" customWidth="1"/>
    <col min="31" max="31" width="13.42578125" style="18" customWidth="1"/>
    <col min="32" max="33" width="11.42578125" style="18"/>
    <col min="34" max="34" width="13.42578125" style="18" customWidth="1"/>
    <col min="35" max="35" width="12.7109375" style="18" customWidth="1"/>
    <col min="36" max="37" width="11.42578125" style="18"/>
    <col min="38" max="39" width="12.7109375" style="18" customWidth="1"/>
    <col min="40" max="41" width="11.42578125" style="18"/>
    <col min="42" max="42" width="12.85546875" style="18" customWidth="1"/>
    <col min="43" max="43" width="14.28515625" style="18" customWidth="1"/>
    <col min="44" max="45" width="11.42578125" style="18"/>
    <col min="46" max="46" width="14" style="18" customWidth="1"/>
    <col min="47" max="47" width="15" style="18" customWidth="1"/>
    <col min="48" max="49" width="11.42578125" style="18"/>
    <col min="50" max="50" width="14.28515625" style="18" customWidth="1"/>
    <col min="51" max="51" width="13.42578125" style="18" customWidth="1"/>
    <col min="52" max="53" width="11.42578125" style="18"/>
    <col min="54" max="54" width="13.7109375" style="18" customWidth="1"/>
    <col min="55" max="55" width="12.7109375" style="18" customWidth="1"/>
    <col min="56" max="16384" width="11.42578125" style="18"/>
  </cols>
  <sheetData>
    <row r="1" spans="1:21" ht="26.25">
      <c r="A1" s="499" t="s">
        <v>0</v>
      </c>
      <c r="B1" s="499"/>
      <c r="C1" s="499"/>
      <c r="D1" s="499"/>
      <c r="E1" s="499"/>
      <c r="F1" s="499"/>
      <c r="G1" s="499"/>
      <c r="H1" s="499"/>
      <c r="I1" s="499"/>
      <c r="J1" s="499"/>
      <c r="K1" s="499"/>
      <c r="L1" s="499"/>
      <c r="M1" s="499"/>
      <c r="N1" s="499"/>
      <c r="O1" s="499"/>
      <c r="P1" s="499"/>
      <c r="Q1" s="499"/>
      <c r="R1" s="499"/>
      <c r="S1" s="499"/>
      <c r="T1" s="499"/>
    </row>
    <row r="2" spans="1:21" ht="26.25">
      <c r="A2" s="499" t="s">
        <v>1</v>
      </c>
      <c r="B2" s="499"/>
      <c r="C2" s="499"/>
      <c r="D2" s="499"/>
      <c r="E2" s="499"/>
      <c r="F2" s="499"/>
      <c r="G2" s="499"/>
      <c r="H2" s="499"/>
      <c r="I2" s="499"/>
      <c r="J2" s="499"/>
      <c r="K2" s="499"/>
      <c r="L2" s="499"/>
      <c r="M2" s="499"/>
      <c r="N2" s="499"/>
      <c r="O2" s="499"/>
      <c r="P2" s="499"/>
      <c r="Q2" s="499"/>
      <c r="R2" s="499"/>
      <c r="S2" s="499"/>
      <c r="T2" s="499"/>
      <c r="U2" s="19"/>
    </row>
    <row r="3" spans="1:21" ht="26.25">
      <c r="A3" s="499" t="s">
        <v>2</v>
      </c>
      <c r="B3" s="499"/>
      <c r="C3" s="499"/>
      <c r="D3" s="499"/>
      <c r="E3" s="499"/>
      <c r="F3" s="499"/>
      <c r="G3" s="499"/>
      <c r="H3" s="499"/>
      <c r="I3" s="499"/>
      <c r="J3" s="499"/>
      <c r="K3" s="499"/>
      <c r="L3" s="499"/>
      <c r="M3" s="499"/>
      <c r="N3" s="499"/>
      <c r="O3" s="499"/>
      <c r="P3" s="499"/>
      <c r="Q3" s="499"/>
      <c r="R3" s="499"/>
      <c r="S3" s="499"/>
      <c r="T3" s="499"/>
      <c r="U3" s="19"/>
    </row>
    <row r="4" spans="1:21" ht="18.75">
      <c r="A4" s="19"/>
      <c r="B4" s="19"/>
      <c r="C4" s="19"/>
      <c r="D4" s="19"/>
      <c r="E4" s="19"/>
      <c r="F4" s="19"/>
      <c r="G4" s="19"/>
      <c r="H4" s="19"/>
      <c r="I4" s="19"/>
      <c r="J4" s="19"/>
      <c r="K4" s="19"/>
      <c r="L4" s="19"/>
      <c r="M4" s="19"/>
      <c r="N4" s="19"/>
      <c r="O4" s="19"/>
      <c r="P4" s="19"/>
      <c r="Q4" s="19"/>
      <c r="R4" s="19"/>
      <c r="S4" s="19"/>
      <c r="T4" s="19"/>
      <c r="U4" s="19"/>
    </row>
    <row r="5" spans="1:21" ht="15.75" thickBot="1"/>
    <row r="6" spans="1:21">
      <c r="A6" s="587" t="s">
        <v>3</v>
      </c>
      <c r="B6" s="588"/>
      <c r="C6" s="589"/>
      <c r="D6" s="590"/>
      <c r="E6" s="180"/>
    </row>
    <row r="7" spans="1:21">
      <c r="A7" s="140" t="s">
        <v>4</v>
      </c>
      <c r="B7" s="591" t="s">
        <v>5</v>
      </c>
      <c r="C7" s="592"/>
      <c r="D7" s="141" t="s">
        <v>6</v>
      </c>
      <c r="E7" s="180"/>
    </row>
    <row r="8" spans="1:21" ht="57" customHeight="1" thickBot="1">
      <c r="A8" s="142" t="s">
        <v>42</v>
      </c>
      <c r="B8" s="585" t="s">
        <v>237</v>
      </c>
      <c r="C8" s="586"/>
      <c r="D8" s="182" t="s">
        <v>236</v>
      </c>
      <c r="E8" s="183"/>
    </row>
    <row r="9" spans="1:21" ht="15.75" thickBot="1">
      <c r="A9" s="183"/>
      <c r="B9" s="183"/>
      <c r="C9" s="183"/>
      <c r="D9" s="183"/>
      <c r="E9" s="183"/>
    </row>
    <row r="10" spans="1:21" ht="27" thickBot="1">
      <c r="A10" s="570" t="s">
        <v>9</v>
      </c>
      <c r="B10" s="571"/>
      <c r="C10" s="571"/>
      <c r="D10" s="571"/>
      <c r="E10" s="571"/>
      <c r="F10" s="571"/>
      <c r="G10" s="707"/>
      <c r="H10" s="708">
        <v>2023</v>
      </c>
      <c r="I10" s="709"/>
      <c r="J10" s="709"/>
      <c r="K10" s="754"/>
      <c r="L10" s="754"/>
      <c r="M10" s="754"/>
      <c r="N10" s="709"/>
      <c r="O10" s="709"/>
      <c r="P10" s="709"/>
      <c r="Q10" s="709"/>
      <c r="R10" s="709"/>
      <c r="S10" s="755"/>
      <c r="T10" s="710" t="s">
        <v>10</v>
      </c>
    </row>
    <row r="11" spans="1:21" ht="38.25">
      <c r="A11" s="185" t="s">
        <v>11</v>
      </c>
      <c r="B11" s="342" t="s">
        <v>12</v>
      </c>
      <c r="C11" s="341" t="s">
        <v>13</v>
      </c>
      <c r="D11" s="341" t="s">
        <v>14</v>
      </c>
      <c r="E11" s="341" t="s">
        <v>15</v>
      </c>
      <c r="F11" s="341" t="s">
        <v>16</v>
      </c>
      <c r="G11" s="340" t="s">
        <v>17</v>
      </c>
      <c r="H11" s="339" t="s">
        <v>18</v>
      </c>
      <c r="I11" s="338" t="s">
        <v>19</v>
      </c>
      <c r="J11" s="338" t="s">
        <v>20</v>
      </c>
      <c r="K11" s="198" t="s">
        <v>21</v>
      </c>
      <c r="L11" s="198" t="s">
        <v>22</v>
      </c>
      <c r="M11" s="198" t="s">
        <v>23</v>
      </c>
      <c r="N11" s="209" t="s">
        <v>24</v>
      </c>
      <c r="O11" s="209" t="s">
        <v>25</v>
      </c>
      <c r="P11" s="209" t="s">
        <v>26</v>
      </c>
      <c r="Q11" s="209" t="s">
        <v>27</v>
      </c>
      <c r="R11" s="209" t="s">
        <v>28</v>
      </c>
      <c r="S11" s="209" t="s">
        <v>29</v>
      </c>
      <c r="T11" s="711"/>
    </row>
    <row r="12" spans="1:21" ht="51" customHeight="1">
      <c r="A12" s="248" t="s">
        <v>235</v>
      </c>
      <c r="B12" s="507">
        <v>15950</v>
      </c>
      <c r="C12" s="750" t="s">
        <v>219</v>
      </c>
      <c r="D12" s="753" t="s">
        <v>218</v>
      </c>
      <c r="E12" s="248" t="s">
        <v>217</v>
      </c>
      <c r="F12" s="252">
        <v>80</v>
      </c>
      <c r="G12" s="248" t="s">
        <v>216</v>
      </c>
      <c r="H12" s="337">
        <v>83</v>
      </c>
      <c r="I12" s="193">
        <v>88</v>
      </c>
      <c r="J12" s="193">
        <v>71</v>
      </c>
      <c r="K12" s="337"/>
      <c r="L12" s="337"/>
      <c r="M12" s="337"/>
      <c r="N12" s="252"/>
      <c r="O12" s="336"/>
      <c r="P12" s="336"/>
      <c r="Q12" s="336"/>
      <c r="R12" s="336"/>
      <c r="S12" s="336"/>
      <c r="T12" s="328">
        <f>SUM(H12:S12)/12</f>
        <v>20.166666666666668</v>
      </c>
      <c r="U12" s="215"/>
    </row>
    <row r="13" spans="1:21" ht="51" customHeight="1">
      <c r="A13" s="248" t="s">
        <v>234</v>
      </c>
      <c r="B13" s="507"/>
      <c r="C13" s="751"/>
      <c r="D13" s="753"/>
      <c r="E13" s="194" t="s">
        <v>233</v>
      </c>
      <c r="F13" s="252">
        <v>80</v>
      </c>
      <c r="G13" s="194" t="s">
        <v>232</v>
      </c>
      <c r="H13" s="329"/>
      <c r="I13" s="329"/>
      <c r="J13" s="329"/>
      <c r="K13" s="329"/>
      <c r="L13" s="335"/>
      <c r="M13" s="252"/>
      <c r="N13" s="329"/>
      <c r="O13" s="329"/>
      <c r="P13" s="329"/>
      <c r="Q13" s="329"/>
      <c r="R13" s="329"/>
      <c r="S13" s="252"/>
      <c r="T13" s="328">
        <f>M13+S13</f>
        <v>0</v>
      </c>
      <c r="U13" s="215"/>
    </row>
    <row r="14" spans="1:21" ht="51">
      <c r="A14" s="248" t="s">
        <v>231</v>
      </c>
      <c r="B14" s="507"/>
      <c r="C14" s="751"/>
      <c r="D14" s="753"/>
      <c r="E14" s="194" t="s">
        <v>230</v>
      </c>
      <c r="F14" s="334">
        <v>100</v>
      </c>
      <c r="G14" s="248" t="s">
        <v>229</v>
      </c>
      <c r="H14" s="333">
        <v>100</v>
      </c>
      <c r="I14" s="333"/>
      <c r="J14" s="333"/>
      <c r="K14" s="252"/>
      <c r="L14" s="252"/>
      <c r="M14" s="252"/>
      <c r="N14" s="252"/>
      <c r="O14" s="252"/>
      <c r="P14" s="252"/>
      <c r="Q14" s="252"/>
      <c r="R14" s="252"/>
      <c r="S14" s="332"/>
      <c r="T14" s="328">
        <f>SUM(H14:S14)</f>
        <v>100</v>
      </c>
      <c r="U14" s="215"/>
    </row>
    <row r="15" spans="1:21" ht="63.75">
      <c r="A15" s="248" t="s">
        <v>228</v>
      </c>
      <c r="B15" s="507"/>
      <c r="C15" s="752"/>
      <c r="D15" s="753"/>
      <c r="E15" s="248" t="s">
        <v>227</v>
      </c>
      <c r="F15" s="331">
        <v>80</v>
      </c>
      <c r="G15" s="248" t="s">
        <v>226</v>
      </c>
      <c r="H15" s="330"/>
      <c r="I15" s="330"/>
      <c r="J15" s="330"/>
      <c r="K15" s="329"/>
      <c r="L15" s="329"/>
      <c r="M15" s="252"/>
      <c r="N15" s="329"/>
      <c r="O15" s="329"/>
      <c r="P15" s="329"/>
      <c r="Q15" s="329"/>
      <c r="R15" s="329"/>
      <c r="S15" s="252"/>
      <c r="T15" s="328">
        <f>SUM(H15:S15)</f>
        <v>0</v>
      </c>
    </row>
    <row r="16" spans="1:21" ht="90" customHeight="1">
      <c r="A16" s="760" t="s">
        <v>225</v>
      </c>
      <c r="B16" s="756">
        <v>15773</v>
      </c>
      <c r="C16" s="758" t="s">
        <v>224</v>
      </c>
      <c r="D16" s="758" t="s">
        <v>223</v>
      </c>
      <c r="E16" s="760" t="s">
        <v>222</v>
      </c>
      <c r="F16" s="744">
        <v>100</v>
      </c>
      <c r="G16" s="760" t="s">
        <v>221</v>
      </c>
      <c r="H16" s="744">
        <v>80</v>
      </c>
      <c r="I16" s="746">
        <v>0</v>
      </c>
      <c r="J16" s="744">
        <v>0</v>
      </c>
      <c r="K16" s="746"/>
      <c r="L16" s="747"/>
      <c r="M16" s="744"/>
      <c r="N16" s="744"/>
      <c r="O16" s="744"/>
      <c r="P16" s="744"/>
      <c r="Q16" s="744"/>
      <c r="R16" s="744"/>
      <c r="S16" s="746"/>
      <c r="T16" s="742">
        <f>SUM(H16:S16)</f>
        <v>80</v>
      </c>
      <c r="U16" s="215"/>
    </row>
    <row r="17" spans="1:58" ht="17.25" customHeight="1">
      <c r="A17" s="745"/>
      <c r="B17" s="757"/>
      <c r="C17" s="759"/>
      <c r="D17" s="759"/>
      <c r="E17" s="745"/>
      <c r="F17" s="745"/>
      <c r="G17" s="745"/>
      <c r="H17" s="745"/>
      <c r="I17" s="745"/>
      <c r="J17" s="745"/>
      <c r="K17" s="745"/>
      <c r="L17" s="745"/>
      <c r="M17" s="745"/>
      <c r="N17" s="745"/>
      <c r="O17" s="745"/>
      <c r="P17" s="745"/>
      <c r="Q17" s="745"/>
      <c r="R17" s="745"/>
      <c r="S17" s="745"/>
      <c r="T17" s="743"/>
      <c r="U17" s="215"/>
    </row>
    <row r="18" spans="1:58" ht="15.75" thickBot="1"/>
    <row r="19" spans="1:58" ht="16.5" customHeight="1" thickBot="1">
      <c r="A19" s="570" t="s">
        <v>9</v>
      </c>
      <c r="B19" s="571"/>
      <c r="C19" s="571"/>
      <c r="D19" s="571"/>
      <c r="E19" s="571"/>
      <c r="F19" s="571"/>
      <c r="G19" s="571"/>
      <c r="H19" s="571"/>
      <c r="I19" s="571"/>
      <c r="J19" s="748">
        <v>2023</v>
      </c>
      <c r="K19" s="749"/>
      <c r="L19" s="749"/>
      <c r="M19" s="749"/>
      <c r="N19" s="749"/>
      <c r="O19" s="749"/>
      <c r="P19" s="749"/>
      <c r="Q19" s="749"/>
      <c r="R19" s="749"/>
      <c r="S19" s="749"/>
      <c r="T19" s="749"/>
      <c r="U19" s="749"/>
      <c r="V19" s="749"/>
      <c r="W19" s="749"/>
      <c r="X19" s="749"/>
      <c r="Y19" s="749"/>
      <c r="Z19" s="749"/>
      <c r="AA19" s="749"/>
      <c r="AB19" s="749"/>
      <c r="AC19" s="749"/>
      <c r="AD19" s="749"/>
      <c r="AE19" s="749"/>
      <c r="AF19" s="749"/>
      <c r="AG19" s="749"/>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575" t="s">
        <v>10</v>
      </c>
    </row>
    <row r="20" spans="1:58">
      <c r="A20" s="577" t="s">
        <v>11</v>
      </c>
      <c r="B20" s="580" t="s">
        <v>12</v>
      </c>
      <c r="C20" s="580" t="s">
        <v>13</v>
      </c>
      <c r="D20" s="580" t="s">
        <v>14</v>
      </c>
      <c r="E20" s="580" t="s">
        <v>15</v>
      </c>
      <c r="F20" s="580" t="s">
        <v>16</v>
      </c>
      <c r="G20" s="583" t="s">
        <v>17</v>
      </c>
      <c r="H20" s="563" t="s">
        <v>147</v>
      </c>
      <c r="I20" s="565" t="s">
        <v>148</v>
      </c>
      <c r="J20" s="535" t="s">
        <v>18</v>
      </c>
      <c r="K20" s="535"/>
      <c r="L20" s="535"/>
      <c r="M20" s="535"/>
      <c r="N20" s="567" t="s">
        <v>149</v>
      </c>
      <c r="O20" s="568"/>
      <c r="P20" s="568"/>
      <c r="Q20" s="569"/>
      <c r="R20" s="739" t="s">
        <v>20</v>
      </c>
      <c r="S20" s="740"/>
      <c r="T20" s="740"/>
      <c r="U20" s="741"/>
      <c r="V20" s="739" t="s">
        <v>21</v>
      </c>
      <c r="W20" s="740"/>
      <c r="X20" s="740"/>
      <c r="Y20" s="741"/>
      <c r="Z20" s="739" t="s">
        <v>22</v>
      </c>
      <c r="AA20" s="740"/>
      <c r="AB20" s="740"/>
      <c r="AC20" s="741"/>
      <c r="AD20" s="739" t="s">
        <v>23</v>
      </c>
      <c r="AE20" s="740"/>
      <c r="AF20" s="740"/>
      <c r="AG20" s="741"/>
      <c r="AH20" s="739" t="s">
        <v>24</v>
      </c>
      <c r="AI20" s="740"/>
      <c r="AJ20" s="740"/>
      <c r="AK20" s="741"/>
      <c r="AL20" s="739" t="s">
        <v>25</v>
      </c>
      <c r="AM20" s="740"/>
      <c r="AN20" s="740"/>
      <c r="AO20" s="741"/>
      <c r="AP20" s="739" t="s">
        <v>26</v>
      </c>
      <c r="AQ20" s="740"/>
      <c r="AR20" s="740"/>
      <c r="AS20" s="741"/>
      <c r="AT20" s="739" t="s">
        <v>27</v>
      </c>
      <c r="AU20" s="740"/>
      <c r="AV20" s="740"/>
      <c r="AW20" s="741"/>
      <c r="AX20" s="739" t="s">
        <v>28</v>
      </c>
      <c r="AY20" s="740"/>
      <c r="AZ20" s="740"/>
      <c r="BA20" s="741"/>
      <c r="BB20" s="739" t="s">
        <v>29</v>
      </c>
      <c r="BC20" s="740"/>
      <c r="BD20" s="740"/>
      <c r="BE20" s="741"/>
      <c r="BF20" s="576"/>
    </row>
    <row r="21" spans="1:58">
      <c r="A21" s="578"/>
      <c r="B21" s="581"/>
      <c r="C21" s="581"/>
      <c r="D21" s="581"/>
      <c r="E21" s="581"/>
      <c r="F21" s="581"/>
      <c r="G21" s="584"/>
      <c r="H21" s="564"/>
      <c r="I21" s="566"/>
      <c r="J21" s="548" t="s">
        <v>150</v>
      </c>
      <c r="K21" s="549"/>
      <c r="L21" s="549"/>
      <c r="M21" s="550"/>
      <c r="N21" s="186"/>
      <c r="O21" s="186"/>
      <c r="P21" s="186"/>
      <c r="Q21" s="186"/>
      <c r="R21" s="548" t="s">
        <v>150</v>
      </c>
      <c r="S21" s="549"/>
      <c r="T21" s="549"/>
      <c r="U21" s="550"/>
      <c r="V21" s="548" t="s">
        <v>150</v>
      </c>
      <c r="W21" s="549"/>
      <c r="X21" s="549"/>
      <c r="Y21" s="550"/>
      <c r="Z21" s="548" t="s">
        <v>150</v>
      </c>
      <c r="AA21" s="549"/>
      <c r="AB21" s="549"/>
      <c r="AC21" s="550"/>
      <c r="AD21" s="548" t="s">
        <v>150</v>
      </c>
      <c r="AE21" s="549"/>
      <c r="AF21" s="549"/>
      <c r="AG21" s="550"/>
      <c r="AH21" s="548" t="s">
        <v>150</v>
      </c>
      <c r="AI21" s="549"/>
      <c r="AJ21" s="549"/>
      <c r="AK21" s="550"/>
      <c r="AL21" s="548" t="s">
        <v>150</v>
      </c>
      <c r="AM21" s="549"/>
      <c r="AN21" s="549"/>
      <c r="AO21" s="550"/>
      <c r="AP21" s="548" t="s">
        <v>150</v>
      </c>
      <c r="AQ21" s="549"/>
      <c r="AR21" s="549"/>
      <c r="AS21" s="550"/>
      <c r="AT21" s="548" t="s">
        <v>150</v>
      </c>
      <c r="AU21" s="549"/>
      <c r="AV21" s="549"/>
      <c r="AW21" s="550"/>
      <c r="AX21" s="548" t="s">
        <v>150</v>
      </c>
      <c r="AY21" s="549"/>
      <c r="AZ21" s="549"/>
      <c r="BA21" s="550"/>
      <c r="BB21" s="548" t="s">
        <v>150</v>
      </c>
      <c r="BC21" s="549"/>
      <c r="BD21" s="549"/>
      <c r="BE21" s="550"/>
      <c r="BF21" s="576"/>
    </row>
    <row r="22" spans="1:58" ht="28.5" customHeight="1" thickBot="1">
      <c r="A22" s="579"/>
      <c r="B22" s="582"/>
      <c r="C22" s="582"/>
      <c r="D22" s="582"/>
      <c r="E22" s="581"/>
      <c r="F22" s="581"/>
      <c r="G22" s="584"/>
      <c r="H22" s="564"/>
      <c r="I22" s="566"/>
      <c r="J22" s="187" t="s">
        <v>151</v>
      </c>
      <c r="K22" s="187" t="s">
        <v>152</v>
      </c>
      <c r="L22" s="187" t="s">
        <v>153</v>
      </c>
      <c r="M22" s="327" t="s">
        <v>154</v>
      </c>
      <c r="N22" s="187" t="s">
        <v>151</v>
      </c>
      <c r="O22" s="187" t="s">
        <v>152</v>
      </c>
      <c r="P22" s="187" t="s">
        <v>153</v>
      </c>
      <c r="Q22" s="327" t="s">
        <v>154</v>
      </c>
      <c r="R22" s="187" t="s">
        <v>151</v>
      </c>
      <c r="S22" s="187" t="s">
        <v>152</v>
      </c>
      <c r="T22" s="187" t="s">
        <v>153</v>
      </c>
      <c r="U22" s="327" t="s">
        <v>154</v>
      </c>
      <c r="V22" s="187" t="s">
        <v>151</v>
      </c>
      <c r="W22" s="187" t="s">
        <v>152</v>
      </c>
      <c r="X22" s="187" t="s">
        <v>153</v>
      </c>
      <c r="Y22" s="327" t="s">
        <v>154</v>
      </c>
      <c r="Z22" s="187" t="s">
        <v>151</v>
      </c>
      <c r="AA22" s="187" t="s">
        <v>152</v>
      </c>
      <c r="AB22" s="187" t="s">
        <v>153</v>
      </c>
      <c r="AC22" s="327" t="s">
        <v>154</v>
      </c>
      <c r="AD22" s="187" t="s">
        <v>151</v>
      </c>
      <c r="AE22" s="187" t="s">
        <v>152</v>
      </c>
      <c r="AF22" s="187" t="s">
        <v>153</v>
      </c>
      <c r="AG22" s="327" t="s">
        <v>154</v>
      </c>
      <c r="AH22" s="187" t="s">
        <v>151</v>
      </c>
      <c r="AI22" s="187" t="s">
        <v>152</v>
      </c>
      <c r="AJ22" s="187" t="s">
        <v>153</v>
      </c>
      <c r="AK22" s="326" t="s">
        <v>154</v>
      </c>
      <c r="AL22" s="187" t="s">
        <v>151</v>
      </c>
      <c r="AM22" s="187" t="s">
        <v>152</v>
      </c>
      <c r="AN22" s="187" t="s">
        <v>153</v>
      </c>
      <c r="AO22" s="326" t="s">
        <v>154</v>
      </c>
      <c r="AP22" s="187" t="s">
        <v>151</v>
      </c>
      <c r="AQ22" s="187" t="s">
        <v>152</v>
      </c>
      <c r="AR22" s="187" t="s">
        <v>153</v>
      </c>
      <c r="AS22" s="326" t="s">
        <v>154</v>
      </c>
      <c r="AT22" s="187" t="s">
        <v>151</v>
      </c>
      <c r="AU22" s="187" t="s">
        <v>152</v>
      </c>
      <c r="AV22" s="187" t="s">
        <v>153</v>
      </c>
      <c r="AW22" s="326" t="s">
        <v>154</v>
      </c>
      <c r="AX22" s="187" t="s">
        <v>151</v>
      </c>
      <c r="AY22" s="187" t="s">
        <v>152</v>
      </c>
      <c r="AZ22" s="187" t="s">
        <v>153</v>
      </c>
      <c r="BA22" s="326" t="s">
        <v>154</v>
      </c>
      <c r="BB22" s="187" t="s">
        <v>151</v>
      </c>
      <c r="BC22" s="187" t="s">
        <v>152</v>
      </c>
      <c r="BD22" s="187" t="s">
        <v>153</v>
      </c>
      <c r="BE22" s="326" t="s">
        <v>154</v>
      </c>
      <c r="BF22" s="724"/>
    </row>
    <row r="23" spans="1:58" ht="15" customHeight="1">
      <c r="A23" s="762" t="s">
        <v>220</v>
      </c>
      <c r="B23" s="554">
        <v>15950</v>
      </c>
      <c r="C23" s="765" t="s">
        <v>219</v>
      </c>
      <c r="D23" s="766" t="s">
        <v>218</v>
      </c>
      <c r="E23" s="539" t="s">
        <v>217</v>
      </c>
      <c r="F23" s="703">
        <v>80</v>
      </c>
      <c r="G23" s="545" t="s">
        <v>216</v>
      </c>
      <c r="H23" s="536" t="s">
        <v>160</v>
      </c>
      <c r="I23" s="277" t="s">
        <v>161</v>
      </c>
      <c r="J23" s="279"/>
      <c r="K23" s="279"/>
      <c r="L23" s="279"/>
      <c r="M23" s="325">
        <f>J23+K23+L23</f>
        <v>0</v>
      </c>
      <c r="N23" s="279"/>
      <c r="O23" s="279"/>
      <c r="P23" s="279"/>
      <c r="Q23" s="305">
        <f>SUM(N23:P23)</f>
        <v>0</v>
      </c>
      <c r="R23" s="189"/>
      <c r="S23" s="189"/>
      <c r="T23" s="189"/>
      <c r="U23" s="305">
        <f t="shared" ref="U23:U29" si="0">SUM(R23:T23)</f>
        <v>0</v>
      </c>
      <c r="V23" s="188"/>
      <c r="W23" s="188"/>
      <c r="X23" s="188"/>
      <c r="Y23" s="305">
        <f>V23+W23+X23</f>
        <v>0</v>
      </c>
      <c r="Z23" s="189"/>
      <c r="AA23" s="189"/>
      <c r="AB23" s="189"/>
      <c r="AC23" s="305">
        <f>Z23+AA23+AB23</f>
        <v>0</v>
      </c>
      <c r="AD23" s="189"/>
      <c r="AE23" s="189"/>
      <c r="AF23" s="189"/>
      <c r="AG23" s="305">
        <f>AD23+AE23+AF23</f>
        <v>0</v>
      </c>
      <c r="AH23" s="324"/>
      <c r="AI23" s="324"/>
      <c r="AJ23" s="324"/>
      <c r="AK23" s="322">
        <f>AH23+AI23+AJ23</f>
        <v>0</v>
      </c>
      <c r="AL23" s="324"/>
      <c r="AM23" s="324"/>
      <c r="AN23" s="324"/>
      <c r="AO23" s="322">
        <f>AL23+AM23+AN23</f>
        <v>0</v>
      </c>
      <c r="AP23" s="279"/>
      <c r="AQ23" s="279"/>
      <c r="AR23" s="279"/>
      <c r="AS23" s="322">
        <f>AP23+AQ23+AR23</f>
        <v>0</v>
      </c>
      <c r="AT23" s="279"/>
      <c r="AU23" s="279"/>
      <c r="AV23" s="279"/>
      <c r="AW23" s="323">
        <f>AT23+AU23+AV23</f>
        <v>0</v>
      </c>
      <c r="AX23" s="279"/>
      <c r="AY23" s="279"/>
      <c r="AZ23" s="279"/>
      <c r="BA23" s="323">
        <f>AX23+AY23+AZ23</f>
        <v>0</v>
      </c>
      <c r="BB23" s="279"/>
      <c r="BC23" s="279"/>
      <c r="BD23" s="279"/>
      <c r="BE23" s="322">
        <f>BB23+BC23+BD23</f>
        <v>0</v>
      </c>
      <c r="BF23" s="321"/>
    </row>
    <row r="24" spans="1:58">
      <c r="A24" s="763"/>
      <c r="B24" s="555"/>
      <c r="C24" s="751"/>
      <c r="D24" s="767"/>
      <c r="E24" s="540"/>
      <c r="F24" s="704"/>
      <c r="G24" s="546"/>
      <c r="H24" s="537"/>
      <c r="I24" s="280" t="s">
        <v>162</v>
      </c>
      <c r="J24" s="282"/>
      <c r="K24" s="282"/>
      <c r="L24" s="282"/>
      <c r="M24" s="305">
        <f>J24+K24+L24</f>
        <v>0</v>
      </c>
      <c r="N24" s="282"/>
      <c r="O24" s="282"/>
      <c r="P24" s="282"/>
      <c r="Q24" s="305">
        <f>SUM(N24:P24)</f>
        <v>0</v>
      </c>
      <c r="R24" s="194"/>
      <c r="S24" s="194"/>
      <c r="T24" s="194"/>
      <c r="U24" s="303">
        <f t="shared" si="0"/>
        <v>0</v>
      </c>
      <c r="V24" s="194"/>
      <c r="W24" s="194"/>
      <c r="X24" s="194"/>
      <c r="Y24" s="305">
        <f>V24+W24+X24</f>
        <v>0</v>
      </c>
      <c r="Z24" s="194"/>
      <c r="AA24" s="194"/>
      <c r="AB24" s="194"/>
      <c r="AC24" s="305">
        <f>Z24+AA24+AB24</f>
        <v>0</v>
      </c>
      <c r="AD24" s="194"/>
      <c r="AE24" s="194"/>
      <c r="AF24" s="194"/>
      <c r="AG24" s="305">
        <f>AD24+AE24+AF24</f>
        <v>0</v>
      </c>
      <c r="AH24" s="316"/>
      <c r="AI24" s="316"/>
      <c r="AJ24" s="316"/>
      <c r="AK24" s="305">
        <f>AH24+AI24+AJ24</f>
        <v>0</v>
      </c>
      <c r="AL24" s="316"/>
      <c r="AM24" s="316"/>
      <c r="AN24" s="316"/>
      <c r="AO24" s="305">
        <f>AL24+AM24+AN24</f>
        <v>0</v>
      </c>
      <c r="AP24" s="282"/>
      <c r="AQ24" s="282"/>
      <c r="AR24" s="282"/>
      <c r="AS24" s="305">
        <f>AP24+AQ24+AR24</f>
        <v>0</v>
      </c>
      <c r="AT24" s="282"/>
      <c r="AU24" s="282"/>
      <c r="AV24" s="282"/>
      <c r="AW24" s="305">
        <f>AT24+AU24+AV24</f>
        <v>0</v>
      </c>
      <c r="AX24" s="282"/>
      <c r="AY24" s="282"/>
      <c r="AZ24" s="282"/>
      <c r="BA24" s="305">
        <f>AX24+AY24+AZ24</f>
        <v>0</v>
      </c>
      <c r="BB24" s="282"/>
      <c r="BC24" s="282"/>
      <c r="BD24" s="282"/>
      <c r="BE24" s="305">
        <f>BB24+BC24+BD24</f>
        <v>0</v>
      </c>
      <c r="BF24" s="315"/>
    </row>
    <row r="25" spans="1:58">
      <c r="A25" s="763"/>
      <c r="B25" s="555"/>
      <c r="C25" s="751"/>
      <c r="D25" s="767"/>
      <c r="E25" s="540"/>
      <c r="F25" s="704"/>
      <c r="G25" s="546"/>
      <c r="H25" s="537"/>
      <c r="I25" s="280" t="s">
        <v>163</v>
      </c>
      <c r="J25" s="282">
        <v>2</v>
      </c>
      <c r="K25" s="282"/>
      <c r="L25" s="282"/>
      <c r="M25" s="305">
        <f>J25+K25+L25</f>
        <v>2</v>
      </c>
      <c r="N25" s="282">
        <v>2</v>
      </c>
      <c r="O25" s="282"/>
      <c r="P25" s="282"/>
      <c r="Q25" s="305">
        <f>SUM(N25:P25)</f>
        <v>2</v>
      </c>
      <c r="R25" s="194">
        <v>3</v>
      </c>
      <c r="S25" s="194"/>
      <c r="T25" s="194"/>
      <c r="U25" s="319">
        <f t="shared" si="0"/>
        <v>3</v>
      </c>
      <c r="V25" s="194"/>
      <c r="W25" s="320"/>
      <c r="X25" s="194"/>
      <c r="Y25" s="305">
        <f>V25+W25+X25</f>
        <v>0</v>
      </c>
      <c r="Z25" s="194"/>
      <c r="AA25" s="194"/>
      <c r="AB25" s="194"/>
      <c r="AC25" s="305">
        <f>Z25+AA25+AB25</f>
        <v>0</v>
      </c>
      <c r="AD25" s="194"/>
      <c r="AE25" s="194"/>
      <c r="AF25" s="194"/>
      <c r="AG25" s="305">
        <f>AD25+AE25+AF25</f>
        <v>0</v>
      </c>
      <c r="AH25" s="316"/>
      <c r="AI25" s="316"/>
      <c r="AJ25" s="316"/>
      <c r="AK25" s="305">
        <f>AH25+AI25+AJ25</f>
        <v>0</v>
      </c>
      <c r="AL25" s="316"/>
      <c r="AM25" s="316"/>
      <c r="AN25" s="316"/>
      <c r="AO25" s="305">
        <f>AL25+AM25+AN25</f>
        <v>0</v>
      </c>
      <c r="AP25" s="282"/>
      <c r="AQ25" s="282"/>
      <c r="AR25" s="282"/>
      <c r="AS25" s="305">
        <f>AP25+AQ25+AR25</f>
        <v>0</v>
      </c>
      <c r="AT25" s="282"/>
      <c r="AU25" s="282"/>
      <c r="AV25" s="282"/>
      <c r="AW25" s="305">
        <f>AT25+AU25+AV25</f>
        <v>0</v>
      </c>
      <c r="AX25" s="282"/>
      <c r="AY25" s="282"/>
      <c r="AZ25" s="282"/>
      <c r="BA25" s="305">
        <f>AX25+AY25+AZ25</f>
        <v>0</v>
      </c>
      <c r="BB25" s="282"/>
      <c r="BC25" s="282"/>
      <c r="BD25" s="282"/>
      <c r="BE25" s="305">
        <f>BB25+BC25+BD25</f>
        <v>0</v>
      </c>
      <c r="BF25" s="315"/>
    </row>
    <row r="26" spans="1:58">
      <c r="A26" s="763"/>
      <c r="B26" s="555"/>
      <c r="C26" s="751"/>
      <c r="D26" s="767"/>
      <c r="E26" s="540"/>
      <c r="F26" s="704"/>
      <c r="G26" s="546"/>
      <c r="H26" s="537"/>
      <c r="I26" s="280" t="s">
        <v>164</v>
      </c>
      <c r="J26" s="282">
        <v>17</v>
      </c>
      <c r="K26" s="282">
        <v>5</v>
      </c>
      <c r="L26" s="282"/>
      <c r="M26" s="305">
        <f>J26+K26+L26</f>
        <v>22</v>
      </c>
      <c r="N26" s="282">
        <v>23</v>
      </c>
      <c r="O26" s="282">
        <v>5</v>
      </c>
      <c r="P26" s="282"/>
      <c r="Q26" s="305">
        <f>SUM(N26:P26)</f>
        <v>28</v>
      </c>
      <c r="R26" s="194">
        <v>17</v>
      </c>
      <c r="S26" s="194">
        <v>7</v>
      </c>
      <c r="T26" s="194"/>
      <c r="U26" s="303">
        <f t="shared" si="0"/>
        <v>24</v>
      </c>
      <c r="V26" s="194"/>
      <c r="W26" s="194"/>
      <c r="X26" s="194"/>
      <c r="Y26" s="305">
        <f>V26+W26+X26</f>
        <v>0</v>
      </c>
      <c r="Z26" s="194"/>
      <c r="AA26" s="194"/>
      <c r="AB26" s="194"/>
      <c r="AC26" s="305">
        <f>Z26+AA26+AB26</f>
        <v>0</v>
      </c>
      <c r="AD26" s="194"/>
      <c r="AE26" s="194"/>
      <c r="AF26" s="194"/>
      <c r="AG26" s="305">
        <f>AD26+AE26+AF26</f>
        <v>0</v>
      </c>
      <c r="AH26" s="316"/>
      <c r="AI26" s="316"/>
      <c r="AJ26" s="316"/>
      <c r="AK26" s="305">
        <f>AH26+AI26+AJ26</f>
        <v>0</v>
      </c>
      <c r="AL26" s="316"/>
      <c r="AM26" s="316"/>
      <c r="AN26" s="316"/>
      <c r="AO26" s="305">
        <f>AL26+AM26+AN26</f>
        <v>0</v>
      </c>
      <c r="AP26" s="282"/>
      <c r="AQ26" s="282"/>
      <c r="AR26" s="282"/>
      <c r="AS26" s="305">
        <f>AP26+AQ26+AR26</f>
        <v>0</v>
      </c>
      <c r="AT26" s="282"/>
      <c r="AU26" s="282"/>
      <c r="AV26" s="282"/>
      <c r="AW26" s="305">
        <f>AT26+AU26+AV26</f>
        <v>0</v>
      </c>
      <c r="AX26" s="282"/>
      <c r="AY26" s="282"/>
      <c r="AZ26" s="282"/>
      <c r="BA26" s="305">
        <f>AX26+AY26+AZ26</f>
        <v>0</v>
      </c>
      <c r="BB26" s="282"/>
      <c r="BC26" s="282"/>
      <c r="BD26" s="282"/>
      <c r="BE26" s="305">
        <f>BB26+BC26+BD26</f>
        <v>0</v>
      </c>
      <c r="BF26" s="315"/>
    </row>
    <row r="27" spans="1:58" ht="28.5">
      <c r="A27" s="763"/>
      <c r="B27" s="555"/>
      <c r="C27" s="751"/>
      <c r="D27" s="767"/>
      <c r="E27" s="540"/>
      <c r="F27" s="704"/>
      <c r="G27" s="546"/>
      <c r="H27" s="537"/>
      <c r="I27" s="280" t="s">
        <v>165</v>
      </c>
      <c r="J27" s="282"/>
      <c r="K27" s="282"/>
      <c r="L27" s="282"/>
      <c r="M27" s="305">
        <f>J27+K27+L27</f>
        <v>0</v>
      </c>
      <c r="N27" s="282"/>
      <c r="O27" s="282"/>
      <c r="P27" s="282"/>
      <c r="Q27" s="305">
        <f>SUM(N27:P27)</f>
        <v>0</v>
      </c>
      <c r="R27" s="309"/>
      <c r="S27" s="194"/>
      <c r="T27" s="194"/>
      <c r="U27" s="319">
        <f t="shared" si="0"/>
        <v>0</v>
      </c>
      <c r="V27" s="317"/>
      <c r="W27" s="318"/>
      <c r="X27" s="317"/>
      <c r="Y27" s="305">
        <f>V27+W27+X27</f>
        <v>0</v>
      </c>
      <c r="Z27" s="309"/>
      <c r="AA27" s="194"/>
      <c r="AB27" s="194"/>
      <c r="AC27" s="305">
        <f>Z27+AA27+AB27</f>
        <v>0</v>
      </c>
      <c r="AD27" s="309"/>
      <c r="AE27" s="194"/>
      <c r="AF27" s="194"/>
      <c r="AG27" s="305">
        <f>AD27+AE27+AF27</f>
        <v>0</v>
      </c>
      <c r="AH27" s="316"/>
      <c r="AI27" s="316"/>
      <c r="AJ27" s="316"/>
      <c r="AK27" s="305">
        <f>AH27+AI27+AJ27</f>
        <v>0</v>
      </c>
      <c r="AL27" s="316"/>
      <c r="AM27" s="316"/>
      <c r="AN27" s="316"/>
      <c r="AO27" s="305">
        <f>AL27+AM27+AN27</f>
        <v>0</v>
      </c>
      <c r="AP27" s="282"/>
      <c r="AQ27" s="282"/>
      <c r="AR27" s="282"/>
      <c r="AS27" s="305">
        <f>AP27+AQ27+AR27</f>
        <v>0</v>
      </c>
      <c r="AT27" s="282"/>
      <c r="AU27" s="282"/>
      <c r="AV27" s="282"/>
      <c r="AW27" s="305">
        <f>AT27+AU27+AV27</f>
        <v>0</v>
      </c>
      <c r="AX27" s="282"/>
      <c r="AY27" s="282"/>
      <c r="AZ27" s="282"/>
      <c r="BA27" s="305">
        <f>AX27+AY27+AZ27</f>
        <v>0</v>
      </c>
      <c r="BB27" s="282"/>
      <c r="BC27" s="282"/>
      <c r="BD27" s="282"/>
      <c r="BE27" s="305">
        <f>BB27+BC27+BD27</f>
        <v>0</v>
      </c>
      <c r="BF27" s="315"/>
    </row>
    <row r="28" spans="1:58" ht="42.75">
      <c r="A28" s="763"/>
      <c r="B28" s="555"/>
      <c r="C28" s="751"/>
      <c r="D28" s="767"/>
      <c r="E28" s="540"/>
      <c r="F28" s="704"/>
      <c r="G28" s="546"/>
      <c r="H28" s="537"/>
      <c r="I28" s="283" t="s">
        <v>166</v>
      </c>
      <c r="J28" s="286">
        <f t="shared" ref="J28:O28" si="1">SUM(J23:J27)</f>
        <v>19</v>
      </c>
      <c r="K28" s="286">
        <f t="shared" si="1"/>
        <v>5</v>
      </c>
      <c r="L28" s="286">
        <f t="shared" si="1"/>
        <v>0</v>
      </c>
      <c r="M28" s="312">
        <f t="shared" si="1"/>
        <v>24</v>
      </c>
      <c r="N28" s="286">
        <f t="shared" si="1"/>
        <v>25</v>
      </c>
      <c r="O28" s="286">
        <f t="shared" si="1"/>
        <v>5</v>
      </c>
      <c r="P28" s="286">
        <f>SUM(P25:P27)</f>
        <v>0</v>
      </c>
      <c r="Q28" s="312">
        <f>SUM(Q25:Q27)</f>
        <v>30</v>
      </c>
      <c r="R28" s="314">
        <f>SUM(R23:R27)</f>
        <v>20</v>
      </c>
      <c r="S28" s="314">
        <f>SUM(S23:S27)</f>
        <v>7</v>
      </c>
      <c r="T28" s="314">
        <f>SUM(T23:T27)</f>
        <v>0</v>
      </c>
      <c r="U28" s="308">
        <f t="shared" si="0"/>
        <v>27</v>
      </c>
      <c r="V28" s="314">
        <f t="shared" ref="V28:BE28" si="2">SUM(V23:V27)</f>
        <v>0</v>
      </c>
      <c r="W28" s="314">
        <f t="shared" si="2"/>
        <v>0</v>
      </c>
      <c r="X28" s="314">
        <f t="shared" si="2"/>
        <v>0</v>
      </c>
      <c r="Y28" s="312">
        <f t="shared" si="2"/>
        <v>0</v>
      </c>
      <c r="Z28" s="314">
        <f t="shared" si="2"/>
        <v>0</v>
      </c>
      <c r="AA28" s="314">
        <f t="shared" si="2"/>
        <v>0</v>
      </c>
      <c r="AB28" s="314">
        <f t="shared" si="2"/>
        <v>0</v>
      </c>
      <c r="AC28" s="312">
        <f t="shared" si="2"/>
        <v>0</v>
      </c>
      <c r="AD28" s="314">
        <f t="shared" si="2"/>
        <v>0</v>
      </c>
      <c r="AE28" s="314">
        <f t="shared" si="2"/>
        <v>0</v>
      </c>
      <c r="AF28" s="314">
        <f t="shared" si="2"/>
        <v>0</v>
      </c>
      <c r="AG28" s="312">
        <f t="shared" si="2"/>
        <v>0</v>
      </c>
      <c r="AH28" s="314">
        <f t="shared" si="2"/>
        <v>0</v>
      </c>
      <c r="AI28" s="314">
        <f t="shared" si="2"/>
        <v>0</v>
      </c>
      <c r="AJ28" s="314">
        <f t="shared" si="2"/>
        <v>0</v>
      </c>
      <c r="AK28" s="312">
        <f t="shared" si="2"/>
        <v>0</v>
      </c>
      <c r="AL28" s="314">
        <f t="shared" si="2"/>
        <v>0</v>
      </c>
      <c r="AM28" s="314">
        <f t="shared" si="2"/>
        <v>0</v>
      </c>
      <c r="AN28" s="314">
        <f t="shared" si="2"/>
        <v>0</v>
      </c>
      <c r="AO28" s="312">
        <f t="shared" si="2"/>
        <v>0</v>
      </c>
      <c r="AP28" s="313">
        <f t="shared" si="2"/>
        <v>0</v>
      </c>
      <c r="AQ28" s="313">
        <f t="shared" si="2"/>
        <v>0</v>
      </c>
      <c r="AR28" s="313">
        <f t="shared" si="2"/>
        <v>0</v>
      </c>
      <c r="AS28" s="312">
        <f t="shared" si="2"/>
        <v>0</v>
      </c>
      <c r="AT28" s="313">
        <f t="shared" si="2"/>
        <v>0</v>
      </c>
      <c r="AU28" s="313">
        <f t="shared" si="2"/>
        <v>0</v>
      </c>
      <c r="AV28" s="313">
        <f t="shared" si="2"/>
        <v>0</v>
      </c>
      <c r="AW28" s="312">
        <f t="shared" si="2"/>
        <v>0</v>
      </c>
      <c r="AX28" s="313">
        <f t="shared" si="2"/>
        <v>0</v>
      </c>
      <c r="AY28" s="313">
        <f t="shared" si="2"/>
        <v>0</v>
      </c>
      <c r="AZ28" s="313">
        <f t="shared" si="2"/>
        <v>0</v>
      </c>
      <c r="BA28" s="312">
        <f t="shared" si="2"/>
        <v>0</v>
      </c>
      <c r="BB28" s="311">
        <f t="shared" si="2"/>
        <v>0</v>
      </c>
      <c r="BC28" s="311">
        <f t="shared" si="2"/>
        <v>0</v>
      </c>
      <c r="BD28" s="311">
        <f t="shared" si="2"/>
        <v>0</v>
      </c>
      <c r="BE28" s="310">
        <f t="shared" si="2"/>
        <v>0</v>
      </c>
      <c r="BF28" s="196"/>
    </row>
    <row r="29" spans="1:58">
      <c r="A29" s="763"/>
      <c r="B29" s="555"/>
      <c r="C29" s="751"/>
      <c r="D29" s="767"/>
      <c r="E29" s="540"/>
      <c r="F29" s="704"/>
      <c r="G29" s="546"/>
      <c r="H29" s="537" t="s">
        <v>167</v>
      </c>
      <c r="I29" s="280" t="s">
        <v>168</v>
      </c>
      <c r="J29" s="194">
        <f>+J28</f>
        <v>19</v>
      </c>
      <c r="K29" s="194">
        <f>+K28</f>
        <v>5</v>
      </c>
      <c r="L29" s="194">
        <v>0</v>
      </c>
      <c r="M29" s="305">
        <f>J29+K29+L29</f>
        <v>24</v>
      </c>
      <c r="N29" s="309">
        <f>+N28</f>
        <v>25</v>
      </c>
      <c r="O29" s="194">
        <f>+O28</f>
        <v>5</v>
      </c>
      <c r="P29" s="194">
        <v>0</v>
      </c>
      <c r="Q29" s="305">
        <f>SUM(N29:P29)</f>
        <v>30</v>
      </c>
      <c r="R29" s="194">
        <f>+R28</f>
        <v>20</v>
      </c>
      <c r="S29" s="194">
        <f>+S28</f>
        <v>7</v>
      </c>
      <c r="T29" s="194">
        <v>0</v>
      </c>
      <c r="U29" s="308">
        <f t="shared" si="0"/>
        <v>27</v>
      </c>
      <c r="V29" s="194">
        <f>+V28</f>
        <v>0</v>
      </c>
      <c r="W29" s="194">
        <f>+W28</f>
        <v>0</v>
      </c>
      <c r="X29" s="194">
        <v>0</v>
      </c>
      <c r="Y29" s="308">
        <f>SUM(V29:X29)</f>
        <v>0</v>
      </c>
      <c r="Z29" s="194">
        <f>+Z28</f>
        <v>0</v>
      </c>
      <c r="AA29" s="194">
        <f>+AA28</f>
        <v>0</v>
      </c>
      <c r="AB29" s="194">
        <v>0</v>
      </c>
      <c r="AC29" s="308">
        <f>SUM(Z29:AB29)</f>
        <v>0</v>
      </c>
      <c r="AD29" s="194">
        <f>+AD28</f>
        <v>0</v>
      </c>
      <c r="AE29" s="194">
        <f>+AE28</f>
        <v>0</v>
      </c>
      <c r="AF29" s="194">
        <v>0</v>
      </c>
      <c r="AG29" s="308">
        <f>SUM(AD29:AF29)</f>
        <v>0</v>
      </c>
      <c r="AH29" s="194">
        <f>+AH28</f>
        <v>0</v>
      </c>
      <c r="AI29" s="194">
        <f>+AI28</f>
        <v>0</v>
      </c>
      <c r="AJ29" s="194">
        <v>0</v>
      </c>
      <c r="AK29" s="308">
        <f>SUM(AH29:AJ29)</f>
        <v>0</v>
      </c>
      <c r="AL29" s="194">
        <f>+AL28</f>
        <v>0</v>
      </c>
      <c r="AM29" s="194">
        <f>+AM28</f>
        <v>0</v>
      </c>
      <c r="AN29" s="194">
        <v>0</v>
      </c>
      <c r="AO29" s="308">
        <f>SUM(AL29:AN29)</f>
        <v>0</v>
      </c>
      <c r="AP29" s="194">
        <f>+AP28</f>
        <v>0</v>
      </c>
      <c r="AQ29" s="194">
        <f>+AQ28</f>
        <v>0</v>
      </c>
      <c r="AR29" s="194">
        <v>0</v>
      </c>
      <c r="AS29" s="307">
        <f>AP29+AQ29+AR29</f>
        <v>0</v>
      </c>
      <c r="AT29" s="194">
        <f>+AT28</f>
        <v>0</v>
      </c>
      <c r="AU29" s="194">
        <f>+AU28</f>
        <v>0</v>
      </c>
      <c r="AV29" s="194">
        <v>0</v>
      </c>
      <c r="AW29" s="306">
        <f>AW28</f>
        <v>0</v>
      </c>
      <c r="AX29" s="194">
        <f>+AX28</f>
        <v>0</v>
      </c>
      <c r="AY29" s="194">
        <f>+AY28</f>
        <v>0</v>
      </c>
      <c r="AZ29" s="194">
        <v>0</v>
      </c>
      <c r="BA29" s="306">
        <f>BA28</f>
        <v>0</v>
      </c>
      <c r="BB29" s="194">
        <f>+BB28</f>
        <v>0</v>
      </c>
      <c r="BC29" s="194">
        <f>+BC28</f>
        <v>0</v>
      </c>
      <c r="BD29" s="194">
        <v>0</v>
      </c>
      <c r="BE29" s="306">
        <f>BE28</f>
        <v>0</v>
      </c>
      <c r="BF29" s="196"/>
    </row>
    <row r="30" spans="1:58">
      <c r="A30" s="763"/>
      <c r="B30" s="555"/>
      <c r="C30" s="751"/>
      <c r="D30" s="767"/>
      <c r="E30" s="540"/>
      <c r="F30" s="704"/>
      <c r="G30" s="546"/>
      <c r="H30" s="537"/>
      <c r="I30" s="280" t="s">
        <v>169</v>
      </c>
      <c r="J30" s="282"/>
      <c r="K30" s="282"/>
      <c r="L30" s="282"/>
      <c r="M30" s="305"/>
      <c r="N30" s="282"/>
      <c r="O30" s="282"/>
      <c r="P30" s="282"/>
      <c r="Q30" s="305"/>
      <c r="R30" s="248"/>
      <c r="S30" s="248"/>
      <c r="T30" s="248"/>
      <c r="U30" s="303"/>
      <c r="V30" s="248"/>
      <c r="W30" s="248"/>
      <c r="X30" s="248"/>
      <c r="Y30" s="303"/>
      <c r="Z30" s="248"/>
      <c r="AA30" s="248"/>
      <c r="AB30" s="248"/>
      <c r="AC30" s="303"/>
      <c r="AD30" s="248"/>
      <c r="AE30" s="248"/>
      <c r="AF30" s="248"/>
      <c r="AG30" s="303"/>
      <c r="AH30" s="302"/>
      <c r="AI30" s="302"/>
      <c r="AJ30" s="302"/>
      <c r="AK30" s="301"/>
      <c r="AL30" s="302"/>
      <c r="AM30" s="302"/>
      <c r="AN30" s="302"/>
      <c r="AO30" s="301"/>
      <c r="AP30" s="302"/>
      <c r="AQ30" s="302"/>
      <c r="AR30" s="302"/>
      <c r="AS30" s="301"/>
      <c r="AT30" s="302"/>
      <c r="AU30" s="302"/>
      <c r="AV30" s="302"/>
      <c r="AW30" s="301"/>
      <c r="AX30" s="302"/>
      <c r="AY30" s="302"/>
      <c r="AZ30" s="302"/>
      <c r="BA30" s="301"/>
      <c r="BB30" s="302"/>
      <c r="BC30" s="302"/>
      <c r="BD30" s="302"/>
      <c r="BE30" s="301"/>
      <c r="BF30" s="196"/>
    </row>
    <row r="31" spans="1:58">
      <c r="A31" s="763"/>
      <c r="B31" s="555"/>
      <c r="C31" s="751"/>
      <c r="D31" s="767"/>
      <c r="E31" s="540"/>
      <c r="F31" s="704"/>
      <c r="G31" s="546"/>
      <c r="H31" s="537" t="s">
        <v>170</v>
      </c>
      <c r="I31" s="280" t="s">
        <v>171</v>
      </c>
      <c r="J31" s="195"/>
      <c r="K31" s="195"/>
      <c r="L31" s="195"/>
      <c r="M31" s="304"/>
      <c r="N31" s="195"/>
      <c r="O31" s="195"/>
      <c r="P31" s="195"/>
      <c r="Q31" s="304"/>
      <c r="R31" s="248"/>
      <c r="S31" s="248"/>
      <c r="T31" s="248"/>
      <c r="U31" s="303"/>
      <c r="V31" s="248"/>
      <c r="W31" s="248"/>
      <c r="X31" s="248"/>
      <c r="Y31" s="303"/>
      <c r="Z31" s="248"/>
      <c r="AA31" s="248"/>
      <c r="AB31" s="248"/>
      <c r="AC31" s="303"/>
      <c r="AD31" s="248"/>
      <c r="AE31" s="248"/>
      <c r="AF31" s="248"/>
      <c r="AG31" s="303"/>
      <c r="AH31" s="302"/>
      <c r="AI31" s="302"/>
      <c r="AJ31" s="302"/>
      <c r="AK31" s="301"/>
      <c r="AL31" s="302"/>
      <c r="AM31" s="302"/>
      <c r="AN31" s="302"/>
      <c r="AO31" s="301"/>
      <c r="AP31" s="302"/>
      <c r="AQ31" s="302"/>
      <c r="AR31" s="302"/>
      <c r="AS31" s="301"/>
      <c r="AT31" s="302"/>
      <c r="AU31" s="302"/>
      <c r="AV31" s="302"/>
      <c r="AW31" s="301"/>
      <c r="AX31" s="302"/>
      <c r="AY31" s="302"/>
      <c r="AZ31" s="302"/>
      <c r="BA31" s="301"/>
      <c r="BB31" s="302"/>
      <c r="BC31" s="302"/>
      <c r="BD31" s="302"/>
      <c r="BE31" s="301"/>
      <c r="BF31" s="196"/>
    </row>
    <row r="32" spans="1:58" ht="29.25" thickBot="1">
      <c r="A32" s="764"/>
      <c r="B32" s="556"/>
      <c r="C32" s="752"/>
      <c r="D32" s="768"/>
      <c r="E32" s="541"/>
      <c r="F32" s="761"/>
      <c r="G32" s="547"/>
      <c r="H32" s="538"/>
      <c r="I32" s="199" t="s">
        <v>172</v>
      </c>
      <c r="J32" s="199"/>
      <c r="K32" s="199"/>
      <c r="L32" s="199"/>
      <c r="M32" s="300"/>
      <c r="N32" s="199"/>
      <c r="O32" s="199"/>
      <c r="P32" s="199"/>
      <c r="Q32" s="300"/>
      <c r="R32" s="251"/>
      <c r="S32" s="251"/>
      <c r="T32" s="251"/>
      <c r="U32" s="299"/>
      <c r="V32" s="251"/>
      <c r="W32" s="251"/>
      <c r="X32" s="251"/>
      <c r="Y32" s="299"/>
      <c r="Z32" s="251"/>
      <c r="AA32" s="251"/>
      <c r="AB32" s="251"/>
      <c r="AC32" s="299"/>
      <c r="AD32" s="251"/>
      <c r="AE32" s="251"/>
      <c r="AF32" s="251"/>
      <c r="AG32" s="299"/>
      <c r="AH32" s="143"/>
      <c r="AI32" s="143"/>
      <c r="AJ32" s="143"/>
      <c r="AK32" s="298"/>
      <c r="AL32" s="143"/>
      <c r="AM32" s="143"/>
      <c r="AN32" s="143"/>
      <c r="AO32" s="298"/>
      <c r="AP32" s="143"/>
      <c r="AQ32" s="143"/>
      <c r="AR32" s="143"/>
      <c r="AS32" s="298"/>
      <c r="AT32" s="143"/>
      <c r="AU32" s="143"/>
      <c r="AV32" s="143"/>
      <c r="AW32" s="298"/>
      <c r="AX32" s="143"/>
      <c r="AY32" s="143"/>
      <c r="AZ32" s="143"/>
      <c r="BA32" s="298"/>
      <c r="BB32" s="143"/>
      <c r="BC32" s="143"/>
      <c r="BD32" s="143"/>
      <c r="BE32" s="298"/>
      <c r="BF32" s="202"/>
    </row>
  </sheetData>
  <mergeCells count="77">
    <mergeCell ref="H31:H32"/>
    <mergeCell ref="F23:F32"/>
    <mergeCell ref="G23:G32"/>
    <mergeCell ref="A23:A32"/>
    <mergeCell ref="B23:B32"/>
    <mergeCell ref="C23:C32"/>
    <mergeCell ref="H23:H28"/>
    <mergeCell ref="H29:H30"/>
    <mergeCell ref="D23:D32"/>
    <mergeCell ref="E23:E32"/>
    <mergeCell ref="G16:G17"/>
    <mergeCell ref="H16:H17"/>
    <mergeCell ref="A20:A22"/>
    <mergeCell ref="B20:B22"/>
    <mergeCell ref="C20:C22"/>
    <mergeCell ref="D20:D22"/>
    <mergeCell ref="E20:E22"/>
    <mergeCell ref="G20:G22"/>
    <mergeCell ref="H20:H22"/>
    <mergeCell ref="I16:I17"/>
    <mergeCell ref="F20:F22"/>
    <mergeCell ref="A19:I19"/>
    <mergeCell ref="I20:I22"/>
    <mergeCell ref="B8:C8"/>
    <mergeCell ref="A10:G10"/>
    <mergeCell ref="H10:S10"/>
    <mergeCell ref="B16:B17"/>
    <mergeCell ref="C16:C17"/>
    <mergeCell ref="D16:D17"/>
    <mergeCell ref="O16:O17"/>
    <mergeCell ref="A16:A17"/>
    <mergeCell ref="E16:E17"/>
    <mergeCell ref="F16:F17"/>
    <mergeCell ref="R21:U21"/>
    <mergeCell ref="T10:T11"/>
    <mergeCell ref="B12:B15"/>
    <mergeCell ref="C12:C15"/>
    <mergeCell ref="D12:D15"/>
    <mergeCell ref="A1:T1"/>
    <mergeCell ref="A2:T2"/>
    <mergeCell ref="A3:T3"/>
    <mergeCell ref="A6:D6"/>
    <mergeCell ref="B7:C7"/>
    <mergeCell ref="J19:AG19"/>
    <mergeCell ref="V20:Y20"/>
    <mergeCell ref="V21:Y21"/>
    <mergeCell ref="Z20:AC20"/>
    <mergeCell ref="Z21:AC21"/>
    <mergeCell ref="AD20:AG20"/>
    <mergeCell ref="AD21:AG21"/>
    <mergeCell ref="R20:U20"/>
    <mergeCell ref="J21:M21"/>
    <mergeCell ref="J20:M20"/>
    <mergeCell ref="N20:Q20"/>
    <mergeCell ref="T16:T17"/>
    <mergeCell ref="J16:J17"/>
    <mergeCell ref="K16:K17"/>
    <mergeCell ref="L16:L17"/>
    <mergeCell ref="M16:M17"/>
    <mergeCell ref="N16:N17"/>
    <mergeCell ref="P16:P17"/>
    <mergeCell ref="Q16:Q17"/>
    <mergeCell ref="R16:R17"/>
    <mergeCell ref="S16:S17"/>
    <mergeCell ref="BF19:BF22"/>
    <mergeCell ref="AH20:AK20"/>
    <mergeCell ref="AL20:AO20"/>
    <mergeCell ref="AP20:AS20"/>
    <mergeCell ref="AH21:AK21"/>
    <mergeCell ref="AL21:AO21"/>
    <mergeCell ref="AP21:AS21"/>
    <mergeCell ref="BB20:BE20"/>
    <mergeCell ref="BB21:BE21"/>
    <mergeCell ref="AX20:BA20"/>
    <mergeCell ref="AX21:BA21"/>
    <mergeCell ref="AT20:AW20"/>
    <mergeCell ref="AT21:AW21"/>
  </mergeCells>
  <pageMargins left="0.25" right="0.25" top="0.75" bottom="0.75" header="0.3" footer="0.3"/>
  <pageSetup paperSize="5" scale="53" fitToWidth="0" orientation="landscape"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H50"/>
  <sheetViews>
    <sheetView topLeftCell="A31" workbookViewId="0">
      <selection activeCell="G21" sqref="G21:G30"/>
    </sheetView>
  </sheetViews>
  <sheetFormatPr baseColWidth="10" defaultRowHeight="15"/>
  <cols>
    <col min="1" max="1" width="13.28515625" customWidth="1"/>
    <col min="4" max="4" width="17.28515625" customWidth="1"/>
    <col min="5" max="5" width="17.5703125" customWidth="1"/>
    <col min="8" max="8" width="15.5703125" customWidth="1"/>
    <col min="9" max="9" width="15" customWidth="1"/>
    <col min="10" max="10" width="12.28515625" customWidth="1"/>
  </cols>
  <sheetData>
    <row r="1" spans="1:34" ht="40.5" customHeight="1">
      <c r="A1" s="499" t="s">
        <v>0</v>
      </c>
      <c r="B1" s="499"/>
      <c r="C1" s="499"/>
      <c r="D1" s="499"/>
      <c r="E1" s="499"/>
      <c r="F1" s="499"/>
      <c r="G1" s="499"/>
      <c r="H1" s="499"/>
      <c r="I1" s="499"/>
      <c r="J1" s="499"/>
      <c r="K1" s="499"/>
      <c r="L1" s="499"/>
      <c r="M1" s="499"/>
      <c r="N1" s="499"/>
      <c r="O1" s="499"/>
      <c r="P1" s="499"/>
      <c r="Q1" s="499"/>
      <c r="R1" s="499"/>
      <c r="S1" s="499"/>
      <c r="T1" s="499"/>
      <c r="U1" s="18"/>
      <c r="V1" s="18"/>
      <c r="W1" s="18"/>
      <c r="X1" s="18"/>
      <c r="Y1" s="18"/>
      <c r="Z1" s="18"/>
      <c r="AA1" s="18"/>
      <c r="AB1" s="18"/>
      <c r="AC1" s="18"/>
      <c r="AD1" s="18"/>
      <c r="AE1" s="18"/>
      <c r="AF1" s="18"/>
      <c r="AG1" s="18"/>
      <c r="AH1" s="18"/>
    </row>
    <row r="2" spans="1:34" ht="19.5" customHeight="1">
      <c r="A2" s="499" t="s">
        <v>1</v>
      </c>
      <c r="B2" s="499"/>
      <c r="C2" s="499"/>
      <c r="D2" s="499"/>
      <c r="E2" s="499"/>
      <c r="F2" s="499"/>
      <c r="G2" s="499"/>
      <c r="H2" s="499"/>
      <c r="I2" s="499"/>
      <c r="J2" s="499"/>
      <c r="K2" s="499"/>
      <c r="L2" s="499"/>
      <c r="M2" s="499"/>
      <c r="N2" s="499"/>
      <c r="O2" s="499"/>
      <c r="P2" s="499"/>
      <c r="Q2" s="499"/>
      <c r="R2" s="499"/>
      <c r="S2" s="499"/>
      <c r="T2" s="499"/>
      <c r="U2" s="19"/>
      <c r="V2" s="19"/>
      <c r="W2" s="19"/>
      <c r="X2" s="19"/>
      <c r="Y2" s="19"/>
      <c r="Z2" s="19"/>
      <c r="AA2" s="19"/>
      <c r="AB2" s="19"/>
      <c r="AC2" s="19"/>
      <c r="AD2" s="19"/>
      <c r="AE2" s="19"/>
      <c r="AF2" s="19"/>
      <c r="AG2" s="19"/>
      <c r="AH2" s="18"/>
    </row>
    <row r="3" spans="1:34" ht="19.5" customHeight="1">
      <c r="A3" s="499" t="s">
        <v>2</v>
      </c>
      <c r="B3" s="499"/>
      <c r="C3" s="499"/>
      <c r="D3" s="499"/>
      <c r="E3" s="499"/>
      <c r="F3" s="499"/>
      <c r="G3" s="499"/>
      <c r="H3" s="499"/>
      <c r="I3" s="499"/>
      <c r="J3" s="499"/>
      <c r="K3" s="499"/>
      <c r="L3" s="499"/>
      <c r="M3" s="499"/>
      <c r="N3" s="499"/>
      <c r="O3" s="499"/>
      <c r="P3" s="499"/>
      <c r="Q3" s="499"/>
      <c r="R3" s="499"/>
      <c r="S3" s="499"/>
      <c r="T3" s="499"/>
      <c r="U3" s="19"/>
      <c r="V3" s="19"/>
      <c r="W3" s="19"/>
      <c r="X3" s="19"/>
      <c r="Y3" s="19"/>
      <c r="Z3" s="19"/>
      <c r="AA3" s="19"/>
      <c r="AB3" s="19"/>
      <c r="AC3" s="19"/>
      <c r="AD3" s="19"/>
      <c r="AE3" s="19"/>
      <c r="AF3" s="19"/>
      <c r="AG3" s="19"/>
      <c r="AH3" s="18"/>
    </row>
    <row r="4" spans="1:34" ht="23.2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8"/>
    </row>
    <row r="5" spans="1:34" ht="9.75" customHeight="1" thickBot="1">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row>
    <row r="6" spans="1:34" ht="20.25" customHeight="1">
      <c r="A6" s="587" t="s">
        <v>3</v>
      </c>
      <c r="B6" s="588"/>
      <c r="C6" s="589"/>
      <c r="D6" s="590"/>
      <c r="E6" s="102"/>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row>
    <row r="7" spans="1:34" ht="18" customHeight="1">
      <c r="A7" s="256" t="s">
        <v>4</v>
      </c>
      <c r="B7" s="796" t="s">
        <v>5</v>
      </c>
      <c r="C7" s="797"/>
      <c r="D7" s="257" t="s">
        <v>6</v>
      </c>
      <c r="E7" s="102"/>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row>
    <row r="8" spans="1:34" ht="17.25" customHeight="1" thickBot="1">
      <c r="A8" s="258" t="s">
        <v>42</v>
      </c>
      <c r="B8" s="794" t="s">
        <v>197</v>
      </c>
      <c r="C8" s="795"/>
      <c r="D8" s="259" t="s">
        <v>197</v>
      </c>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row>
    <row r="9" spans="1:34" ht="25.5" hidden="1" customHeight="1" thickBot="1">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row>
    <row r="10" spans="1:34" ht="16.5" thickBot="1">
      <c r="A10" s="570" t="s">
        <v>9</v>
      </c>
      <c r="B10" s="571"/>
      <c r="C10" s="571"/>
      <c r="D10" s="571"/>
      <c r="E10" s="571"/>
      <c r="F10" s="571"/>
      <c r="G10" s="707"/>
      <c r="H10" s="791">
        <v>2023</v>
      </c>
      <c r="I10" s="792"/>
      <c r="J10" s="792"/>
      <c r="K10" s="792"/>
      <c r="L10" s="792"/>
      <c r="M10" s="792"/>
      <c r="N10" s="792"/>
      <c r="O10" s="792"/>
      <c r="P10" s="792"/>
      <c r="Q10" s="792"/>
      <c r="R10" s="792"/>
      <c r="S10" s="793"/>
      <c r="T10" s="710" t="s">
        <v>10</v>
      </c>
      <c r="U10" s="18"/>
      <c r="V10" s="18"/>
      <c r="W10" s="18"/>
      <c r="X10" s="18"/>
      <c r="Y10" s="18"/>
      <c r="Z10" s="18"/>
      <c r="AA10" s="18"/>
      <c r="AB10" s="18"/>
      <c r="AC10" s="18"/>
      <c r="AD10" s="18"/>
      <c r="AE10" s="18"/>
      <c r="AF10" s="18"/>
      <c r="AG10" s="18"/>
      <c r="AH10" s="18"/>
    </row>
    <row r="11" spans="1:34" ht="67.5">
      <c r="A11" s="260" t="s">
        <v>11</v>
      </c>
      <c r="B11" s="261" t="s">
        <v>12</v>
      </c>
      <c r="C11" s="262" t="s">
        <v>13</v>
      </c>
      <c r="D11" s="262" t="s">
        <v>14</v>
      </c>
      <c r="E11" s="262" t="s">
        <v>15</v>
      </c>
      <c r="F11" s="262" t="s">
        <v>16</v>
      </c>
      <c r="G11" s="263" t="s">
        <v>17</v>
      </c>
      <c r="H11" s="264" t="s">
        <v>18</v>
      </c>
      <c r="I11" s="264" t="s">
        <v>19</v>
      </c>
      <c r="J11" s="264" t="s">
        <v>20</v>
      </c>
      <c r="K11" s="264" t="s">
        <v>21</v>
      </c>
      <c r="L11" s="264" t="s">
        <v>198</v>
      </c>
      <c r="M11" s="264" t="s">
        <v>23</v>
      </c>
      <c r="N11" s="264"/>
      <c r="O11" s="264"/>
      <c r="P11" s="264"/>
      <c r="Q11" s="264"/>
      <c r="R11" s="264"/>
      <c r="S11" s="264"/>
      <c r="T11" s="576"/>
      <c r="U11" s="18"/>
      <c r="V11" s="18"/>
      <c r="W11" s="18"/>
      <c r="X11" s="18"/>
      <c r="Y11" s="18"/>
      <c r="Z11" s="18"/>
      <c r="AA11" s="18"/>
      <c r="AB11" s="18"/>
      <c r="AC11" s="18"/>
      <c r="AD11" s="18"/>
      <c r="AE11" s="18"/>
      <c r="AF11" s="18"/>
      <c r="AG11" s="18"/>
      <c r="AH11" s="18"/>
    </row>
    <row r="12" spans="1:34" ht="58.5" customHeight="1">
      <c r="A12" s="769" t="s">
        <v>199</v>
      </c>
      <c r="B12" s="769">
        <v>15913</v>
      </c>
      <c r="C12" s="769" t="s">
        <v>200</v>
      </c>
      <c r="D12" s="769" t="s">
        <v>201</v>
      </c>
      <c r="E12" s="265" t="s">
        <v>202</v>
      </c>
      <c r="F12" s="266">
        <v>105000</v>
      </c>
      <c r="G12" s="265" t="s">
        <v>203</v>
      </c>
      <c r="H12" s="267">
        <v>15979</v>
      </c>
      <c r="I12" s="267">
        <v>10207</v>
      </c>
      <c r="J12" s="267">
        <v>11393</v>
      </c>
      <c r="K12" s="268"/>
      <c r="L12" s="265"/>
      <c r="M12" s="265"/>
      <c r="N12" s="265"/>
      <c r="O12" s="265"/>
      <c r="P12" s="265"/>
      <c r="Q12" s="265"/>
      <c r="R12" s="265"/>
      <c r="S12" s="269"/>
      <c r="T12" s="270"/>
      <c r="U12" s="215"/>
      <c r="V12" s="215"/>
      <c r="W12" s="215"/>
      <c r="X12" s="215"/>
      <c r="Y12" s="215"/>
      <c r="Z12" s="215"/>
      <c r="AA12" s="215"/>
      <c r="AB12" s="215"/>
      <c r="AC12" s="215"/>
      <c r="AD12" s="215"/>
      <c r="AE12" s="215"/>
      <c r="AF12" s="215"/>
      <c r="AG12" s="215"/>
      <c r="AH12" s="80"/>
    </row>
    <row r="13" spans="1:34" ht="78.75" customHeight="1">
      <c r="A13" s="769"/>
      <c r="B13" s="769"/>
      <c r="C13" s="769"/>
      <c r="D13" s="769"/>
      <c r="E13" s="265" t="s">
        <v>204</v>
      </c>
      <c r="F13" s="266">
        <v>80</v>
      </c>
      <c r="G13" s="265" t="s">
        <v>205</v>
      </c>
      <c r="H13" s="268" t="s">
        <v>206</v>
      </c>
      <c r="I13" s="268" t="s">
        <v>206</v>
      </c>
      <c r="J13" s="268" t="s">
        <v>206</v>
      </c>
      <c r="K13" s="268"/>
      <c r="L13" s="268"/>
      <c r="M13" s="268"/>
      <c r="N13" s="265"/>
      <c r="O13" s="265"/>
      <c r="P13" s="265"/>
      <c r="Q13" s="265"/>
      <c r="R13" s="265"/>
      <c r="S13" s="269"/>
      <c r="T13" s="270"/>
      <c r="U13" s="215"/>
      <c r="V13" s="215"/>
      <c r="W13" s="215"/>
      <c r="X13" s="215"/>
      <c r="Y13" s="215"/>
      <c r="Z13" s="215"/>
      <c r="AA13" s="215"/>
      <c r="AB13" s="215"/>
      <c r="AC13" s="215"/>
      <c r="AD13" s="215"/>
      <c r="AE13" s="215"/>
      <c r="AF13" s="215"/>
      <c r="AG13" s="215"/>
      <c r="AH13" s="80"/>
    </row>
    <row r="14" spans="1:34" ht="182.25" customHeight="1">
      <c r="A14" s="769"/>
      <c r="B14" s="769"/>
      <c r="C14" s="769"/>
      <c r="D14" s="769"/>
      <c r="E14" s="265" t="s">
        <v>207</v>
      </c>
      <c r="F14" s="266">
        <v>96</v>
      </c>
      <c r="G14" s="265" t="s">
        <v>208</v>
      </c>
      <c r="H14" s="265">
        <v>98.13</v>
      </c>
      <c r="I14" s="269">
        <v>99.88</v>
      </c>
      <c r="J14" s="269">
        <v>99.5</v>
      </c>
      <c r="K14" s="269"/>
      <c r="L14" s="265"/>
      <c r="M14" s="265"/>
      <c r="N14" s="265"/>
      <c r="O14" s="265"/>
      <c r="P14" s="265"/>
      <c r="Q14" s="265"/>
      <c r="R14" s="265"/>
      <c r="S14" s="269"/>
      <c r="T14" s="270"/>
      <c r="U14" s="215"/>
      <c r="V14" s="215"/>
      <c r="W14" s="215"/>
      <c r="X14" s="215"/>
      <c r="Y14" s="215"/>
      <c r="Z14" s="215"/>
      <c r="AA14" s="215"/>
      <c r="AB14" s="215"/>
      <c r="AC14" s="215"/>
      <c r="AD14" s="215"/>
      <c r="AE14" s="215"/>
      <c r="AF14" s="215"/>
      <c r="AG14" s="215"/>
      <c r="AH14" s="80"/>
    </row>
    <row r="15" spans="1:34">
      <c r="A15" s="271"/>
      <c r="B15" s="271"/>
      <c r="C15" s="271"/>
      <c r="D15" s="271"/>
      <c r="E15" s="39"/>
      <c r="F15" s="272"/>
      <c r="G15" s="273"/>
      <c r="H15" s="274"/>
      <c r="I15" s="275"/>
      <c r="J15" s="275"/>
      <c r="K15" s="275"/>
      <c r="L15" s="273"/>
      <c r="M15" s="273"/>
      <c r="N15" s="273"/>
      <c r="O15" s="273"/>
      <c r="P15" s="273"/>
      <c r="Q15" s="273"/>
      <c r="R15" s="273"/>
      <c r="S15" s="275"/>
      <c r="T15" s="276"/>
      <c r="U15" s="215"/>
      <c r="V15" s="215"/>
      <c r="W15" s="215"/>
      <c r="X15" s="215"/>
      <c r="Y15" s="215"/>
      <c r="Z15" s="215"/>
      <c r="AA15" s="215"/>
      <c r="AB15" s="215"/>
      <c r="AC15" s="215"/>
      <c r="AD15" s="215"/>
      <c r="AE15" s="215"/>
      <c r="AF15" s="215"/>
      <c r="AG15" s="215"/>
      <c r="AH15" s="80"/>
    </row>
    <row r="16" spans="1:34" ht="15.75" thickBot="1">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row>
    <row r="17" spans="1:34" ht="16.5" thickBot="1">
      <c r="A17" s="570" t="s">
        <v>9</v>
      </c>
      <c r="B17" s="571"/>
      <c r="C17" s="571"/>
      <c r="D17" s="571"/>
      <c r="E17" s="571"/>
      <c r="F17" s="571"/>
      <c r="G17" s="571"/>
      <c r="H17" s="571"/>
      <c r="I17" s="571"/>
      <c r="J17" s="570">
        <v>2023</v>
      </c>
      <c r="K17" s="571"/>
      <c r="L17" s="571"/>
      <c r="M17" s="571"/>
      <c r="N17" s="571"/>
      <c r="O17" s="571"/>
      <c r="P17" s="571"/>
      <c r="Q17" s="571"/>
      <c r="R17" s="571"/>
      <c r="S17" s="571"/>
      <c r="T17" s="571"/>
      <c r="U17" s="707"/>
      <c r="V17" s="570">
        <v>2022</v>
      </c>
      <c r="W17" s="571"/>
      <c r="X17" s="571"/>
      <c r="Y17" s="571"/>
      <c r="Z17" s="571"/>
      <c r="AA17" s="571"/>
      <c r="AB17" s="571"/>
      <c r="AC17" s="571"/>
      <c r="AD17" s="571"/>
      <c r="AE17" s="571"/>
      <c r="AF17" s="571"/>
      <c r="AG17" s="707"/>
      <c r="AH17" s="575" t="s">
        <v>10</v>
      </c>
    </row>
    <row r="18" spans="1:34" ht="19.5" customHeight="1">
      <c r="A18" s="781" t="s">
        <v>11</v>
      </c>
      <c r="B18" s="783" t="s">
        <v>12</v>
      </c>
      <c r="C18" s="783" t="s">
        <v>13</v>
      </c>
      <c r="D18" s="783" t="s">
        <v>14</v>
      </c>
      <c r="E18" s="783" t="s">
        <v>15</v>
      </c>
      <c r="F18" s="783" t="s">
        <v>16</v>
      </c>
      <c r="G18" s="785" t="s">
        <v>17</v>
      </c>
      <c r="H18" s="787" t="s">
        <v>147</v>
      </c>
      <c r="I18" s="789" t="s">
        <v>148</v>
      </c>
      <c r="J18" s="535" t="s">
        <v>18</v>
      </c>
      <c r="K18" s="535"/>
      <c r="L18" s="535"/>
      <c r="M18" s="535"/>
      <c r="N18" s="567" t="s">
        <v>19</v>
      </c>
      <c r="O18" s="568"/>
      <c r="P18" s="568"/>
      <c r="Q18" s="569"/>
      <c r="R18" s="535" t="s">
        <v>20</v>
      </c>
      <c r="S18" s="535"/>
      <c r="T18" s="535"/>
      <c r="U18" s="535"/>
      <c r="V18" s="567" t="s">
        <v>21</v>
      </c>
      <c r="W18" s="568"/>
      <c r="X18" s="568"/>
      <c r="Y18" s="569"/>
      <c r="Z18" s="535" t="s">
        <v>22</v>
      </c>
      <c r="AA18" s="535"/>
      <c r="AB18" s="535"/>
      <c r="AC18" s="535"/>
      <c r="AD18" s="567" t="s">
        <v>23</v>
      </c>
      <c r="AE18" s="568"/>
      <c r="AF18" s="568"/>
      <c r="AG18" s="569"/>
      <c r="AH18" s="576"/>
    </row>
    <row r="19" spans="1:34" ht="18.75" customHeight="1">
      <c r="A19" s="782"/>
      <c r="B19" s="784"/>
      <c r="C19" s="784"/>
      <c r="D19" s="784"/>
      <c r="E19" s="784"/>
      <c r="F19" s="784"/>
      <c r="G19" s="786"/>
      <c r="H19" s="788"/>
      <c r="I19" s="790"/>
      <c r="J19" s="548" t="s">
        <v>150</v>
      </c>
      <c r="K19" s="549"/>
      <c r="L19" s="549"/>
      <c r="M19" s="550"/>
      <c r="N19" s="186"/>
      <c r="O19" s="186"/>
      <c r="P19" s="186"/>
      <c r="Q19" s="186"/>
      <c r="R19" s="548" t="s">
        <v>150</v>
      </c>
      <c r="S19" s="549"/>
      <c r="T19" s="549"/>
      <c r="U19" s="550"/>
      <c r="V19" s="548" t="s">
        <v>150</v>
      </c>
      <c r="W19" s="549"/>
      <c r="X19" s="549"/>
      <c r="Y19" s="550"/>
      <c r="Z19" s="186"/>
      <c r="AA19" s="186"/>
      <c r="AB19" s="186"/>
      <c r="AC19" s="186"/>
      <c r="AD19" s="548" t="s">
        <v>150</v>
      </c>
      <c r="AE19" s="549"/>
      <c r="AF19" s="549"/>
      <c r="AG19" s="550"/>
      <c r="AH19" s="576"/>
    </row>
    <row r="20" spans="1:34" ht="26.25" customHeight="1" thickBot="1">
      <c r="A20" s="782"/>
      <c r="B20" s="784"/>
      <c r="C20" s="784"/>
      <c r="D20" s="784"/>
      <c r="E20" s="784"/>
      <c r="F20" s="784"/>
      <c r="G20" s="786"/>
      <c r="H20" s="788"/>
      <c r="I20" s="790"/>
      <c r="J20" s="187" t="s">
        <v>151</v>
      </c>
      <c r="K20" s="187" t="s">
        <v>152</v>
      </c>
      <c r="L20" s="187" t="s">
        <v>153</v>
      </c>
      <c r="M20" s="187" t="s">
        <v>154</v>
      </c>
      <c r="N20" s="187" t="s">
        <v>151</v>
      </c>
      <c r="O20" s="187" t="s">
        <v>152</v>
      </c>
      <c r="P20" s="187" t="s">
        <v>153</v>
      </c>
      <c r="Q20" s="187" t="s">
        <v>154</v>
      </c>
      <c r="R20" s="187" t="s">
        <v>151</v>
      </c>
      <c r="S20" s="187" t="s">
        <v>152</v>
      </c>
      <c r="T20" s="187" t="s">
        <v>153</v>
      </c>
      <c r="U20" s="187" t="s">
        <v>154</v>
      </c>
      <c r="V20" s="187" t="s">
        <v>151</v>
      </c>
      <c r="W20" s="187" t="s">
        <v>152</v>
      </c>
      <c r="X20" s="187" t="s">
        <v>153</v>
      </c>
      <c r="Y20" s="187" t="s">
        <v>154</v>
      </c>
      <c r="Z20" s="187" t="s">
        <v>151</v>
      </c>
      <c r="AA20" s="187" t="s">
        <v>152</v>
      </c>
      <c r="AB20" s="187" t="s">
        <v>153</v>
      </c>
      <c r="AC20" s="187" t="s">
        <v>154</v>
      </c>
      <c r="AD20" s="187" t="s">
        <v>151</v>
      </c>
      <c r="AE20" s="187" t="s">
        <v>152</v>
      </c>
      <c r="AF20" s="187" t="s">
        <v>153</v>
      </c>
      <c r="AG20" s="187" t="s">
        <v>154</v>
      </c>
      <c r="AH20" s="724"/>
    </row>
    <row r="21" spans="1:34" ht="15.75" thickBot="1">
      <c r="A21" s="769" t="s">
        <v>209</v>
      </c>
      <c r="B21" s="769">
        <v>15913</v>
      </c>
      <c r="C21" s="769" t="s">
        <v>200</v>
      </c>
      <c r="D21" s="769" t="s">
        <v>210</v>
      </c>
      <c r="E21" s="771" t="s">
        <v>207</v>
      </c>
      <c r="F21" s="774">
        <v>96</v>
      </c>
      <c r="G21" s="777" t="s">
        <v>211</v>
      </c>
      <c r="H21" s="780" t="s">
        <v>160</v>
      </c>
      <c r="I21" s="277" t="s">
        <v>161</v>
      </c>
      <c r="J21" s="278">
        <v>0</v>
      </c>
      <c r="K21" s="278">
        <v>0</v>
      </c>
      <c r="L21" s="278">
        <v>0</v>
      </c>
      <c r="M21" s="278">
        <f>SUM(J21:L21)</f>
        <v>0</v>
      </c>
      <c r="N21" s="278">
        <v>0</v>
      </c>
      <c r="O21" s="278">
        <v>0</v>
      </c>
      <c r="P21" s="278">
        <v>0</v>
      </c>
      <c r="Q21" s="278">
        <f>SUM(N21,O21,P21)</f>
        <v>0</v>
      </c>
      <c r="R21" s="278">
        <v>0</v>
      </c>
      <c r="S21" s="278">
        <v>0</v>
      </c>
      <c r="T21" s="278">
        <v>0</v>
      </c>
      <c r="U21" s="278">
        <f t="shared" ref="U21:U26" si="0">SUM(R21:T21)</f>
        <v>0</v>
      </c>
      <c r="V21" s="279"/>
      <c r="W21" s="279"/>
      <c r="X21" s="279"/>
      <c r="Y21" s="279"/>
      <c r="Z21" s="279"/>
      <c r="AA21" s="279"/>
      <c r="AB21" s="279"/>
      <c r="AC21" s="279"/>
      <c r="AD21" s="279"/>
      <c r="AE21" s="279"/>
      <c r="AF21" s="279"/>
      <c r="AG21" s="279"/>
      <c r="AH21" s="192"/>
    </row>
    <row r="22" spans="1:34" ht="15.75" thickBot="1">
      <c r="A22" s="769"/>
      <c r="B22" s="769"/>
      <c r="C22" s="769"/>
      <c r="D22" s="769"/>
      <c r="E22" s="772"/>
      <c r="F22" s="775"/>
      <c r="G22" s="778"/>
      <c r="H22" s="769"/>
      <c r="I22" s="280" t="s">
        <v>162</v>
      </c>
      <c r="J22" s="278">
        <v>0</v>
      </c>
      <c r="K22" s="278">
        <v>0</v>
      </c>
      <c r="L22" s="278">
        <v>0</v>
      </c>
      <c r="M22" s="278">
        <f>SUM(J22:L22)</f>
        <v>0</v>
      </c>
      <c r="N22" s="278">
        <v>0</v>
      </c>
      <c r="O22" s="278">
        <v>0</v>
      </c>
      <c r="P22" s="278">
        <v>0</v>
      </c>
      <c r="Q22" s="278">
        <f>SUM(N22,O22,P22)</f>
        <v>0</v>
      </c>
      <c r="R22" s="278">
        <v>0</v>
      </c>
      <c r="S22" s="278">
        <v>0</v>
      </c>
      <c r="T22" s="278">
        <v>0</v>
      </c>
      <c r="U22" s="278">
        <f t="shared" si="0"/>
        <v>0</v>
      </c>
      <c r="V22" s="279"/>
      <c r="W22" s="279"/>
      <c r="X22" s="279"/>
      <c r="Y22" s="279"/>
      <c r="Z22" s="279"/>
      <c r="AA22" s="279"/>
      <c r="AB22" s="279"/>
      <c r="AC22" s="279"/>
      <c r="AD22" s="279"/>
      <c r="AE22" s="279"/>
      <c r="AF22" s="279"/>
      <c r="AG22" s="279"/>
      <c r="AH22" s="196"/>
    </row>
    <row r="23" spans="1:34" ht="15.75" thickBot="1">
      <c r="A23" s="769"/>
      <c r="B23" s="769"/>
      <c r="C23" s="769"/>
      <c r="D23" s="769"/>
      <c r="E23" s="772"/>
      <c r="F23" s="775"/>
      <c r="G23" s="778"/>
      <c r="H23" s="769"/>
      <c r="I23" s="280" t="s">
        <v>163</v>
      </c>
      <c r="J23" s="281">
        <v>3</v>
      </c>
      <c r="K23" s="281">
        <v>10</v>
      </c>
      <c r="L23" s="281">
        <v>0</v>
      </c>
      <c r="M23" s="281">
        <f>SUM(J23:L23)</f>
        <v>13</v>
      </c>
      <c r="N23" s="278">
        <v>10</v>
      </c>
      <c r="O23" s="278">
        <v>12</v>
      </c>
      <c r="P23" s="278">
        <v>0</v>
      </c>
      <c r="Q23" s="278">
        <f>SUM(N23,O23,P23)</f>
        <v>22</v>
      </c>
      <c r="R23" s="278">
        <v>9</v>
      </c>
      <c r="S23" s="278">
        <v>12</v>
      </c>
      <c r="T23" s="278">
        <v>0</v>
      </c>
      <c r="U23" s="278">
        <f t="shared" si="0"/>
        <v>21</v>
      </c>
      <c r="V23" s="282"/>
      <c r="W23" s="282"/>
      <c r="X23" s="282"/>
      <c r="Y23" s="282"/>
      <c r="Z23" s="279"/>
      <c r="AA23" s="279"/>
      <c r="AB23" s="279"/>
      <c r="AC23" s="279"/>
      <c r="AD23" s="279"/>
      <c r="AE23" s="279"/>
      <c r="AF23" s="279"/>
      <c r="AG23" s="279"/>
      <c r="AH23" s="196"/>
    </row>
    <row r="24" spans="1:34" ht="15.75" thickBot="1">
      <c r="A24" s="769"/>
      <c r="B24" s="769"/>
      <c r="C24" s="769"/>
      <c r="D24" s="769"/>
      <c r="E24" s="772"/>
      <c r="F24" s="775"/>
      <c r="G24" s="778"/>
      <c r="H24" s="769"/>
      <c r="I24" s="280" t="s">
        <v>164</v>
      </c>
      <c r="J24" s="281">
        <v>29</v>
      </c>
      <c r="K24" s="281">
        <v>39</v>
      </c>
      <c r="L24" s="281">
        <v>0</v>
      </c>
      <c r="M24" s="281">
        <f>SUM(J24:L24)</f>
        <v>68</v>
      </c>
      <c r="N24" s="278">
        <v>24</v>
      </c>
      <c r="O24" s="278">
        <v>40</v>
      </c>
      <c r="P24" s="278">
        <v>0</v>
      </c>
      <c r="Q24" s="278">
        <f>SUM(N24,O24,P24)</f>
        <v>64</v>
      </c>
      <c r="R24" s="278">
        <v>31</v>
      </c>
      <c r="S24" s="278">
        <v>35</v>
      </c>
      <c r="T24" s="278">
        <v>0</v>
      </c>
      <c r="U24" s="278">
        <f t="shared" si="0"/>
        <v>66</v>
      </c>
      <c r="V24" s="282"/>
      <c r="W24" s="282"/>
      <c r="X24" s="282"/>
      <c r="Y24" s="282"/>
      <c r="Z24" s="279"/>
      <c r="AA24" s="279"/>
      <c r="AB24" s="279"/>
      <c r="AC24" s="279"/>
      <c r="AD24" s="279"/>
      <c r="AE24" s="279"/>
      <c r="AF24" s="279"/>
      <c r="AG24" s="279"/>
      <c r="AH24" s="196"/>
    </row>
    <row r="25" spans="1:34" ht="29.25" thickBot="1">
      <c r="A25" s="769"/>
      <c r="B25" s="769"/>
      <c r="C25" s="769"/>
      <c r="D25" s="769"/>
      <c r="E25" s="772"/>
      <c r="F25" s="775"/>
      <c r="G25" s="778"/>
      <c r="H25" s="769"/>
      <c r="I25" s="280" t="s">
        <v>165</v>
      </c>
      <c r="J25" s="281">
        <v>8</v>
      </c>
      <c r="K25" s="281">
        <v>11</v>
      </c>
      <c r="L25" s="281">
        <v>0</v>
      </c>
      <c r="M25" s="281">
        <f>SUM(J25:L25)</f>
        <v>19</v>
      </c>
      <c r="N25" s="278">
        <v>1</v>
      </c>
      <c r="O25" s="278">
        <v>13</v>
      </c>
      <c r="P25" s="278">
        <v>0</v>
      </c>
      <c r="Q25" s="278">
        <f>SUM(N25,O25,P25)</f>
        <v>14</v>
      </c>
      <c r="R25" s="278">
        <v>2</v>
      </c>
      <c r="S25" s="278">
        <v>11</v>
      </c>
      <c r="T25" s="278">
        <v>0</v>
      </c>
      <c r="U25" s="278">
        <f t="shared" si="0"/>
        <v>13</v>
      </c>
      <c r="V25" s="282"/>
      <c r="W25" s="282"/>
      <c r="X25" s="282"/>
      <c r="Y25" s="282"/>
      <c r="Z25" s="279"/>
      <c r="AA25" s="279"/>
      <c r="AB25" s="279"/>
      <c r="AC25" s="279"/>
      <c r="AD25" s="279"/>
      <c r="AE25" s="279"/>
      <c r="AF25" s="279"/>
      <c r="AG25" s="279"/>
      <c r="AH25" s="196"/>
    </row>
    <row r="26" spans="1:34" ht="57.75" thickBot="1">
      <c r="A26" s="769"/>
      <c r="B26" s="769"/>
      <c r="C26" s="769"/>
      <c r="D26" s="769"/>
      <c r="E26" s="772"/>
      <c r="F26" s="775"/>
      <c r="G26" s="778"/>
      <c r="H26" s="769"/>
      <c r="I26" s="283" t="s">
        <v>212</v>
      </c>
      <c r="J26" s="284">
        <f>SUM(J21:J25)</f>
        <v>40</v>
      </c>
      <c r="K26" s="284">
        <f>SUM(K21:K25)</f>
        <v>60</v>
      </c>
      <c r="L26" s="284">
        <f>SUM(L21:L25)</f>
        <v>0</v>
      </c>
      <c r="M26" s="284">
        <f>SUM(M21:M25)</f>
        <v>100</v>
      </c>
      <c r="N26" s="285">
        <v>35</v>
      </c>
      <c r="O26" s="285">
        <v>65</v>
      </c>
      <c r="P26" s="285">
        <v>0</v>
      </c>
      <c r="Q26" s="285">
        <f>SUM(Q21:Q25)</f>
        <v>100</v>
      </c>
      <c r="R26" s="285">
        <f>SUM(R21:R25)</f>
        <v>42</v>
      </c>
      <c r="S26" s="285">
        <f>SUM(S21:S25)</f>
        <v>58</v>
      </c>
      <c r="T26" s="285">
        <f>SUM(T21:T25)</f>
        <v>0</v>
      </c>
      <c r="U26" s="285">
        <f t="shared" si="0"/>
        <v>100</v>
      </c>
      <c r="V26" s="286"/>
      <c r="W26" s="286"/>
      <c r="X26" s="286"/>
      <c r="Y26" s="286"/>
      <c r="Z26" s="287"/>
      <c r="AA26" s="287"/>
      <c r="AB26" s="287"/>
      <c r="AC26" s="287"/>
      <c r="AD26" s="287"/>
      <c r="AE26" s="287"/>
      <c r="AF26" s="287"/>
      <c r="AG26" s="279"/>
      <c r="AH26" s="196"/>
    </row>
    <row r="27" spans="1:34" ht="15.75" thickBot="1">
      <c r="A27" s="769"/>
      <c r="B27" s="769"/>
      <c r="C27" s="769"/>
      <c r="D27" s="769"/>
      <c r="E27" s="772"/>
      <c r="F27" s="775"/>
      <c r="G27" s="778"/>
      <c r="H27" s="769" t="s">
        <v>167</v>
      </c>
      <c r="I27" s="280" t="s">
        <v>168</v>
      </c>
      <c r="J27" s="281">
        <v>40</v>
      </c>
      <c r="K27" s="281">
        <v>60</v>
      </c>
      <c r="L27" s="281">
        <v>0</v>
      </c>
      <c r="M27" s="281">
        <f>SUM(J27:L27)</f>
        <v>100</v>
      </c>
      <c r="N27" s="278">
        <v>35</v>
      </c>
      <c r="O27" s="278">
        <v>65</v>
      </c>
      <c r="P27" s="278">
        <v>0</v>
      </c>
      <c r="Q27" s="278">
        <v>100</v>
      </c>
      <c r="R27" s="278">
        <v>42</v>
      </c>
      <c r="S27" s="278">
        <v>58</v>
      </c>
      <c r="T27" s="278">
        <v>0</v>
      </c>
      <c r="U27" s="278">
        <v>100</v>
      </c>
      <c r="V27" s="282"/>
      <c r="W27" s="282"/>
      <c r="X27" s="282"/>
      <c r="Y27" s="282"/>
      <c r="Z27" s="279"/>
      <c r="AA27" s="279"/>
      <c r="AB27" s="279"/>
      <c r="AC27" s="279"/>
      <c r="AD27" s="279"/>
      <c r="AE27" s="279"/>
      <c r="AF27" s="279"/>
      <c r="AG27" s="279"/>
      <c r="AH27" s="196"/>
    </row>
    <row r="28" spans="1:34" ht="15.75" thickBot="1">
      <c r="A28" s="769"/>
      <c r="B28" s="769"/>
      <c r="C28" s="769"/>
      <c r="D28" s="769"/>
      <c r="E28" s="772"/>
      <c r="F28" s="775"/>
      <c r="G28" s="778"/>
      <c r="H28" s="769"/>
      <c r="I28" s="280" t="s">
        <v>169</v>
      </c>
      <c r="J28" s="281">
        <v>0</v>
      </c>
      <c r="K28" s="281">
        <v>0</v>
      </c>
      <c r="L28" s="281">
        <v>0</v>
      </c>
      <c r="M28" s="281">
        <f>SUM(J28:L28)</f>
        <v>0</v>
      </c>
      <c r="N28" s="278">
        <v>0</v>
      </c>
      <c r="O28" s="278">
        <v>0</v>
      </c>
      <c r="P28" s="278">
        <v>0</v>
      </c>
      <c r="Q28" s="278">
        <v>0</v>
      </c>
      <c r="R28" s="278">
        <v>0</v>
      </c>
      <c r="S28" s="278">
        <v>0</v>
      </c>
      <c r="T28" s="278">
        <v>0</v>
      </c>
      <c r="U28" s="278">
        <v>0</v>
      </c>
      <c r="V28" s="282"/>
      <c r="W28" s="282"/>
      <c r="X28" s="282"/>
      <c r="Y28" s="282"/>
      <c r="Z28" s="279"/>
      <c r="AA28" s="279"/>
      <c r="AB28" s="279"/>
      <c r="AC28" s="279"/>
      <c r="AD28" s="279"/>
      <c r="AE28" s="279"/>
      <c r="AF28" s="279"/>
      <c r="AG28" s="279"/>
      <c r="AH28" s="196"/>
    </row>
    <row r="29" spans="1:34" ht="15.75" thickBot="1">
      <c r="A29" s="769"/>
      <c r="B29" s="769"/>
      <c r="C29" s="769"/>
      <c r="D29" s="769"/>
      <c r="E29" s="772"/>
      <c r="F29" s="775"/>
      <c r="G29" s="778"/>
      <c r="H29" s="769" t="s">
        <v>170</v>
      </c>
      <c r="I29" s="280" t="s">
        <v>171</v>
      </c>
      <c r="J29" s="281">
        <v>1</v>
      </c>
      <c r="K29" s="281">
        <v>1</v>
      </c>
      <c r="L29" s="281">
        <v>0</v>
      </c>
      <c r="M29" s="281">
        <f>SUM(J29:L29)</f>
        <v>2</v>
      </c>
      <c r="N29" s="278">
        <v>1</v>
      </c>
      <c r="O29" s="278">
        <v>0</v>
      </c>
      <c r="P29" s="278">
        <v>0</v>
      </c>
      <c r="Q29" s="278">
        <v>1</v>
      </c>
      <c r="R29" s="278">
        <v>0</v>
      </c>
      <c r="S29" s="278">
        <v>0</v>
      </c>
      <c r="T29" s="278">
        <v>0</v>
      </c>
      <c r="U29" s="278">
        <v>0</v>
      </c>
      <c r="V29" s="282"/>
      <c r="W29" s="282"/>
      <c r="X29" s="282"/>
      <c r="Y29" s="282"/>
      <c r="Z29" s="279"/>
      <c r="AA29" s="279"/>
      <c r="AB29" s="279"/>
      <c r="AC29" s="279"/>
      <c r="AD29" s="279"/>
      <c r="AE29" s="279"/>
      <c r="AF29" s="279"/>
      <c r="AG29" s="279"/>
      <c r="AH29" s="196"/>
    </row>
    <row r="30" spans="1:34" ht="29.25" thickBot="1">
      <c r="A30" s="769"/>
      <c r="B30" s="769"/>
      <c r="C30" s="769"/>
      <c r="D30" s="769"/>
      <c r="E30" s="773"/>
      <c r="F30" s="776"/>
      <c r="G30" s="779"/>
      <c r="H30" s="770"/>
      <c r="I30" s="199" t="s">
        <v>172</v>
      </c>
      <c r="J30" s="281">
        <v>0</v>
      </c>
      <c r="K30" s="281">
        <v>0</v>
      </c>
      <c r="L30" s="281">
        <v>0</v>
      </c>
      <c r="M30" s="288">
        <v>0</v>
      </c>
      <c r="N30" s="278">
        <v>0</v>
      </c>
      <c r="O30" s="278">
        <v>0</v>
      </c>
      <c r="P30" s="278">
        <v>0</v>
      </c>
      <c r="Q30" s="278">
        <v>0</v>
      </c>
      <c r="R30" s="278">
        <v>0</v>
      </c>
      <c r="S30" s="278">
        <v>0</v>
      </c>
      <c r="T30" s="278">
        <v>0</v>
      </c>
      <c r="U30" s="278">
        <v>0</v>
      </c>
      <c r="V30" s="289"/>
      <c r="W30" s="289"/>
      <c r="X30" s="289"/>
      <c r="Y30" s="289"/>
      <c r="Z30" s="279"/>
      <c r="AA30" s="279"/>
      <c r="AB30" s="279"/>
      <c r="AC30" s="279"/>
      <c r="AD30" s="279"/>
      <c r="AE30" s="279"/>
      <c r="AF30" s="279"/>
      <c r="AG30" s="279"/>
      <c r="AH30" s="202"/>
    </row>
    <row r="31" spans="1:34" ht="15.75" thickBot="1">
      <c r="A31" s="769" t="s">
        <v>199</v>
      </c>
      <c r="B31" s="769"/>
      <c r="C31" s="769"/>
      <c r="D31" s="769"/>
      <c r="E31" s="771" t="s">
        <v>213</v>
      </c>
      <c r="F31" s="774">
        <v>105000</v>
      </c>
      <c r="G31" s="777" t="s">
        <v>214</v>
      </c>
      <c r="H31" s="780" t="s">
        <v>160</v>
      </c>
      <c r="I31" s="277" t="s">
        <v>161</v>
      </c>
      <c r="J31" s="278">
        <v>0</v>
      </c>
      <c r="K31" s="278">
        <v>0</v>
      </c>
      <c r="L31" s="278">
        <v>0</v>
      </c>
      <c r="M31" s="278">
        <f t="shared" ref="M31:M50" si="1">SUM(J31:L31)</f>
        <v>0</v>
      </c>
      <c r="N31" s="278">
        <v>0</v>
      </c>
      <c r="O31" s="278">
        <v>0</v>
      </c>
      <c r="P31" s="278">
        <v>0</v>
      </c>
      <c r="Q31" s="278">
        <f>SUM(N31:P31)</f>
        <v>0</v>
      </c>
      <c r="R31" s="278">
        <v>0</v>
      </c>
      <c r="S31" s="278">
        <v>0</v>
      </c>
      <c r="T31" s="278">
        <v>0</v>
      </c>
      <c r="U31" s="278">
        <v>0</v>
      </c>
      <c r="V31" s="279"/>
      <c r="W31" s="279"/>
      <c r="X31" s="279"/>
      <c r="Y31" s="279"/>
      <c r="Z31" s="279"/>
      <c r="AA31" s="279"/>
      <c r="AB31" s="279"/>
      <c r="AC31" s="279"/>
      <c r="AD31" s="203"/>
      <c r="AE31" s="203"/>
      <c r="AF31" s="203"/>
      <c r="AG31" s="279"/>
      <c r="AH31" s="192"/>
    </row>
    <row r="32" spans="1:34" ht="15.75" thickBot="1">
      <c r="A32" s="769"/>
      <c r="B32" s="769"/>
      <c r="C32" s="769"/>
      <c r="D32" s="769"/>
      <c r="E32" s="772"/>
      <c r="F32" s="775"/>
      <c r="G32" s="778"/>
      <c r="H32" s="769"/>
      <c r="I32" s="280" t="s">
        <v>162</v>
      </c>
      <c r="J32" s="278">
        <v>0</v>
      </c>
      <c r="K32" s="278">
        <v>0</v>
      </c>
      <c r="L32" s="278">
        <v>0</v>
      </c>
      <c r="M32" s="278">
        <f t="shared" si="1"/>
        <v>0</v>
      </c>
      <c r="N32" s="281">
        <v>0</v>
      </c>
      <c r="O32" s="281">
        <v>0</v>
      </c>
      <c r="P32" s="281">
        <v>0</v>
      </c>
      <c r="Q32" s="281">
        <f>SUM(N32:P32)</f>
        <v>0</v>
      </c>
      <c r="R32" s="278">
        <v>0</v>
      </c>
      <c r="S32" s="278">
        <v>0</v>
      </c>
      <c r="T32" s="278">
        <v>0</v>
      </c>
      <c r="U32" s="278">
        <v>0</v>
      </c>
      <c r="V32" s="279"/>
      <c r="W32" s="279"/>
      <c r="X32" s="279"/>
      <c r="Y32" s="279"/>
      <c r="Z32" s="282"/>
      <c r="AA32" s="282"/>
      <c r="AB32" s="282"/>
      <c r="AC32" s="282"/>
      <c r="AD32" s="191"/>
      <c r="AE32" s="191"/>
      <c r="AF32" s="191"/>
      <c r="AG32" s="279"/>
      <c r="AH32" s="196"/>
    </row>
    <row r="33" spans="1:34" ht="15.75" thickBot="1">
      <c r="A33" s="769"/>
      <c r="B33" s="769"/>
      <c r="C33" s="769"/>
      <c r="D33" s="769"/>
      <c r="E33" s="772"/>
      <c r="F33" s="775"/>
      <c r="G33" s="778"/>
      <c r="H33" s="769"/>
      <c r="I33" s="280" t="s">
        <v>163</v>
      </c>
      <c r="J33" s="278">
        <v>4197</v>
      </c>
      <c r="K33" s="278">
        <v>3458</v>
      </c>
      <c r="L33" s="278">
        <v>0</v>
      </c>
      <c r="M33" s="278">
        <f>SUM(J33:L33)</f>
        <v>7655</v>
      </c>
      <c r="N33" s="281">
        <v>1790</v>
      </c>
      <c r="O33" s="281">
        <v>2151</v>
      </c>
      <c r="P33" s="281">
        <v>0</v>
      </c>
      <c r="Q33" s="281">
        <f>SUM(N33:P33)</f>
        <v>3941</v>
      </c>
      <c r="R33" s="278">
        <v>2301</v>
      </c>
      <c r="S33" s="278">
        <v>2200</v>
      </c>
      <c r="T33" s="278">
        <v>0</v>
      </c>
      <c r="U33" s="278">
        <f>SUM(R33:T33)</f>
        <v>4501</v>
      </c>
      <c r="V33" s="279"/>
      <c r="W33" s="279"/>
      <c r="X33" s="279"/>
      <c r="Y33" s="279"/>
      <c r="Z33" s="282"/>
      <c r="AA33" s="282"/>
      <c r="AB33" s="282"/>
      <c r="AC33" s="282"/>
      <c r="AD33" s="191"/>
      <c r="AE33" s="191"/>
      <c r="AF33" s="191"/>
      <c r="AG33" s="279"/>
      <c r="AH33" s="196"/>
    </row>
    <row r="34" spans="1:34" ht="15.75" thickBot="1">
      <c r="A34" s="769"/>
      <c r="B34" s="769"/>
      <c r="C34" s="769"/>
      <c r="D34" s="769"/>
      <c r="E34" s="772"/>
      <c r="F34" s="775"/>
      <c r="G34" s="778"/>
      <c r="H34" s="769"/>
      <c r="I34" s="280" t="s">
        <v>164</v>
      </c>
      <c r="J34" s="281">
        <v>6250</v>
      </c>
      <c r="K34" s="281">
        <v>5125</v>
      </c>
      <c r="L34" s="281">
        <v>0</v>
      </c>
      <c r="M34" s="284">
        <f t="shared" si="1"/>
        <v>11375</v>
      </c>
      <c r="N34" s="281">
        <v>2720</v>
      </c>
      <c r="O34" s="281">
        <v>2638</v>
      </c>
      <c r="P34" s="281">
        <v>0</v>
      </c>
      <c r="Q34" s="284">
        <f>SUM(N34:P34)</f>
        <v>5358</v>
      </c>
      <c r="R34" s="290">
        <v>2501</v>
      </c>
      <c r="S34" s="290">
        <v>2300</v>
      </c>
      <c r="T34" s="290">
        <v>0</v>
      </c>
      <c r="U34" s="285">
        <f>SUM(R34:T34)</f>
        <v>4801</v>
      </c>
      <c r="V34" s="282"/>
      <c r="W34" s="282"/>
      <c r="X34" s="282"/>
      <c r="Y34" s="286"/>
      <c r="Z34" s="282"/>
      <c r="AA34" s="282"/>
      <c r="AB34" s="282"/>
      <c r="AC34" s="286"/>
      <c r="AD34" s="191"/>
      <c r="AE34" s="191"/>
      <c r="AF34" s="191"/>
      <c r="AG34" s="279"/>
      <c r="AH34" s="196"/>
    </row>
    <row r="35" spans="1:34" ht="29.25" thickBot="1">
      <c r="A35" s="769"/>
      <c r="B35" s="769"/>
      <c r="C35" s="769"/>
      <c r="D35" s="769"/>
      <c r="E35" s="772"/>
      <c r="F35" s="775"/>
      <c r="G35" s="778"/>
      <c r="H35" s="769"/>
      <c r="I35" s="280" t="s">
        <v>165</v>
      </c>
      <c r="J35" s="281">
        <v>2053</v>
      </c>
      <c r="K35" s="281">
        <v>2164</v>
      </c>
      <c r="L35" s="281">
        <v>0</v>
      </c>
      <c r="M35" s="281">
        <f t="shared" si="1"/>
        <v>4217</v>
      </c>
      <c r="N35" s="281">
        <v>580</v>
      </c>
      <c r="O35" s="281">
        <v>790</v>
      </c>
      <c r="P35" s="281">
        <v>0</v>
      </c>
      <c r="Q35" s="281">
        <f>SUM(N35:P35)</f>
        <v>1370</v>
      </c>
      <c r="R35" s="281">
        <v>742</v>
      </c>
      <c r="S35" s="281">
        <v>1145</v>
      </c>
      <c r="T35" s="281">
        <v>0</v>
      </c>
      <c r="U35" s="281">
        <f>SUM(R35:T35)</f>
        <v>1887</v>
      </c>
      <c r="V35" s="282"/>
      <c r="W35" s="282"/>
      <c r="X35" s="282"/>
      <c r="Y35" s="282"/>
      <c r="Z35" s="282"/>
      <c r="AA35" s="282"/>
      <c r="AB35" s="282"/>
      <c r="AC35" s="282"/>
      <c r="AD35" s="191"/>
      <c r="AE35" s="191"/>
      <c r="AF35" s="191"/>
      <c r="AG35" s="279"/>
      <c r="AH35" s="196"/>
    </row>
    <row r="36" spans="1:34" ht="42.75">
      <c r="A36" s="769"/>
      <c r="B36" s="769"/>
      <c r="C36" s="769"/>
      <c r="D36" s="769"/>
      <c r="E36" s="772"/>
      <c r="F36" s="775"/>
      <c r="G36" s="778"/>
      <c r="H36" s="769"/>
      <c r="I36" s="283" t="s">
        <v>166</v>
      </c>
      <c r="J36" s="284">
        <f>SUM(J31:J35)</f>
        <v>12500</v>
      </c>
      <c r="K36" s="284">
        <f>SUM(K31:K35)</f>
        <v>10747</v>
      </c>
      <c r="L36" s="284">
        <f>SUM(L31:L35)</f>
        <v>0</v>
      </c>
      <c r="M36" s="284">
        <f t="shared" si="1"/>
        <v>23247</v>
      </c>
      <c r="N36" s="284">
        <f>SUM(N31:N35)</f>
        <v>5090</v>
      </c>
      <c r="O36" s="284">
        <f>SUM(O31:O35)</f>
        <v>5579</v>
      </c>
      <c r="P36" s="284">
        <f>SUM(P31:P35)</f>
        <v>0</v>
      </c>
      <c r="Q36" s="284">
        <f>SUM(Q31:Q35)</f>
        <v>10669</v>
      </c>
      <c r="R36" s="290">
        <f>SUM(R32:R35)</f>
        <v>5544</v>
      </c>
      <c r="S36" s="290">
        <f>SUM(S31:S35)</f>
        <v>5645</v>
      </c>
      <c r="T36" s="290">
        <f>SUM(T31:T35)</f>
        <v>0</v>
      </c>
      <c r="U36" s="291">
        <f>SUM(U31:U35)</f>
        <v>11189</v>
      </c>
      <c r="V36" s="286"/>
      <c r="W36" s="286"/>
      <c r="X36" s="286"/>
      <c r="Y36" s="286"/>
      <c r="Z36" s="286"/>
      <c r="AA36" s="286"/>
      <c r="AB36" s="286"/>
      <c r="AC36" s="286"/>
      <c r="AD36" s="198"/>
      <c r="AE36" s="198"/>
      <c r="AF36" s="198"/>
      <c r="AG36" s="287"/>
      <c r="AH36" s="196"/>
    </row>
    <row r="37" spans="1:34" ht="18">
      <c r="A37" s="769"/>
      <c r="B37" s="769"/>
      <c r="C37" s="769"/>
      <c r="D37" s="769"/>
      <c r="E37" s="772"/>
      <c r="F37" s="775"/>
      <c r="G37" s="778"/>
      <c r="H37" s="769" t="s">
        <v>167</v>
      </c>
      <c r="I37" s="280" t="s">
        <v>168</v>
      </c>
      <c r="J37" s="281">
        <v>12500</v>
      </c>
      <c r="K37" s="281">
        <v>10747</v>
      </c>
      <c r="L37" s="281">
        <v>0</v>
      </c>
      <c r="M37" s="281">
        <f t="shared" si="1"/>
        <v>23247</v>
      </c>
      <c r="N37" s="281">
        <v>5090</v>
      </c>
      <c r="O37" s="281">
        <v>5579</v>
      </c>
      <c r="P37" s="281">
        <v>0</v>
      </c>
      <c r="Q37" s="284">
        <f t="shared" ref="Q37:Q50" si="2">SUM(N37:P37)</f>
        <v>10669</v>
      </c>
      <c r="R37" s="290">
        <v>5544</v>
      </c>
      <c r="S37" s="290">
        <v>5645</v>
      </c>
      <c r="T37" s="290">
        <v>0</v>
      </c>
      <c r="U37" s="292">
        <v>11189</v>
      </c>
      <c r="V37" s="282"/>
      <c r="W37" s="282"/>
      <c r="X37" s="282"/>
      <c r="Y37" s="282"/>
      <c r="Z37" s="282"/>
      <c r="AA37" s="282"/>
      <c r="AB37" s="282"/>
      <c r="AC37" s="282"/>
      <c r="AD37" s="191"/>
      <c r="AE37" s="191"/>
      <c r="AF37" s="191"/>
      <c r="AG37" s="191"/>
      <c r="AH37" s="196"/>
    </row>
    <row r="38" spans="1:34" ht="18">
      <c r="A38" s="769"/>
      <c r="B38" s="769"/>
      <c r="C38" s="769"/>
      <c r="D38" s="769"/>
      <c r="E38" s="772"/>
      <c r="F38" s="775"/>
      <c r="G38" s="778"/>
      <c r="H38" s="769"/>
      <c r="I38" s="280" t="s">
        <v>169</v>
      </c>
      <c r="J38" s="281">
        <v>0</v>
      </c>
      <c r="K38" s="281">
        <v>0</v>
      </c>
      <c r="L38" s="281">
        <v>0</v>
      </c>
      <c r="M38" s="281">
        <f t="shared" si="1"/>
        <v>0</v>
      </c>
      <c r="N38" s="281">
        <v>0</v>
      </c>
      <c r="O38" s="281">
        <v>0</v>
      </c>
      <c r="P38" s="281">
        <v>0</v>
      </c>
      <c r="Q38" s="281">
        <f t="shared" si="2"/>
        <v>0</v>
      </c>
      <c r="R38" s="290">
        <v>0</v>
      </c>
      <c r="S38" s="290">
        <v>0</v>
      </c>
      <c r="T38" s="290">
        <v>0</v>
      </c>
      <c r="U38" s="292">
        <f t="shared" ref="U38:U45" si="3">SUM(R38:T38)</f>
        <v>0</v>
      </c>
      <c r="V38" s="282"/>
      <c r="W38" s="282"/>
      <c r="X38" s="282"/>
      <c r="Y38" s="282"/>
      <c r="Z38" s="282"/>
      <c r="AA38" s="282"/>
      <c r="AB38" s="282"/>
      <c r="AC38" s="282"/>
      <c r="AD38" s="191"/>
      <c r="AE38" s="191"/>
      <c r="AF38" s="191"/>
      <c r="AG38" s="191"/>
      <c r="AH38" s="196"/>
    </row>
    <row r="39" spans="1:34" ht="18">
      <c r="A39" s="769"/>
      <c r="B39" s="769"/>
      <c r="C39" s="769"/>
      <c r="D39" s="769"/>
      <c r="E39" s="772"/>
      <c r="F39" s="775"/>
      <c r="G39" s="778"/>
      <c r="H39" s="769" t="s">
        <v>170</v>
      </c>
      <c r="I39" s="280" t="s">
        <v>171</v>
      </c>
      <c r="J39" s="281">
        <v>0</v>
      </c>
      <c r="K39" s="281">
        <v>0</v>
      </c>
      <c r="L39" s="281">
        <v>0</v>
      </c>
      <c r="M39" s="281">
        <f t="shared" si="1"/>
        <v>0</v>
      </c>
      <c r="N39" s="281">
        <v>0</v>
      </c>
      <c r="O39" s="281">
        <v>0</v>
      </c>
      <c r="P39" s="281">
        <v>0</v>
      </c>
      <c r="Q39" s="281">
        <f t="shared" si="2"/>
        <v>0</v>
      </c>
      <c r="R39" s="290">
        <v>0</v>
      </c>
      <c r="S39" s="290">
        <v>0</v>
      </c>
      <c r="T39" s="290">
        <v>0</v>
      </c>
      <c r="U39" s="292">
        <f t="shared" si="3"/>
        <v>0</v>
      </c>
      <c r="V39" s="282"/>
      <c r="W39" s="282"/>
      <c r="X39" s="282"/>
      <c r="Y39" s="282"/>
      <c r="Z39" s="282"/>
      <c r="AA39" s="282"/>
      <c r="AB39" s="282"/>
      <c r="AC39" s="282"/>
      <c r="AD39" s="191"/>
      <c r="AE39" s="191"/>
      <c r="AF39" s="191"/>
      <c r="AG39" s="191"/>
      <c r="AH39" s="196"/>
    </row>
    <row r="40" spans="1:34" ht="29.25" thickBot="1">
      <c r="A40" s="769"/>
      <c r="B40" s="769"/>
      <c r="C40" s="769"/>
      <c r="D40" s="769"/>
      <c r="E40" s="773"/>
      <c r="F40" s="776"/>
      <c r="G40" s="779"/>
      <c r="H40" s="770"/>
      <c r="I40" s="199" t="s">
        <v>172</v>
      </c>
      <c r="J40" s="288">
        <v>0</v>
      </c>
      <c r="K40" s="288">
        <v>0</v>
      </c>
      <c r="L40" s="288">
        <v>0</v>
      </c>
      <c r="M40" s="281">
        <f t="shared" si="1"/>
        <v>0</v>
      </c>
      <c r="N40" s="288">
        <v>0</v>
      </c>
      <c r="O40" s="288">
        <v>0</v>
      </c>
      <c r="P40" s="288">
        <v>0</v>
      </c>
      <c r="Q40" s="288">
        <f t="shared" si="2"/>
        <v>0</v>
      </c>
      <c r="R40" s="293">
        <v>0</v>
      </c>
      <c r="S40" s="293">
        <v>0</v>
      </c>
      <c r="T40" s="293">
        <v>0</v>
      </c>
      <c r="U40" s="292">
        <f t="shared" si="3"/>
        <v>0</v>
      </c>
      <c r="V40" s="289"/>
      <c r="W40" s="289"/>
      <c r="X40" s="289"/>
      <c r="Y40" s="289"/>
      <c r="Z40" s="289"/>
      <c r="AA40" s="289"/>
      <c r="AB40" s="289"/>
      <c r="AC40" s="289"/>
      <c r="AD40" s="200"/>
      <c r="AE40" s="200"/>
      <c r="AF40" s="200"/>
      <c r="AG40" s="191"/>
      <c r="AH40" s="202"/>
    </row>
    <row r="41" spans="1:34" ht="15.75" thickBot="1">
      <c r="A41" s="769"/>
      <c r="B41" s="769"/>
      <c r="C41" s="769"/>
      <c r="D41" s="769"/>
      <c r="E41" s="771" t="s">
        <v>215</v>
      </c>
      <c r="F41" s="774">
        <v>12000</v>
      </c>
      <c r="G41" s="777" t="s">
        <v>214</v>
      </c>
      <c r="H41" s="780" t="s">
        <v>160</v>
      </c>
      <c r="I41" s="277" t="s">
        <v>161</v>
      </c>
      <c r="J41" s="278">
        <v>0</v>
      </c>
      <c r="K41" s="278">
        <v>0</v>
      </c>
      <c r="L41" s="278">
        <v>0</v>
      </c>
      <c r="M41" s="278">
        <f t="shared" si="1"/>
        <v>0</v>
      </c>
      <c r="N41" s="278">
        <v>0</v>
      </c>
      <c r="O41" s="278">
        <v>0</v>
      </c>
      <c r="P41" s="278">
        <v>0</v>
      </c>
      <c r="Q41" s="278">
        <f t="shared" si="2"/>
        <v>0</v>
      </c>
      <c r="R41" s="294">
        <v>0</v>
      </c>
      <c r="S41" s="294">
        <v>0</v>
      </c>
      <c r="T41" s="294">
        <v>0</v>
      </c>
      <c r="U41" s="290">
        <f t="shared" si="3"/>
        <v>0</v>
      </c>
      <c r="V41" s="279"/>
      <c r="W41" s="279"/>
      <c r="X41" s="279"/>
      <c r="Y41" s="279"/>
      <c r="Z41" s="279"/>
      <c r="AA41" s="279"/>
      <c r="AB41" s="279"/>
      <c r="AC41" s="279"/>
      <c r="AD41" s="203"/>
      <c r="AE41" s="203"/>
      <c r="AF41" s="203"/>
      <c r="AG41" s="191"/>
      <c r="AH41" s="192"/>
    </row>
    <row r="42" spans="1:34" ht="15.75" thickBot="1">
      <c r="A42" s="769"/>
      <c r="B42" s="769"/>
      <c r="C42" s="769"/>
      <c r="D42" s="769"/>
      <c r="E42" s="772"/>
      <c r="F42" s="775"/>
      <c r="G42" s="778"/>
      <c r="H42" s="769"/>
      <c r="I42" s="280" t="s">
        <v>162</v>
      </c>
      <c r="J42" s="278">
        <v>0</v>
      </c>
      <c r="K42" s="278">
        <v>0</v>
      </c>
      <c r="L42" s="278">
        <v>0</v>
      </c>
      <c r="M42" s="278">
        <f t="shared" si="1"/>
        <v>0</v>
      </c>
      <c r="N42" s="281">
        <v>0</v>
      </c>
      <c r="O42" s="281">
        <v>0</v>
      </c>
      <c r="P42" s="281">
        <v>0</v>
      </c>
      <c r="Q42" s="281">
        <f t="shared" si="2"/>
        <v>0</v>
      </c>
      <c r="R42" s="294">
        <v>0</v>
      </c>
      <c r="S42" s="294">
        <v>0</v>
      </c>
      <c r="T42" s="294">
        <v>0</v>
      </c>
      <c r="U42" s="290">
        <f t="shared" si="3"/>
        <v>0</v>
      </c>
      <c r="V42" s="279"/>
      <c r="W42" s="279"/>
      <c r="X42" s="279"/>
      <c r="Y42" s="279"/>
      <c r="Z42" s="282"/>
      <c r="AA42" s="282"/>
      <c r="AB42" s="282"/>
      <c r="AC42" s="282"/>
      <c r="AD42" s="191"/>
      <c r="AE42" s="191"/>
      <c r="AF42" s="191"/>
      <c r="AG42" s="191"/>
      <c r="AH42" s="196"/>
    </row>
    <row r="43" spans="1:34">
      <c r="A43" s="769"/>
      <c r="B43" s="769"/>
      <c r="C43" s="769"/>
      <c r="D43" s="769"/>
      <c r="E43" s="772"/>
      <c r="F43" s="775"/>
      <c r="G43" s="778"/>
      <c r="H43" s="769"/>
      <c r="I43" s="280" t="s">
        <v>163</v>
      </c>
      <c r="J43" s="278">
        <v>0</v>
      </c>
      <c r="K43" s="278">
        <v>0</v>
      </c>
      <c r="L43" s="278">
        <v>0</v>
      </c>
      <c r="M43" s="278">
        <f t="shared" si="1"/>
        <v>0</v>
      </c>
      <c r="N43" s="281">
        <v>0</v>
      </c>
      <c r="O43" s="281">
        <v>0</v>
      </c>
      <c r="P43" s="281">
        <v>0</v>
      </c>
      <c r="Q43" s="281">
        <f t="shared" si="2"/>
        <v>0</v>
      </c>
      <c r="R43" s="294">
        <v>0</v>
      </c>
      <c r="S43" s="294">
        <v>0</v>
      </c>
      <c r="T43" s="294">
        <v>0</v>
      </c>
      <c r="U43" s="290">
        <f t="shared" si="3"/>
        <v>0</v>
      </c>
      <c r="V43" s="279"/>
      <c r="W43" s="279"/>
      <c r="X43" s="279"/>
      <c r="Y43" s="279"/>
      <c r="Z43" s="282"/>
      <c r="AA43" s="282"/>
      <c r="AB43" s="282"/>
      <c r="AC43" s="282"/>
      <c r="AD43" s="191"/>
      <c r="AE43" s="191"/>
      <c r="AF43" s="191"/>
      <c r="AG43" s="191"/>
      <c r="AH43" s="196"/>
    </row>
    <row r="44" spans="1:34">
      <c r="A44" s="769"/>
      <c r="B44" s="769"/>
      <c r="C44" s="769"/>
      <c r="D44" s="769"/>
      <c r="E44" s="772"/>
      <c r="F44" s="775"/>
      <c r="G44" s="778"/>
      <c r="H44" s="769"/>
      <c r="I44" s="280" t="s">
        <v>164</v>
      </c>
      <c r="J44" s="281">
        <v>515</v>
      </c>
      <c r="K44" s="281">
        <v>462</v>
      </c>
      <c r="L44" s="281">
        <v>0</v>
      </c>
      <c r="M44" s="284">
        <f t="shared" si="1"/>
        <v>977</v>
      </c>
      <c r="N44" s="281">
        <v>185</v>
      </c>
      <c r="O44" s="281">
        <v>196</v>
      </c>
      <c r="P44" s="281">
        <v>0</v>
      </c>
      <c r="Q44" s="284">
        <f t="shared" si="2"/>
        <v>381</v>
      </c>
      <c r="R44" s="290">
        <v>399</v>
      </c>
      <c r="S44" s="290">
        <v>124</v>
      </c>
      <c r="T44" s="290">
        <v>0</v>
      </c>
      <c r="U44" s="291">
        <f t="shared" si="3"/>
        <v>523</v>
      </c>
      <c r="V44" s="282"/>
      <c r="W44" s="282"/>
      <c r="X44" s="282"/>
      <c r="Y44" s="282"/>
      <c r="Z44" s="282"/>
      <c r="AA44" s="282"/>
      <c r="AB44" s="282"/>
      <c r="AC44" s="286"/>
      <c r="AD44" s="191"/>
      <c r="AE44" s="191"/>
      <c r="AF44" s="191"/>
      <c r="AG44" s="191"/>
      <c r="AH44" s="196"/>
    </row>
    <row r="45" spans="1:34" ht="28.5">
      <c r="A45" s="769"/>
      <c r="B45" s="769"/>
      <c r="C45" s="769"/>
      <c r="D45" s="769"/>
      <c r="E45" s="772"/>
      <c r="F45" s="775"/>
      <c r="G45" s="778"/>
      <c r="H45" s="769"/>
      <c r="I45" s="280" t="s">
        <v>165</v>
      </c>
      <c r="J45" s="281">
        <v>0</v>
      </c>
      <c r="K45" s="281">
        <v>0</v>
      </c>
      <c r="L45" s="281">
        <v>0</v>
      </c>
      <c r="M45" s="281">
        <f t="shared" si="1"/>
        <v>0</v>
      </c>
      <c r="N45" s="281">
        <v>0</v>
      </c>
      <c r="O45" s="281">
        <v>0</v>
      </c>
      <c r="P45" s="281">
        <v>0</v>
      </c>
      <c r="Q45" s="281">
        <f t="shared" si="2"/>
        <v>0</v>
      </c>
      <c r="R45" s="290">
        <v>0</v>
      </c>
      <c r="S45" s="290">
        <v>0</v>
      </c>
      <c r="T45" s="290">
        <v>0</v>
      </c>
      <c r="U45" s="290">
        <f t="shared" si="3"/>
        <v>0</v>
      </c>
      <c r="V45" s="282"/>
      <c r="W45" s="282"/>
      <c r="X45" s="282"/>
      <c r="Y45" s="282"/>
      <c r="Z45" s="282"/>
      <c r="AA45" s="282"/>
      <c r="AB45" s="282"/>
      <c r="AC45" s="282"/>
      <c r="AD45" s="191"/>
      <c r="AE45" s="191"/>
      <c r="AF45" s="191"/>
      <c r="AG45" s="191"/>
      <c r="AH45" s="196"/>
    </row>
    <row r="46" spans="1:34" ht="42.75">
      <c r="A46" s="769"/>
      <c r="B46" s="769"/>
      <c r="C46" s="769"/>
      <c r="D46" s="769"/>
      <c r="E46" s="772"/>
      <c r="F46" s="775"/>
      <c r="G46" s="778"/>
      <c r="H46" s="769"/>
      <c r="I46" s="283" t="s">
        <v>166</v>
      </c>
      <c r="J46" s="284">
        <f>SUM(J41:J45)</f>
        <v>515</v>
      </c>
      <c r="K46" s="284">
        <f>SUM(K41:K45)</f>
        <v>462</v>
      </c>
      <c r="L46" s="284">
        <f>SUM(L41:L45)</f>
        <v>0</v>
      </c>
      <c r="M46" s="284">
        <f t="shared" si="1"/>
        <v>977</v>
      </c>
      <c r="N46" s="284">
        <v>185</v>
      </c>
      <c r="O46" s="284">
        <v>196</v>
      </c>
      <c r="P46" s="284">
        <v>0</v>
      </c>
      <c r="Q46" s="295">
        <f t="shared" si="2"/>
        <v>381</v>
      </c>
      <c r="R46" s="291">
        <f>SUM(R41:R45)</f>
        <v>399</v>
      </c>
      <c r="S46" s="291">
        <f>SUM(S41:S45)</f>
        <v>124</v>
      </c>
      <c r="T46" s="291">
        <f>SUM(T41:T45)</f>
        <v>0</v>
      </c>
      <c r="U46" s="296">
        <f>SUM(U41:U45)</f>
        <v>523</v>
      </c>
      <c r="V46" s="286"/>
      <c r="W46" s="286"/>
      <c r="X46" s="286"/>
      <c r="Y46" s="297"/>
      <c r="Z46" s="286"/>
      <c r="AA46" s="286"/>
      <c r="AB46" s="286"/>
      <c r="AC46" s="297"/>
      <c r="AD46" s="198"/>
      <c r="AE46" s="198"/>
      <c r="AF46" s="198"/>
      <c r="AG46" s="198"/>
      <c r="AH46" s="196"/>
    </row>
    <row r="47" spans="1:34">
      <c r="A47" s="769"/>
      <c r="B47" s="769"/>
      <c r="C47" s="769"/>
      <c r="D47" s="769"/>
      <c r="E47" s="772"/>
      <c r="F47" s="775"/>
      <c r="G47" s="778"/>
      <c r="H47" s="769" t="s">
        <v>167</v>
      </c>
      <c r="I47" s="280" t="s">
        <v>168</v>
      </c>
      <c r="J47" s="281">
        <v>515</v>
      </c>
      <c r="K47" s="281">
        <v>462</v>
      </c>
      <c r="L47" s="281">
        <v>0</v>
      </c>
      <c r="M47" s="281">
        <f t="shared" si="1"/>
        <v>977</v>
      </c>
      <c r="N47" s="281">
        <v>185</v>
      </c>
      <c r="O47" s="281">
        <v>196</v>
      </c>
      <c r="P47" s="281">
        <v>0</v>
      </c>
      <c r="Q47" s="281">
        <f t="shared" si="2"/>
        <v>381</v>
      </c>
      <c r="R47" s="290">
        <v>399</v>
      </c>
      <c r="S47" s="290">
        <v>124</v>
      </c>
      <c r="T47" s="290">
        <v>0</v>
      </c>
      <c r="U47" s="290">
        <f>SUM(R47:T47)</f>
        <v>523</v>
      </c>
      <c r="V47" s="282"/>
      <c r="W47" s="282"/>
      <c r="X47" s="282"/>
      <c r="Y47" s="282"/>
      <c r="Z47" s="282"/>
      <c r="AA47" s="282"/>
      <c r="AB47" s="282"/>
      <c r="AC47" s="282"/>
      <c r="AD47" s="191"/>
      <c r="AE47" s="191"/>
      <c r="AF47" s="191"/>
      <c r="AG47" s="191"/>
      <c r="AH47" s="196"/>
    </row>
    <row r="48" spans="1:34">
      <c r="A48" s="769"/>
      <c r="B48" s="769"/>
      <c r="C48" s="769"/>
      <c r="D48" s="769"/>
      <c r="E48" s="772"/>
      <c r="F48" s="775"/>
      <c r="G48" s="778"/>
      <c r="H48" s="769"/>
      <c r="I48" s="280" t="s">
        <v>169</v>
      </c>
      <c r="J48" s="281">
        <v>0</v>
      </c>
      <c r="K48" s="281">
        <v>0</v>
      </c>
      <c r="L48" s="281">
        <v>0</v>
      </c>
      <c r="M48" s="281">
        <f t="shared" si="1"/>
        <v>0</v>
      </c>
      <c r="N48" s="281">
        <v>0</v>
      </c>
      <c r="O48" s="281">
        <v>0</v>
      </c>
      <c r="P48" s="281">
        <v>0</v>
      </c>
      <c r="Q48" s="281">
        <f t="shared" si="2"/>
        <v>0</v>
      </c>
      <c r="R48" s="290">
        <v>0</v>
      </c>
      <c r="S48" s="290">
        <v>0</v>
      </c>
      <c r="T48" s="290">
        <v>0</v>
      </c>
      <c r="U48" s="290">
        <f>SUM(R48:T48)</f>
        <v>0</v>
      </c>
      <c r="V48" s="282"/>
      <c r="W48" s="282"/>
      <c r="X48" s="282"/>
      <c r="Y48" s="282"/>
      <c r="Z48" s="282"/>
      <c r="AA48" s="282"/>
      <c r="AB48" s="282"/>
      <c r="AC48" s="282"/>
      <c r="AD48" s="191"/>
      <c r="AE48" s="191"/>
      <c r="AF48" s="191"/>
      <c r="AG48" s="191"/>
      <c r="AH48" s="196"/>
    </row>
    <row r="49" spans="1:34">
      <c r="A49" s="769"/>
      <c r="B49" s="769"/>
      <c r="C49" s="769"/>
      <c r="D49" s="769"/>
      <c r="E49" s="772"/>
      <c r="F49" s="775"/>
      <c r="G49" s="778"/>
      <c r="H49" s="769" t="s">
        <v>170</v>
      </c>
      <c r="I49" s="280" t="s">
        <v>171</v>
      </c>
      <c r="J49" s="281">
        <v>0</v>
      </c>
      <c r="K49" s="281">
        <v>0</v>
      </c>
      <c r="L49" s="281">
        <v>0</v>
      </c>
      <c r="M49" s="281">
        <f t="shared" si="1"/>
        <v>0</v>
      </c>
      <c r="N49" s="281">
        <v>0</v>
      </c>
      <c r="O49" s="281">
        <v>0</v>
      </c>
      <c r="P49" s="281">
        <v>0</v>
      </c>
      <c r="Q49" s="281">
        <f t="shared" si="2"/>
        <v>0</v>
      </c>
      <c r="R49" s="290">
        <v>0</v>
      </c>
      <c r="S49" s="290">
        <v>0</v>
      </c>
      <c r="T49" s="290">
        <v>0</v>
      </c>
      <c r="U49" s="290">
        <f>SUM(R49:T49)</f>
        <v>0</v>
      </c>
      <c r="V49" s="18"/>
      <c r="W49" s="282"/>
      <c r="X49" s="282"/>
      <c r="Y49" s="282"/>
      <c r="Z49" s="282"/>
      <c r="AA49" s="282"/>
      <c r="AB49" s="282"/>
      <c r="AC49" s="282"/>
      <c r="AD49" s="191"/>
      <c r="AE49" s="191"/>
      <c r="AF49" s="191"/>
      <c r="AG49" s="191"/>
      <c r="AH49" s="196"/>
    </row>
    <row r="50" spans="1:34" ht="29.25" thickBot="1">
      <c r="A50" s="769"/>
      <c r="B50" s="769"/>
      <c r="C50" s="769"/>
      <c r="D50" s="769"/>
      <c r="E50" s="773"/>
      <c r="F50" s="776"/>
      <c r="G50" s="779"/>
      <c r="H50" s="770"/>
      <c r="I50" s="199" t="s">
        <v>172</v>
      </c>
      <c r="J50" s="288">
        <v>0</v>
      </c>
      <c r="K50" s="288">
        <v>0</v>
      </c>
      <c r="L50" s="288">
        <v>0</v>
      </c>
      <c r="M50" s="288">
        <f t="shared" si="1"/>
        <v>0</v>
      </c>
      <c r="N50" s="281">
        <v>0</v>
      </c>
      <c r="O50" s="281">
        <v>0</v>
      </c>
      <c r="P50" s="281">
        <v>0</v>
      </c>
      <c r="Q50" s="288">
        <f t="shared" si="2"/>
        <v>0</v>
      </c>
      <c r="R50" s="293">
        <v>0</v>
      </c>
      <c r="S50" s="293">
        <v>0</v>
      </c>
      <c r="T50" s="293">
        <v>0</v>
      </c>
      <c r="U50" s="290">
        <f>SUM(R50:T50)</f>
        <v>0</v>
      </c>
      <c r="V50" s="289"/>
      <c r="W50" s="289"/>
      <c r="X50" s="289"/>
      <c r="Y50" s="289"/>
      <c r="Z50" s="289"/>
      <c r="AA50" s="289"/>
      <c r="AB50" s="289"/>
      <c r="AC50" s="289"/>
      <c r="AD50" s="200"/>
      <c r="AE50" s="200"/>
      <c r="AF50" s="200"/>
      <c r="AG50" s="191"/>
      <c r="AH50" s="202"/>
    </row>
  </sheetData>
  <mergeCells count="59">
    <mergeCell ref="B8:C8"/>
    <mergeCell ref="A1:T1"/>
    <mergeCell ref="A2:T2"/>
    <mergeCell ref="A3:T3"/>
    <mergeCell ref="A6:D6"/>
    <mergeCell ref="B7:C7"/>
    <mergeCell ref="A10:G10"/>
    <mergeCell ref="H10:S10"/>
    <mergeCell ref="T10:T11"/>
    <mergeCell ref="A12:A14"/>
    <mergeCell ref="B12:B14"/>
    <mergeCell ref="C12:C14"/>
    <mergeCell ref="D12:D14"/>
    <mergeCell ref="A17:I17"/>
    <mergeCell ref="J17:U17"/>
    <mergeCell ref="V17:AG17"/>
    <mergeCell ref="AH17:AH20"/>
    <mergeCell ref="A18:A20"/>
    <mergeCell ref="B18:B20"/>
    <mergeCell ref="C18:C20"/>
    <mergeCell ref="D18:D20"/>
    <mergeCell ref="E18:E20"/>
    <mergeCell ref="F18:F20"/>
    <mergeCell ref="G18:G20"/>
    <mergeCell ref="H18:H20"/>
    <mergeCell ref="I18:I20"/>
    <mergeCell ref="J18:M18"/>
    <mergeCell ref="N18:Q18"/>
    <mergeCell ref="V18:Y18"/>
    <mergeCell ref="Z18:AC18"/>
    <mergeCell ref="AD18:AG18"/>
    <mergeCell ref="J19:M19"/>
    <mergeCell ref="R19:U19"/>
    <mergeCell ref="V19:Y19"/>
    <mergeCell ref="AD19:AG19"/>
    <mergeCell ref="R18:U18"/>
    <mergeCell ref="G21:G30"/>
    <mergeCell ref="H21:H26"/>
    <mergeCell ref="H27:H28"/>
    <mergeCell ref="H29:H30"/>
    <mergeCell ref="A31:A50"/>
    <mergeCell ref="E31:E40"/>
    <mergeCell ref="F31:F40"/>
    <mergeCell ref="G31:G40"/>
    <mergeCell ref="H31:H36"/>
    <mergeCell ref="H37:H38"/>
    <mergeCell ref="A21:A30"/>
    <mergeCell ref="B21:B50"/>
    <mergeCell ref="C21:C50"/>
    <mergeCell ref="D21:D50"/>
    <mergeCell ref="E21:E30"/>
    <mergeCell ref="F21:F30"/>
    <mergeCell ref="H39:H40"/>
    <mergeCell ref="E41:E50"/>
    <mergeCell ref="F41:F50"/>
    <mergeCell ref="G41:G50"/>
    <mergeCell ref="H41:H46"/>
    <mergeCell ref="H47:H48"/>
    <mergeCell ref="H49:H5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V21"/>
  <sheetViews>
    <sheetView topLeftCell="A7" zoomScaleNormal="100" workbookViewId="0">
      <selection activeCell="B16" sqref="B16"/>
    </sheetView>
  </sheetViews>
  <sheetFormatPr baseColWidth="10" defaultColWidth="11.42578125" defaultRowHeight="15"/>
  <cols>
    <col min="1" max="1" width="22" style="18" customWidth="1"/>
    <col min="2" max="2" width="11.7109375" style="18" customWidth="1"/>
    <col min="3" max="3" width="14.140625" style="18" customWidth="1"/>
    <col min="4" max="4" width="22.140625" style="18" customWidth="1"/>
    <col min="5" max="5" width="20.7109375" style="18" customWidth="1"/>
    <col min="6" max="6" width="15.7109375" style="18" customWidth="1"/>
    <col min="7" max="7" width="17.85546875" style="18" customWidth="1"/>
    <col min="8" max="8" width="12.140625" style="18" customWidth="1"/>
    <col min="9" max="9" width="15" style="18" customWidth="1"/>
    <col min="10" max="10" width="14.140625" style="18" customWidth="1"/>
    <col min="11" max="11" width="14" style="18" customWidth="1"/>
    <col min="12" max="12" width="15.42578125" style="18" customWidth="1"/>
    <col min="13" max="13" width="15" style="18" customWidth="1"/>
    <col min="14" max="15" width="13.42578125" style="18" customWidth="1"/>
    <col min="16" max="16" width="15.28515625" style="18" customWidth="1"/>
    <col min="17" max="17" width="13.5703125" style="18" customWidth="1"/>
    <col min="18" max="18" width="15.140625" style="18" customWidth="1"/>
    <col min="19" max="19" width="15.7109375" style="18" customWidth="1"/>
    <col min="20" max="20" width="17" style="18" customWidth="1"/>
    <col min="21" max="21" width="8.5703125" style="18" customWidth="1"/>
    <col min="22" max="28" width="20.85546875" style="18" customWidth="1"/>
    <col min="29" max="256" width="11.42578125" style="18"/>
    <col min="257" max="257" width="22" style="18" customWidth="1"/>
    <col min="258" max="258" width="11.7109375" style="18" customWidth="1"/>
    <col min="259" max="259" width="14.140625" style="18" customWidth="1"/>
    <col min="260" max="260" width="22.140625" style="18" customWidth="1"/>
    <col min="261" max="261" width="20.7109375" style="18" customWidth="1"/>
    <col min="262" max="262" width="15.7109375" style="18" customWidth="1"/>
    <col min="263" max="263" width="17.85546875" style="18" customWidth="1"/>
    <col min="264" max="264" width="12.140625" style="18" customWidth="1"/>
    <col min="265" max="265" width="15" style="18" customWidth="1"/>
    <col min="266" max="266" width="14.140625" style="18" customWidth="1"/>
    <col min="267" max="267" width="14" style="18" customWidth="1"/>
    <col min="268" max="268" width="15.42578125" style="18" customWidth="1"/>
    <col min="269" max="269" width="15" style="18" customWidth="1"/>
    <col min="270" max="271" width="13.42578125" style="18" customWidth="1"/>
    <col min="272" max="272" width="15.28515625" style="18" customWidth="1"/>
    <col min="273" max="273" width="13.5703125" style="18" customWidth="1"/>
    <col min="274" max="274" width="15.140625" style="18" customWidth="1"/>
    <col min="275" max="275" width="15.7109375" style="18" customWidth="1"/>
    <col min="276" max="276" width="17" style="18" customWidth="1"/>
    <col min="277" max="277" width="8.5703125" style="18" customWidth="1"/>
    <col min="278" max="284" width="20.85546875" style="18" customWidth="1"/>
    <col min="285" max="512" width="11.42578125" style="18"/>
    <col min="513" max="513" width="22" style="18" customWidth="1"/>
    <col min="514" max="514" width="11.7109375" style="18" customWidth="1"/>
    <col min="515" max="515" width="14.140625" style="18" customWidth="1"/>
    <col min="516" max="516" width="22.140625" style="18" customWidth="1"/>
    <col min="517" max="517" width="20.7109375" style="18" customWidth="1"/>
    <col min="518" max="518" width="15.7109375" style="18" customWidth="1"/>
    <col min="519" max="519" width="17.85546875" style="18" customWidth="1"/>
    <col min="520" max="520" width="12.140625" style="18" customWidth="1"/>
    <col min="521" max="521" width="15" style="18" customWidth="1"/>
    <col min="522" max="522" width="14.140625" style="18" customWidth="1"/>
    <col min="523" max="523" width="14" style="18" customWidth="1"/>
    <col min="524" max="524" width="15.42578125" style="18" customWidth="1"/>
    <col min="525" max="525" width="15" style="18" customWidth="1"/>
    <col min="526" max="527" width="13.42578125" style="18" customWidth="1"/>
    <col min="528" max="528" width="15.28515625" style="18" customWidth="1"/>
    <col min="529" max="529" width="13.5703125" style="18" customWidth="1"/>
    <col min="530" max="530" width="15.140625" style="18" customWidth="1"/>
    <col min="531" max="531" width="15.7109375" style="18" customWidth="1"/>
    <col min="532" max="532" width="17" style="18" customWidth="1"/>
    <col min="533" max="533" width="8.5703125" style="18" customWidth="1"/>
    <col min="534" max="540" width="20.85546875" style="18" customWidth="1"/>
    <col min="541" max="768" width="11.42578125" style="18"/>
    <col min="769" max="769" width="22" style="18" customWidth="1"/>
    <col min="770" max="770" width="11.7109375" style="18" customWidth="1"/>
    <col min="771" max="771" width="14.140625" style="18" customWidth="1"/>
    <col min="772" max="772" width="22.140625" style="18" customWidth="1"/>
    <col min="773" max="773" width="20.7109375" style="18" customWidth="1"/>
    <col min="774" max="774" width="15.7109375" style="18" customWidth="1"/>
    <col min="775" max="775" width="17.85546875" style="18" customWidth="1"/>
    <col min="776" max="776" width="12.140625" style="18" customWidth="1"/>
    <col min="777" max="777" width="15" style="18" customWidth="1"/>
    <col min="778" max="778" width="14.140625" style="18" customWidth="1"/>
    <col min="779" max="779" width="14" style="18" customWidth="1"/>
    <col min="780" max="780" width="15.42578125" style="18" customWidth="1"/>
    <col min="781" max="781" width="15" style="18" customWidth="1"/>
    <col min="782" max="783" width="13.42578125" style="18" customWidth="1"/>
    <col min="784" max="784" width="15.28515625" style="18" customWidth="1"/>
    <col min="785" max="785" width="13.5703125" style="18" customWidth="1"/>
    <col min="786" max="786" width="15.140625" style="18" customWidth="1"/>
    <col min="787" max="787" width="15.7109375" style="18" customWidth="1"/>
    <col min="788" max="788" width="17" style="18" customWidth="1"/>
    <col min="789" max="789" width="8.5703125" style="18" customWidth="1"/>
    <col min="790" max="796" width="20.85546875" style="18" customWidth="1"/>
    <col min="797" max="1024" width="11.42578125" style="18"/>
    <col min="1025" max="1025" width="22" style="18" customWidth="1"/>
    <col min="1026" max="1026" width="11.7109375" style="18" customWidth="1"/>
    <col min="1027" max="1027" width="14.140625" style="18" customWidth="1"/>
    <col min="1028" max="1028" width="22.140625" style="18" customWidth="1"/>
    <col min="1029" max="1029" width="20.7109375" style="18" customWidth="1"/>
    <col min="1030" max="1030" width="15.7109375" style="18" customWidth="1"/>
    <col min="1031" max="1031" width="17.85546875" style="18" customWidth="1"/>
    <col min="1032" max="1032" width="12.140625" style="18" customWidth="1"/>
    <col min="1033" max="1033" width="15" style="18" customWidth="1"/>
    <col min="1034" max="1034" width="14.140625" style="18" customWidth="1"/>
    <col min="1035" max="1035" width="14" style="18" customWidth="1"/>
    <col min="1036" max="1036" width="15.42578125" style="18" customWidth="1"/>
    <col min="1037" max="1037" width="15" style="18" customWidth="1"/>
    <col min="1038" max="1039" width="13.42578125" style="18" customWidth="1"/>
    <col min="1040" max="1040" width="15.28515625" style="18" customWidth="1"/>
    <col min="1041" max="1041" width="13.5703125" style="18" customWidth="1"/>
    <col min="1042" max="1042" width="15.140625" style="18" customWidth="1"/>
    <col min="1043" max="1043" width="15.7109375" style="18" customWidth="1"/>
    <col min="1044" max="1044" width="17" style="18" customWidth="1"/>
    <col min="1045" max="1045" width="8.5703125" style="18" customWidth="1"/>
    <col min="1046" max="1052" width="20.85546875" style="18" customWidth="1"/>
    <col min="1053" max="1280" width="11.42578125" style="18"/>
    <col min="1281" max="1281" width="22" style="18" customWidth="1"/>
    <col min="1282" max="1282" width="11.7109375" style="18" customWidth="1"/>
    <col min="1283" max="1283" width="14.140625" style="18" customWidth="1"/>
    <col min="1284" max="1284" width="22.140625" style="18" customWidth="1"/>
    <col min="1285" max="1285" width="20.7109375" style="18" customWidth="1"/>
    <col min="1286" max="1286" width="15.7109375" style="18" customWidth="1"/>
    <col min="1287" max="1287" width="17.85546875" style="18" customWidth="1"/>
    <col min="1288" max="1288" width="12.140625" style="18" customWidth="1"/>
    <col min="1289" max="1289" width="15" style="18" customWidth="1"/>
    <col min="1290" max="1290" width="14.140625" style="18" customWidth="1"/>
    <col min="1291" max="1291" width="14" style="18" customWidth="1"/>
    <col min="1292" max="1292" width="15.42578125" style="18" customWidth="1"/>
    <col min="1293" max="1293" width="15" style="18" customWidth="1"/>
    <col min="1294" max="1295" width="13.42578125" style="18" customWidth="1"/>
    <col min="1296" max="1296" width="15.28515625" style="18" customWidth="1"/>
    <col min="1297" max="1297" width="13.5703125" style="18" customWidth="1"/>
    <col min="1298" max="1298" width="15.140625" style="18" customWidth="1"/>
    <col min="1299" max="1299" width="15.7109375" style="18" customWidth="1"/>
    <col min="1300" max="1300" width="17" style="18" customWidth="1"/>
    <col min="1301" max="1301" width="8.5703125" style="18" customWidth="1"/>
    <col min="1302" max="1308" width="20.85546875" style="18" customWidth="1"/>
    <col min="1309" max="1536" width="11.42578125" style="18"/>
    <col min="1537" max="1537" width="22" style="18" customWidth="1"/>
    <col min="1538" max="1538" width="11.7109375" style="18" customWidth="1"/>
    <col min="1539" max="1539" width="14.140625" style="18" customWidth="1"/>
    <col min="1540" max="1540" width="22.140625" style="18" customWidth="1"/>
    <col min="1541" max="1541" width="20.7109375" style="18" customWidth="1"/>
    <col min="1542" max="1542" width="15.7109375" style="18" customWidth="1"/>
    <col min="1543" max="1543" width="17.85546875" style="18" customWidth="1"/>
    <col min="1544" max="1544" width="12.140625" style="18" customWidth="1"/>
    <col min="1545" max="1545" width="15" style="18" customWidth="1"/>
    <col min="1546" max="1546" width="14.140625" style="18" customWidth="1"/>
    <col min="1547" max="1547" width="14" style="18" customWidth="1"/>
    <col min="1548" max="1548" width="15.42578125" style="18" customWidth="1"/>
    <col min="1549" max="1549" width="15" style="18" customWidth="1"/>
    <col min="1550" max="1551" width="13.42578125" style="18" customWidth="1"/>
    <col min="1552" max="1552" width="15.28515625" style="18" customWidth="1"/>
    <col min="1553" max="1553" width="13.5703125" style="18" customWidth="1"/>
    <col min="1554" max="1554" width="15.140625" style="18" customWidth="1"/>
    <col min="1555" max="1555" width="15.7109375" style="18" customWidth="1"/>
    <col min="1556" max="1556" width="17" style="18" customWidth="1"/>
    <col min="1557" max="1557" width="8.5703125" style="18" customWidth="1"/>
    <col min="1558" max="1564" width="20.85546875" style="18" customWidth="1"/>
    <col min="1565" max="1792" width="11.42578125" style="18"/>
    <col min="1793" max="1793" width="22" style="18" customWidth="1"/>
    <col min="1794" max="1794" width="11.7109375" style="18" customWidth="1"/>
    <col min="1795" max="1795" width="14.140625" style="18" customWidth="1"/>
    <col min="1796" max="1796" width="22.140625" style="18" customWidth="1"/>
    <col min="1797" max="1797" width="20.7109375" style="18" customWidth="1"/>
    <col min="1798" max="1798" width="15.7109375" style="18" customWidth="1"/>
    <col min="1799" max="1799" width="17.85546875" style="18" customWidth="1"/>
    <col min="1800" max="1800" width="12.140625" style="18" customWidth="1"/>
    <col min="1801" max="1801" width="15" style="18" customWidth="1"/>
    <col min="1802" max="1802" width="14.140625" style="18" customWidth="1"/>
    <col min="1803" max="1803" width="14" style="18" customWidth="1"/>
    <col min="1804" max="1804" width="15.42578125" style="18" customWidth="1"/>
    <col min="1805" max="1805" width="15" style="18" customWidth="1"/>
    <col min="1806" max="1807" width="13.42578125" style="18" customWidth="1"/>
    <col min="1808" max="1808" width="15.28515625" style="18" customWidth="1"/>
    <col min="1809" max="1809" width="13.5703125" style="18" customWidth="1"/>
    <col min="1810" max="1810" width="15.140625" style="18" customWidth="1"/>
    <col min="1811" max="1811" width="15.7109375" style="18" customWidth="1"/>
    <col min="1812" max="1812" width="17" style="18" customWidth="1"/>
    <col min="1813" max="1813" width="8.5703125" style="18" customWidth="1"/>
    <col min="1814" max="1820" width="20.85546875" style="18" customWidth="1"/>
    <col min="1821" max="2048" width="11.42578125" style="18"/>
    <col min="2049" max="2049" width="22" style="18" customWidth="1"/>
    <col min="2050" max="2050" width="11.7109375" style="18" customWidth="1"/>
    <col min="2051" max="2051" width="14.140625" style="18" customWidth="1"/>
    <col min="2052" max="2052" width="22.140625" style="18" customWidth="1"/>
    <col min="2053" max="2053" width="20.7109375" style="18" customWidth="1"/>
    <col min="2054" max="2054" width="15.7109375" style="18" customWidth="1"/>
    <col min="2055" max="2055" width="17.85546875" style="18" customWidth="1"/>
    <col min="2056" max="2056" width="12.140625" style="18" customWidth="1"/>
    <col min="2057" max="2057" width="15" style="18" customWidth="1"/>
    <col min="2058" max="2058" width="14.140625" style="18" customWidth="1"/>
    <col min="2059" max="2059" width="14" style="18" customWidth="1"/>
    <col min="2060" max="2060" width="15.42578125" style="18" customWidth="1"/>
    <col min="2061" max="2061" width="15" style="18" customWidth="1"/>
    <col min="2062" max="2063" width="13.42578125" style="18" customWidth="1"/>
    <col min="2064" max="2064" width="15.28515625" style="18" customWidth="1"/>
    <col min="2065" max="2065" width="13.5703125" style="18" customWidth="1"/>
    <col min="2066" max="2066" width="15.140625" style="18" customWidth="1"/>
    <col min="2067" max="2067" width="15.7109375" style="18" customWidth="1"/>
    <col min="2068" max="2068" width="17" style="18" customWidth="1"/>
    <col min="2069" max="2069" width="8.5703125" style="18" customWidth="1"/>
    <col min="2070" max="2076" width="20.85546875" style="18" customWidth="1"/>
    <col min="2077" max="2304" width="11.42578125" style="18"/>
    <col min="2305" max="2305" width="22" style="18" customWidth="1"/>
    <col min="2306" max="2306" width="11.7109375" style="18" customWidth="1"/>
    <col min="2307" max="2307" width="14.140625" style="18" customWidth="1"/>
    <col min="2308" max="2308" width="22.140625" style="18" customWidth="1"/>
    <col min="2309" max="2309" width="20.7109375" style="18" customWidth="1"/>
    <col min="2310" max="2310" width="15.7109375" style="18" customWidth="1"/>
    <col min="2311" max="2311" width="17.85546875" style="18" customWidth="1"/>
    <col min="2312" max="2312" width="12.140625" style="18" customWidth="1"/>
    <col min="2313" max="2313" width="15" style="18" customWidth="1"/>
    <col min="2314" max="2314" width="14.140625" style="18" customWidth="1"/>
    <col min="2315" max="2315" width="14" style="18" customWidth="1"/>
    <col min="2316" max="2316" width="15.42578125" style="18" customWidth="1"/>
    <col min="2317" max="2317" width="15" style="18" customWidth="1"/>
    <col min="2318" max="2319" width="13.42578125" style="18" customWidth="1"/>
    <col min="2320" max="2320" width="15.28515625" style="18" customWidth="1"/>
    <col min="2321" max="2321" width="13.5703125" style="18" customWidth="1"/>
    <col min="2322" max="2322" width="15.140625" style="18" customWidth="1"/>
    <col min="2323" max="2323" width="15.7109375" style="18" customWidth="1"/>
    <col min="2324" max="2324" width="17" style="18" customWidth="1"/>
    <col min="2325" max="2325" width="8.5703125" style="18" customWidth="1"/>
    <col min="2326" max="2332" width="20.85546875" style="18" customWidth="1"/>
    <col min="2333" max="2560" width="11.42578125" style="18"/>
    <col min="2561" max="2561" width="22" style="18" customWidth="1"/>
    <col min="2562" max="2562" width="11.7109375" style="18" customWidth="1"/>
    <col min="2563" max="2563" width="14.140625" style="18" customWidth="1"/>
    <col min="2564" max="2564" width="22.140625" style="18" customWidth="1"/>
    <col min="2565" max="2565" width="20.7109375" style="18" customWidth="1"/>
    <col min="2566" max="2566" width="15.7109375" style="18" customWidth="1"/>
    <col min="2567" max="2567" width="17.85546875" style="18" customWidth="1"/>
    <col min="2568" max="2568" width="12.140625" style="18" customWidth="1"/>
    <col min="2569" max="2569" width="15" style="18" customWidth="1"/>
    <col min="2570" max="2570" width="14.140625" style="18" customWidth="1"/>
    <col min="2571" max="2571" width="14" style="18" customWidth="1"/>
    <col min="2572" max="2572" width="15.42578125" style="18" customWidth="1"/>
    <col min="2573" max="2573" width="15" style="18" customWidth="1"/>
    <col min="2574" max="2575" width="13.42578125" style="18" customWidth="1"/>
    <col min="2576" max="2576" width="15.28515625" style="18" customWidth="1"/>
    <col min="2577" max="2577" width="13.5703125" style="18" customWidth="1"/>
    <col min="2578" max="2578" width="15.140625" style="18" customWidth="1"/>
    <col min="2579" max="2579" width="15.7109375" style="18" customWidth="1"/>
    <col min="2580" max="2580" width="17" style="18" customWidth="1"/>
    <col min="2581" max="2581" width="8.5703125" style="18" customWidth="1"/>
    <col min="2582" max="2588" width="20.85546875" style="18" customWidth="1"/>
    <col min="2589" max="2816" width="11.42578125" style="18"/>
    <col min="2817" max="2817" width="22" style="18" customWidth="1"/>
    <col min="2818" max="2818" width="11.7109375" style="18" customWidth="1"/>
    <col min="2819" max="2819" width="14.140625" style="18" customWidth="1"/>
    <col min="2820" max="2820" width="22.140625" style="18" customWidth="1"/>
    <col min="2821" max="2821" width="20.7109375" style="18" customWidth="1"/>
    <col min="2822" max="2822" width="15.7109375" style="18" customWidth="1"/>
    <col min="2823" max="2823" width="17.85546875" style="18" customWidth="1"/>
    <col min="2824" max="2824" width="12.140625" style="18" customWidth="1"/>
    <col min="2825" max="2825" width="15" style="18" customWidth="1"/>
    <col min="2826" max="2826" width="14.140625" style="18" customWidth="1"/>
    <col min="2827" max="2827" width="14" style="18" customWidth="1"/>
    <col min="2828" max="2828" width="15.42578125" style="18" customWidth="1"/>
    <col min="2829" max="2829" width="15" style="18" customWidth="1"/>
    <col min="2830" max="2831" width="13.42578125" style="18" customWidth="1"/>
    <col min="2832" max="2832" width="15.28515625" style="18" customWidth="1"/>
    <col min="2833" max="2833" width="13.5703125" style="18" customWidth="1"/>
    <col min="2834" max="2834" width="15.140625" style="18" customWidth="1"/>
    <col min="2835" max="2835" width="15.7109375" style="18" customWidth="1"/>
    <col min="2836" max="2836" width="17" style="18" customWidth="1"/>
    <col min="2837" max="2837" width="8.5703125" style="18" customWidth="1"/>
    <col min="2838" max="2844" width="20.85546875" style="18" customWidth="1"/>
    <col min="2845" max="3072" width="11.42578125" style="18"/>
    <col min="3073" max="3073" width="22" style="18" customWidth="1"/>
    <col min="3074" max="3074" width="11.7109375" style="18" customWidth="1"/>
    <col min="3075" max="3075" width="14.140625" style="18" customWidth="1"/>
    <col min="3076" max="3076" width="22.140625" style="18" customWidth="1"/>
    <col min="3077" max="3077" width="20.7109375" style="18" customWidth="1"/>
    <col min="3078" max="3078" width="15.7109375" style="18" customWidth="1"/>
    <col min="3079" max="3079" width="17.85546875" style="18" customWidth="1"/>
    <col min="3080" max="3080" width="12.140625" style="18" customWidth="1"/>
    <col min="3081" max="3081" width="15" style="18" customWidth="1"/>
    <col min="3082" max="3082" width="14.140625" style="18" customWidth="1"/>
    <col min="3083" max="3083" width="14" style="18" customWidth="1"/>
    <col min="3084" max="3084" width="15.42578125" style="18" customWidth="1"/>
    <col min="3085" max="3085" width="15" style="18" customWidth="1"/>
    <col min="3086" max="3087" width="13.42578125" style="18" customWidth="1"/>
    <col min="3088" max="3088" width="15.28515625" style="18" customWidth="1"/>
    <col min="3089" max="3089" width="13.5703125" style="18" customWidth="1"/>
    <col min="3090" max="3090" width="15.140625" style="18" customWidth="1"/>
    <col min="3091" max="3091" width="15.7109375" style="18" customWidth="1"/>
    <col min="3092" max="3092" width="17" style="18" customWidth="1"/>
    <col min="3093" max="3093" width="8.5703125" style="18" customWidth="1"/>
    <col min="3094" max="3100" width="20.85546875" style="18" customWidth="1"/>
    <col min="3101" max="3328" width="11.42578125" style="18"/>
    <col min="3329" max="3329" width="22" style="18" customWidth="1"/>
    <col min="3330" max="3330" width="11.7109375" style="18" customWidth="1"/>
    <col min="3331" max="3331" width="14.140625" style="18" customWidth="1"/>
    <col min="3332" max="3332" width="22.140625" style="18" customWidth="1"/>
    <col min="3333" max="3333" width="20.7109375" style="18" customWidth="1"/>
    <col min="3334" max="3334" width="15.7109375" style="18" customWidth="1"/>
    <col min="3335" max="3335" width="17.85546875" style="18" customWidth="1"/>
    <col min="3336" max="3336" width="12.140625" style="18" customWidth="1"/>
    <col min="3337" max="3337" width="15" style="18" customWidth="1"/>
    <col min="3338" max="3338" width="14.140625" style="18" customWidth="1"/>
    <col min="3339" max="3339" width="14" style="18" customWidth="1"/>
    <col min="3340" max="3340" width="15.42578125" style="18" customWidth="1"/>
    <col min="3341" max="3341" width="15" style="18" customWidth="1"/>
    <col min="3342" max="3343" width="13.42578125" style="18" customWidth="1"/>
    <col min="3344" max="3344" width="15.28515625" style="18" customWidth="1"/>
    <col min="3345" max="3345" width="13.5703125" style="18" customWidth="1"/>
    <col min="3346" max="3346" width="15.140625" style="18" customWidth="1"/>
    <col min="3347" max="3347" width="15.7109375" style="18" customWidth="1"/>
    <col min="3348" max="3348" width="17" style="18" customWidth="1"/>
    <col min="3349" max="3349" width="8.5703125" style="18" customWidth="1"/>
    <col min="3350" max="3356" width="20.85546875" style="18" customWidth="1"/>
    <col min="3357" max="3584" width="11.42578125" style="18"/>
    <col min="3585" max="3585" width="22" style="18" customWidth="1"/>
    <col min="3586" max="3586" width="11.7109375" style="18" customWidth="1"/>
    <col min="3587" max="3587" width="14.140625" style="18" customWidth="1"/>
    <col min="3588" max="3588" width="22.140625" style="18" customWidth="1"/>
    <col min="3589" max="3589" width="20.7109375" style="18" customWidth="1"/>
    <col min="3590" max="3590" width="15.7109375" style="18" customWidth="1"/>
    <col min="3591" max="3591" width="17.85546875" style="18" customWidth="1"/>
    <col min="3592" max="3592" width="12.140625" style="18" customWidth="1"/>
    <col min="3593" max="3593" width="15" style="18" customWidth="1"/>
    <col min="3594" max="3594" width="14.140625" style="18" customWidth="1"/>
    <col min="3595" max="3595" width="14" style="18" customWidth="1"/>
    <col min="3596" max="3596" width="15.42578125" style="18" customWidth="1"/>
    <col min="3597" max="3597" width="15" style="18" customWidth="1"/>
    <col min="3598" max="3599" width="13.42578125" style="18" customWidth="1"/>
    <col min="3600" max="3600" width="15.28515625" style="18" customWidth="1"/>
    <col min="3601" max="3601" width="13.5703125" style="18" customWidth="1"/>
    <col min="3602" max="3602" width="15.140625" style="18" customWidth="1"/>
    <col min="3603" max="3603" width="15.7109375" style="18" customWidth="1"/>
    <col min="3604" max="3604" width="17" style="18" customWidth="1"/>
    <col min="3605" max="3605" width="8.5703125" style="18" customWidth="1"/>
    <col min="3606" max="3612" width="20.85546875" style="18" customWidth="1"/>
    <col min="3613" max="3840" width="11.42578125" style="18"/>
    <col min="3841" max="3841" width="22" style="18" customWidth="1"/>
    <col min="3842" max="3842" width="11.7109375" style="18" customWidth="1"/>
    <col min="3843" max="3843" width="14.140625" style="18" customWidth="1"/>
    <col min="3844" max="3844" width="22.140625" style="18" customWidth="1"/>
    <col min="3845" max="3845" width="20.7109375" style="18" customWidth="1"/>
    <col min="3846" max="3846" width="15.7109375" style="18" customWidth="1"/>
    <col min="3847" max="3847" width="17.85546875" style="18" customWidth="1"/>
    <col min="3848" max="3848" width="12.140625" style="18" customWidth="1"/>
    <col min="3849" max="3849" width="15" style="18" customWidth="1"/>
    <col min="3850" max="3850" width="14.140625" style="18" customWidth="1"/>
    <col min="3851" max="3851" width="14" style="18" customWidth="1"/>
    <col min="3852" max="3852" width="15.42578125" style="18" customWidth="1"/>
    <col min="3853" max="3853" width="15" style="18" customWidth="1"/>
    <col min="3854" max="3855" width="13.42578125" style="18" customWidth="1"/>
    <col min="3856" max="3856" width="15.28515625" style="18" customWidth="1"/>
    <col min="3857" max="3857" width="13.5703125" style="18" customWidth="1"/>
    <col min="3858" max="3858" width="15.140625" style="18" customWidth="1"/>
    <col min="3859" max="3859" width="15.7109375" style="18" customWidth="1"/>
    <col min="3860" max="3860" width="17" style="18" customWidth="1"/>
    <col min="3861" max="3861" width="8.5703125" style="18" customWidth="1"/>
    <col min="3862" max="3868" width="20.85546875" style="18" customWidth="1"/>
    <col min="3869" max="4096" width="11.42578125" style="18"/>
    <col min="4097" max="4097" width="22" style="18" customWidth="1"/>
    <col min="4098" max="4098" width="11.7109375" style="18" customWidth="1"/>
    <col min="4099" max="4099" width="14.140625" style="18" customWidth="1"/>
    <col min="4100" max="4100" width="22.140625" style="18" customWidth="1"/>
    <col min="4101" max="4101" width="20.7109375" style="18" customWidth="1"/>
    <col min="4102" max="4102" width="15.7109375" style="18" customWidth="1"/>
    <col min="4103" max="4103" width="17.85546875" style="18" customWidth="1"/>
    <col min="4104" max="4104" width="12.140625" style="18" customWidth="1"/>
    <col min="4105" max="4105" width="15" style="18" customWidth="1"/>
    <col min="4106" max="4106" width="14.140625" style="18" customWidth="1"/>
    <col min="4107" max="4107" width="14" style="18" customWidth="1"/>
    <col min="4108" max="4108" width="15.42578125" style="18" customWidth="1"/>
    <col min="4109" max="4109" width="15" style="18" customWidth="1"/>
    <col min="4110" max="4111" width="13.42578125" style="18" customWidth="1"/>
    <col min="4112" max="4112" width="15.28515625" style="18" customWidth="1"/>
    <col min="4113" max="4113" width="13.5703125" style="18" customWidth="1"/>
    <col min="4114" max="4114" width="15.140625" style="18" customWidth="1"/>
    <col min="4115" max="4115" width="15.7109375" style="18" customWidth="1"/>
    <col min="4116" max="4116" width="17" style="18" customWidth="1"/>
    <col min="4117" max="4117" width="8.5703125" style="18" customWidth="1"/>
    <col min="4118" max="4124" width="20.85546875" style="18" customWidth="1"/>
    <col min="4125" max="4352" width="11.42578125" style="18"/>
    <col min="4353" max="4353" width="22" style="18" customWidth="1"/>
    <col min="4354" max="4354" width="11.7109375" style="18" customWidth="1"/>
    <col min="4355" max="4355" width="14.140625" style="18" customWidth="1"/>
    <col min="4356" max="4356" width="22.140625" style="18" customWidth="1"/>
    <col min="4357" max="4357" width="20.7109375" style="18" customWidth="1"/>
    <col min="4358" max="4358" width="15.7109375" style="18" customWidth="1"/>
    <col min="4359" max="4359" width="17.85546875" style="18" customWidth="1"/>
    <col min="4360" max="4360" width="12.140625" style="18" customWidth="1"/>
    <col min="4361" max="4361" width="15" style="18" customWidth="1"/>
    <col min="4362" max="4362" width="14.140625" style="18" customWidth="1"/>
    <col min="4363" max="4363" width="14" style="18" customWidth="1"/>
    <col min="4364" max="4364" width="15.42578125" style="18" customWidth="1"/>
    <col min="4365" max="4365" width="15" style="18" customWidth="1"/>
    <col min="4366" max="4367" width="13.42578125" style="18" customWidth="1"/>
    <col min="4368" max="4368" width="15.28515625" style="18" customWidth="1"/>
    <col min="4369" max="4369" width="13.5703125" style="18" customWidth="1"/>
    <col min="4370" max="4370" width="15.140625" style="18" customWidth="1"/>
    <col min="4371" max="4371" width="15.7109375" style="18" customWidth="1"/>
    <col min="4372" max="4372" width="17" style="18" customWidth="1"/>
    <col min="4373" max="4373" width="8.5703125" style="18" customWidth="1"/>
    <col min="4374" max="4380" width="20.85546875" style="18" customWidth="1"/>
    <col min="4381" max="4608" width="11.42578125" style="18"/>
    <col min="4609" max="4609" width="22" style="18" customWidth="1"/>
    <col min="4610" max="4610" width="11.7109375" style="18" customWidth="1"/>
    <col min="4611" max="4611" width="14.140625" style="18" customWidth="1"/>
    <col min="4612" max="4612" width="22.140625" style="18" customWidth="1"/>
    <col min="4613" max="4613" width="20.7109375" style="18" customWidth="1"/>
    <col min="4614" max="4614" width="15.7109375" style="18" customWidth="1"/>
    <col min="4615" max="4615" width="17.85546875" style="18" customWidth="1"/>
    <col min="4616" max="4616" width="12.140625" style="18" customWidth="1"/>
    <col min="4617" max="4617" width="15" style="18" customWidth="1"/>
    <col min="4618" max="4618" width="14.140625" style="18" customWidth="1"/>
    <col min="4619" max="4619" width="14" style="18" customWidth="1"/>
    <col min="4620" max="4620" width="15.42578125" style="18" customWidth="1"/>
    <col min="4621" max="4621" width="15" style="18" customWidth="1"/>
    <col min="4622" max="4623" width="13.42578125" style="18" customWidth="1"/>
    <col min="4624" max="4624" width="15.28515625" style="18" customWidth="1"/>
    <col min="4625" max="4625" width="13.5703125" style="18" customWidth="1"/>
    <col min="4626" max="4626" width="15.140625" style="18" customWidth="1"/>
    <col min="4627" max="4627" width="15.7109375" style="18" customWidth="1"/>
    <col min="4628" max="4628" width="17" style="18" customWidth="1"/>
    <col min="4629" max="4629" width="8.5703125" style="18" customWidth="1"/>
    <col min="4630" max="4636" width="20.85546875" style="18" customWidth="1"/>
    <col min="4637" max="4864" width="11.42578125" style="18"/>
    <col min="4865" max="4865" width="22" style="18" customWidth="1"/>
    <col min="4866" max="4866" width="11.7109375" style="18" customWidth="1"/>
    <col min="4867" max="4867" width="14.140625" style="18" customWidth="1"/>
    <col min="4868" max="4868" width="22.140625" style="18" customWidth="1"/>
    <col min="4869" max="4869" width="20.7109375" style="18" customWidth="1"/>
    <col min="4870" max="4870" width="15.7109375" style="18" customWidth="1"/>
    <col min="4871" max="4871" width="17.85546875" style="18" customWidth="1"/>
    <col min="4872" max="4872" width="12.140625" style="18" customWidth="1"/>
    <col min="4873" max="4873" width="15" style="18" customWidth="1"/>
    <col min="4874" max="4874" width="14.140625" style="18" customWidth="1"/>
    <col min="4875" max="4875" width="14" style="18" customWidth="1"/>
    <col min="4876" max="4876" width="15.42578125" style="18" customWidth="1"/>
    <col min="4877" max="4877" width="15" style="18" customWidth="1"/>
    <col min="4878" max="4879" width="13.42578125" style="18" customWidth="1"/>
    <col min="4880" max="4880" width="15.28515625" style="18" customWidth="1"/>
    <col min="4881" max="4881" width="13.5703125" style="18" customWidth="1"/>
    <col min="4882" max="4882" width="15.140625" style="18" customWidth="1"/>
    <col min="4883" max="4883" width="15.7109375" style="18" customWidth="1"/>
    <col min="4884" max="4884" width="17" style="18" customWidth="1"/>
    <col min="4885" max="4885" width="8.5703125" style="18" customWidth="1"/>
    <col min="4886" max="4892" width="20.85546875" style="18" customWidth="1"/>
    <col min="4893" max="5120" width="11.42578125" style="18"/>
    <col min="5121" max="5121" width="22" style="18" customWidth="1"/>
    <col min="5122" max="5122" width="11.7109375" style="18" customWidth="1"/>
    <col min="5123" max="5123" width="14.140625" style="18" customWidth="1"/>
    <col min="5124" max="5124" width="22.140625" style="18" customWidth="1"/>
    <col min="5125" max="5125" width="20.7109375" style="18" customWidth="1"/>
    <col min="5126" max="5126" width="15.7109375" style="18" customWidth="1"/>
    <col min="5127" max="5127" width="17.85546875" style="18" customWidth="1"/>
    <col min="5128" max="5128" width="12.140625" style="18" customWidth="1"/>
    <col min="5129" max="5129" width="15" style="18" customWidth="1"/>
    <col min="5130" max="5130" width="14.140625" style="18" customWidth="1"/>
    <col min="5131" max="5131" width="14" style="18" customWidth="1"/>
    <col min="5132" max="5132" width="15.42578125" style="18" customWidth="1"/>
    <col min="5133" max="5133" width="15" style="18" customWidth="1"/>
    <col min="5134" max="5135" width="13.42578125" style="18" customWidth="1"/>
    <col min="5136" max="5136" width="15.28515625" style="18" customWidth="1"/>
    <col min="5137" max="5137" width="13.5703125" style="18" customWidth="1"/>
    <col min="5138" max="5138" width="15.140625" style="18" customWidth="1"/>
    <col min="5139" max="5139" width="15.7109375" style="18" customWidth="1"/>
    <col min="5140" max="5140" width="17" style="18" customWidth="1"/>
    <col min="5141" max="5141" width="8.5703125" style="18" customWidth="1"/>
    <col min="5142" max="5148" width="20.85546875" style="18" customWidth="1"/>
    <col min="5149" max="5376" width="11.42578125" style="18"/>
    <col min="5377" max="5377" width="22" style="18" customWidth="1"/>
    <col min="5378" max="5378" width="11.7109375" style="18" customWidth="1"/>
    <col min="5379" max="5379" width="14.140625" style="18" customWidth="1"/>
    <col min="5380" max="5380" width="22.140625" style="18" customWidth="1"/>
    <col min="5381" max="5381" width="20.7109375" style="18" customWidth="1"/>
    <col min="5382" max="5382" width="15.7109375" style="18" customWidth="1"/>
    <col min="5383" max="5383" width="17.85546875" style="18" customWidth="1"/>
    <col min="5384" max="5384" width="12.140625" style="18" customWidth="1"/>
    <col min="5385" max="5385" width="15" style="18" customWidth="1"/>
    <col min="5386" max="5386" width="14.140625" style="18" customWidth="1"/>
    <col min="5387" max="5387" width="14" style="18" customWidth="1"/>
    <col min="5388" max="5388" width="15.42578125" style="18" customWidth="1"/>
    <col min="5389" max="5389" width="15" style="18" customWidth="1"/>
    <col min="5390" max="5391" width="13.42578125" style="18" customWidth="1"/>
    <col min="5392" max="5392" width="15.28515625" style="18" customWidth="1"/>
    <col min="5393" max="5393" width="13.5703125" style="18" customWidth="1"/>
    <col min="5394" max="5394" width="15.140625" style="18" customWidth="1"/>
    <col min="5395" max="5395" width="15.7109375" style="18" customWidth="1"/>
    <col min="5396" max="5396" width="17" style="18" customWidth="1"/>
    <col min="5397" max="5397" width="8.5703125" style="18" customWidth="1"/>
    <col min="5398" max="5404" width="20.85546875" style="18" customWidth="1"/>
    <col min="5405" max="5632" width="11.42578125" style="18"/>
    <col min="5633" max="5633" width="22" style="18" customWidth="1"/>
    <col min="5634" max="5634" width="11.7109375" style="18" customWidth="1"/>
    <col min="5635" max="5635" width="14.140625" style="18" customWidth="1"/>
    <col min="5636" max="5636" width="22.140625" style="18" customWidth="1"/>
    <col min="5637" max="5637" width="20.7109375" style="18" customWidth="1"/>
    <col min="5638" max="5638" width="15.7109375" style="18" customWidth="1"/>
    <col min="5639" max="5639" width="17.85546875" style="18" customWidth="1"/>
    <col min="5640" max="5640" width="12.140625" style="18" customWidth="1"/>
    <col min="5641" max="5641" width="15" style="18" customWidth="1"/>
    <col min="5642" max="5642" width="14.140625" style="18" customWidth="1"/>
    <col min="5643" max="5643" width="14" style="18" customWidth="1"/>
    <col min="5644" max="5644" width="15.42578125" style="18" customWidth="1"/>
    <col min="5645" max="5645" width="15" style="18" customWidth="1"/>
    <col min="5646" max="5647" width="13.42578125" style="18" customWidth="1"/>
    <col min="5648" max="5648" width="15.28515625" style="18" customWidth="1"/>
    <col min="5649" max="5649" width="13.5703125" style="18" customWidth="1"/>
    <col min="5650" max="5650" width="15.140625" style="18" customWidth="1"/>
    <col min="5651" max="5651" width="15.7109375" style="18" customWidth="1"/>
    <col min="5652" max="5652" width="17" style="18" customWidth="1"/>
    <col min="5653" max="5653" width="8.5703125" style="18" customWidth="1"/>
    <col min="5654" max="5660" width="20.85546875" style="18" customWidth="1"/>
    <col min="5661" max="5888" width="11.42578125" style="18"/>
    <col min="5889" max="5889" width="22" style="18" customWidth="1"/>
    <col min="5890" max="5890" width="11.7109375" style="18" customWidth="1"/>
    <col min="5891" max="5891" width="14.140625" style="18" customWidth="1"/>
    <col min="5892" max="5892" width="22.140625" style="18" customWidth="1"/>
    <col min="5893" max="5893" width="20.7109375" style="18" customWidth="1"/>
    <col min="5894" max="5894" width="15.7109375" style="18" customWidth="1"/>
    <col min="5895" max="5895" width="17.85546875" style="18" customWidth="1"/>
    <col min="5896" max="5896" width="12.140625" style="18" customWidth="1"/>
    <col min="5897" max="5897" width="15" style="18" customWidth="1"/>
    <col min="5898" max="5898" width="14.140625" style="18" customWidth="1"/>
    <col min="5899" max="5899" width="14" style="18" customWidth="1"/>
    <col min="5900" max="5900" width="15.42578125" style="18" customWidth="1"/>
    <col min="5901" max="5901" width="15" style="18" customWidth="1"/>
    <col min="5902" max="5903" width="13.42578125" style="18" customWidth="1"/>
    <col min="5904" max="5904" width="15.28515625" style="18" customWidth="1"/>
    <col min="5905" max="5905" width="13.5703125" style="18" customWidth="1"/>
    <col min="5906" max="5906" width="15.140625" style="18" customWidth="1"/>
    <col min="5907" max="5907" width="15.7109375" style="18" customWidth="1"/>
    <col min="5908" max="5908" width="17" style="18" customWidth="1"/>
    <col min="5909" max="5909" width="8.5703125" style="18" customWidth="1"/>
    <col min="5910" max="5916" width="20.85546875" style="18" customWidth="1"/>
    <col min="5917" max="6144" width="11.42578125" style="18"/>
    <col min="6145" max="6145" width="22" style="18" customWidth="1"/>
    <col min="6146" max="6146" width="11.7109375" style="18" customWidth="1"/>
    <col min="6147" max="6147" width="14.140625" style="18" customWidth="1"/>
    <col min="6148" max="6148" width="22.140625" style="18" customWidth="1"/>
    <col min="6149" max="6149" width="20.7109375" style="18" customWidth="1"/>
    <col min="6150" max="6150" width="15.7109375" style="18" customWidth="1"/>
    <col min="6151" max="6151" width="17.85546875" style="18" customWidth="1"/>
    <col min="6152" max="6152" width="12.140625" style="18" customWidth="1"/>
    <col min="6153" max="6153" width="15" style="18" customWidth="1"/>
    <col min="6154" max="6154" width="14.140625" style="18" customWidth="1"/>
    <col min="6155" max="6155" width="14" style="18" customWidth="1"/>
    <col min="6156" max="6156" width="15.42578125" style="18" customWidth="1"/>
    <col min="6157" max="6157" width="15" style="18" customWidth="1"/>
    <col min="6158" max="6159" width="13.42578125" style="18" customWidth="1"/>
    <col min="6160" max="6160" width="15.28515625" style="18" customWidth="1"/>
    <col min="6161" max="6161" width="13.5703125" style="18" customWidth="1"/>
    <col min="6162" max="6162" width="15.140625" style="18" customWidth="1"/>
    <col min="6163" max="6163" width="15.7109375" style="18" customWidth="1"/>
    <col min="6164" max="6164" width="17" style="18" customWidth="1"/>
    <col min="6165" max="6165" width="8.5703125" style="18" customWidth="1"/>
    <col min="6166" max="6172" width="20.85546875" style="18" customWidth="1"/>
    <col min="6173" max="6400" width="11.42578125" style="18"/>
    <col min="6401" max="6401" width="22" style="18" customWidth="1"/>
    <col min="6402" max="6402" width="11.7109375" style="18" customWidth="1"/>
    <col min="6403" max="6403" width="14.140625" style="18" customWidth="1"/>
    <col min="6404" max="6404" width="22.140625" style="18" customWidth="1"/>
    <col min="6405" max="6405" width="20.7109375" style="18" customWidth="1"/>
    <col min="6406" max="6406" width="15.7109375" style="18" customWidth="1"/>
    <col min="6407" max="6407" width="17.85546875" style="18" customWidth="1"/>
    <col min="6408" max="6408" width="12.140625" style="18" customWidth="1"/>
    <col min="6409" max="6409" width="15" style="18" customWidth="1"/>
    <col min="6410" max="6410" width="14.140625" style="18" customWidth="1"/>
    <col min="6411" max="6411" width="14" style="18" customWidth="1"/>
    <col min="6412" max="6412" width="15.42578125" style="18" customWidth="1"/>
    <col min="6413" max="6413" width="15" style="18" customWidth="1"/>
    <col min="6414" max="6415" width="13.42578125" style="18" customWidth="1"/>
    <col min="6416" max="6416" width="15.28515625" style="18" customWidth="1"/>
    <col min="6417" max="6417" width="13.5703125" style="18" customWidth="1"/>
    <col min="6418" max="6418" width="15.140625" style="18" customWidth="1"/>
    <col min="6419" max="6419" width="15.7109375" style="18" customWidth="1"/>
    <col min="6420" max="6420" width="17" style="18" customWidth="1"/>
    <col min="6421" max="6421" width="8.5703125" style="18" customWidth="1"/>
    <col min="6422" max="6428" width="20.85546875" style="18" customWidth="1"/>
    <col min="6429" max="6656" width="11.42578125" style="18"/>
    <col min="6657" max="6657" width="22" style="18" customWidth="1"/>
    <col min="6658" max="6658" width="11.7109375" style="18" customWidth="1"/>
    <col min="6659" max="6659" width="14.140625" style="18" customWidth="1"/>
    <col min="6660" max="6660" width="22.140625" style="18" customWidth="1"/>
    <col min="6661" max="6661" width="20.7109375" style="18" customWidth="1"/>
    <col min="6662" max="6662" width="15.7109375" style="18" customWidth="1"/>
    <col min="6663" max="6663" width="17.85546875" style="18" customWidth="1"/>
    <col min="6664" max="6664" width="12.140625" style="18" customWidth="1"/>
    <col min="6665" max="6665" width="15" style="18" customWidth="1"/>
    <col min="6666" max="6666" width="14.140625" style="18" customWidth="1"/>
    <col min="6667" max="6667" width="14" style="18" customWidth="1"/>
    <col min="6668" max="6668" width="15.42578125" style="18" customWidth="1"/>
    <col min="6669" max="6669" width="15" style="18" customWidth="1"/>
    <col min="6670" max="6671" width="13.42578125" style="18" customWidth="1"/>
    <col min="6672" max="6672" width="15.28515625" style="18" customWidth="1"/>
    <col min="6673" max="6673" width="13.5703125" style="18" customWidth="1"/>
    <col min="6674" max="6674" width="15.140625" style="18" customWidth="1"/>
    <col min="6675" max="6675" width="15.7109375" style="18" customWidth="1"/>
    <col min="6676" max="6676" width="17" style="18" customWidth="1"/>
    <col min="6677" max="6677" width="8.5703125" style="18" customWidth="1"/>
    <col min="6678" max="6684" width="20.85546875" style="18" customWidth="1"/>
    <col min="6685" max="6912" width="11.42578125" style="18"/>
    <col min="6913" max="6913" width="22" style="18" customWidth="1"/>
    <col min="6914" max="6914" width="11.7109375" style="18" customWidth="1"/>
    <col min="6915" max="6915" width="14.140625" style="18" customWidth="1"/>
    <col min="6916" max="6916" width="22.140625" style="18" customWidth="1"/>
    <col min="6917" max="6917" width="20.7109375" style="18" customWidth="1"/>
    <col min="6918" max="6918" width="15.7109375" style="18" customWidth="1"/>
    <col min="6919" max="6919" width="17.85546875" style="18" customWidth="1"/>
    <col min="6920" max="6920" width="12.140625" style="18" customWidth="1"/>
    <col min="6921" max="6921" width="15" style="18" customWidth="1"/>
    <col min="6922" max="6922" width="14.140625" style="18" customWidth="1"/>
    <col min="6923" max="6923" width="14" style="18" customWidth="1"/>
    <col min="6924" max="6924" width="15.42578125" style="18" customWidth="1"/>
    <col min="6925" max="6925" width="15" style="18" customWidth="1"/>
    <col min="6926" max="6927" width="13.42578125" style="18" customWidth="1"/>
    <col min="6928" max="6928" width="15.28515625" style="18" customWidth="1"/>
    <col min="6929" max="6929" width="13.5703125" style="18" customWidth="1"/>
    <col min="6930" max="6930" width="15.140625" style="18" customWidth="1"/>
    <col min="6931" max="6931" width="15.7109375" style="18" customWidth="1"/>
    <col min="6932" max="6932" width="17" style="18" customWidth="1"/>
    <col min="6933" max="6933" width="8.5703125" style="18" customWidth="1"/>
    <col min="6934" max="6940" width="20.85546875" style="18" customWidth="1"/>
    <col min="6941" max="7168" width="11.42578125" style="18"/>
    <col min="7169" max="7169" width="22" style="18" customWidth="1"/>
    <col min="7170" max="7170" width="11.7109375" style="18" customWidth="1"/>
    <col min="7171" max="7171" width="14.140625" style="18" customWidth="1"/>
    <col min="7172" max="7172" width="22.140625" style="18" customWidth="1"/>
    <col min="7173" max="7173" width="20.7109375" style="18" customWidth="1"/>
    <col min="7174" max="7174" width="15.7109375" style="18" customWidth="1"/>
    <col min="7175" max="7175" width="17.85546875" style="18" customWidth="1"/>
    <col min="7176" max="7176" width="12.140625" style="18" customWidth="1"/>
    <col min="7177" max="7177" width="15" style="18" customWidth="1"/>
    <col min="7178" max="7178" width="14.140625" style="18" customWidth="1"/>
    <col min="7179" max="7179" width="14" style="18" customWidth="1"/>
    <col min="7180" max="7180" width="15.42578125" style="18" customWidth="1"/>
    <col min="7181" max="7181" width="15" style="18" customWidth="1"/>
    <col min="7182" max="7183" width="13.42578125" style="18" customWidth="1"/>
    <col min="7184" max="7184" width="15.28515625" style="18" customWidth="1"/>
    <col min="7185" max="7185" width="13.5703125" style="18" customWidth="1"/>
    <col min="7186" max="7186" width="15.140625" style="18" customWidth="1"/>
    <col min="7187" max="7187" width="15.7109375" style="18" customWidth="1"/>
    <col min="7188" max="7188" width="17" style="18" customWidth="1"/>
    <col min="7189" max="7189" width="8.5703125" style="18" customWidth="1"/>
    <col min="7190" max="7196" width="20.85546875" style="18" customWidth="1"/>
    <col min="7197" max="7424" width="11.42578125" style="18"/>
    <col min="7425" max="7425" width="22" style="18" customWidth="1"/>
    <col min="7426" max="7426" width="11.7109375" style="18" customWidth="1"/>
    <col min="7427" max="7427" width="14.140625" style="18" customWidth="1"/>
    <col min="7428" max="7428" width="22.140625" style="18" customWidth="1"/>
    <col min="7429" max="7429" width="20.7109375" style="18" customWidth="1"/>
    <col min="7430" max="7430" width="15.7109375" style="18" customWidth="1"/>
    <col min="7431" max="7431" width="17.85546875" style="18" customWidth="1"/>
    <col min="7432" max="7432" width="12.140625" style="18" customWidth="1"/>
    <col min="7433" max="7433" width="15" style="18" customWidth="1"/>
    <col min="7434" max="7434" width="14.140625" style="18" customWidth="1"/>
    <col min="7435" max="7435" width="14" style="18" customWidth="1"/>
    <col min="7436" max="7436" width="15.42578125" style="18" customWidth="1"/>
    <col min="7437" max="7437" width="15" style="18" customWidth="1"/>
    <col min="7438" max="7439" width="13.42578125" style="18" customWidth="1"/>
    <col min="7440" max="7440" width="15.28515625" style="18" customWidth="1"/>
    <col min="7441" max="7441" width="13.5703125" style="18" customWidth="1"/>
    <col min="7442" max="7442" width="15.140625" style="18" customWidth="1"/>
    <col min="7443" max="7443" width="15.7109375" style="18" customWidth="1"/>
    <col min="7444" max="7444" width="17" style="18" customWidth="1"/>
    <col min="7445" max="7445" width="8.5703125" style="18" customWidth="1"/>
    <col min="7446" max="7452" width="20.85546875" style="18" customWidth="1"/>
    <col min="7453" max="7680" width="11.42578125" style="18"/>
    <col min="7681" max="7681" width="22" style="18" customWidth="1"/>
    <col min="7682" max="7682" width="11.7109375" style="18" customWidth="1"/>
    <col min="7683" max="7683" width="14.140625" style="18" customWidth="1"/>
    <col min="7684" max="7684" width="22.140625" style="18" customWidth="1"/>
    <col min="7685" max="7685" width="20.7109375" style="18" customWidth="1"/>
    <col min="7686" max="7686" width="15.7109375" style="18" customWidth="1"/>
    <col min="7687" max="7687" width="17.85546875" style="18" customWidth="1"/>
    <col min="7688" max="7688" width="12.140625" style="18" customWidth="1"/>
    <col min="7689" max="7689" width="15" style="18" customWidth="1"/>
    <col min="7690" max="7690" width="14.140625" style="18" customWidth="1"/>
    <col min="7691" max="7691" width="14" style="18" customWidth="1"/>
    <col min="7692" max="7692" width="15.42578125" style="18" customWidth="1"/>
    <col min="7693" max="7693" width="15" style="18" customWidth="1"/>
    <col min="7694" max="7695" width="13.42578125" style="18" customWidth="1"/>
    <col min="7696" max="7696" width="15.28515625" style="18" customWidth="1"/>
    <col min="7697" max="7697" width="13.5703125" style="18" customWidth="1"/>
    <col min="7698" max="7698" width="15.140625" style="18" customWidth="1"/>
    <col min="7699" max="7699" width="15.7109375" style="18" customWidth="1"/>
    <col min="7700" max="7700" width="17" style="18" customWidth="1"/>
    <col min="7701" max="7701" width="8.5703125" style="18" customWidth="1"/>
    <col min="7702" max="7708" width="20.85546875" style="18" customWidth="1"/>
    <col min="7709" max="7936" width="11.42578125" style="18"/>
    <col min="7937" max="7937" width="22" style="18" customWidth="1"/>
    <col min="7938" max="7938" width="11.7109375" style="18" customWidth="1"/>
    <col min="7939" max="7939" width="14.140625" style="18" customWidth="1"/>
    <col min="7940" max="7940" width="22.140625" style="18" customWidth="1"/>
    <col min="7941" max="7941" width="20.7109375" style="18" customWidth="1"/>
    <col min="7942" max="7942" width="15.7109375" style="18" customWidth="1"/>
    <col min="7943" max="7943" width="17.85546875" style="18" customWidth="1"/>
    <col min="7944" max="7944" width="12.140625" style="18" customWidth="1"/>
    <col min="7945" max="7945" width="15" style="18" customWidth="1"/>
    <col min="7946" max="7946" width="14.140625" style="18" customWidth="1"/>
    <col min="7947" max="7947" width="14" style="18" customWidth="1"/>
    <col min="7948" max="7948" width="15.42578125" style="18" customWidth="1"/>
    <col min="7949" max="7949" width="15" style="18" customWidth="1"/>
    <col min="7950" max="7951" width="13.42578125" style="18" customWidth="1"/>
    <col min="7952" max="7952" width="15.28515625" style="18" customWidth="1"/>
    <col min="7953" max="7953" width="13.5703125" style="18" customWidth="1"/>
    <col min="7954" max="7954" width="15.140625" style="18" customWidth="1"/>
    <col min="7955" max="7955" width="15.7109375" style="18" customWidth="1"/>
    <col min="7956" max="7956" width="17" style="18" customWidth="1"/>
    <col min="7957" max="7957" width="8.5703125" style="18" customWidth="1"/>
    <col min="7958" max="7964" width="20.85546875" style="18" customWidth="1"/>
    <col min="7965" max="8192" width="11.42578125" style="18"/>
    <col min="8193" max="8193" width="22" style="18" customWidth="1"/>
    <col min="8194" max="8194" width="11.7109375" style="18" customWidth="1"/>
    <col min="8195" max="8195" width="14.140625" style="18" customWidth="1"/>
    <col min="8196" max="8196" width="22.140625" style="18" customWidth="1"/>
    <col min="8197" max="8197" width="20.7109375" style="18" customWidth="1"/>
    <col min="8198" max="8198" width="15.7109375" style="18" customWidth="1"/>
    <col min="8199" max="8199" width="17.85546875" style="18" customWidth="1"/>
    <col min="8200" max="8200" width="12.140625" style="18" customWidth="1"/>
    <col min="8201" max="8201" width="15" style="18" customWidth="1"/>
    <col min="8202" max="8202" width="14.140625" style="18" customWidth="1"/>
    <col min="8203" max="8203" width="14" style="18" customWidth="1"/>
    <col min="8204" max="8204" width="15.42578125" style="18" customWidth="1"/>
    <col min="8205" max="8205" width="15" style="18" customWidth="1"/>
    <col min="8206" max="8207" width="13.42578125" style="18" customWidth="1"/>
    <col min="8208" max="8208" width="15.28515625" style="18" customWidth="1"/>
    <col min="8209" max="8209" width="13.5703125" style="18" customWidth="1"/>
    <col min="8210" max="8210" width="15.140625" style="18" customWidth="1"/>
    <col min="8211" max="8211" width="15.7109375" style="18" customWidth="1"/>
    <col min="8212" max="8212" width="17" style="18" customWidth="1"/>
    <col min="8213" max="8213" width="8.5703125" style="18" customWidth="1"/>
    <col min="8214" max="8220" width="20.85546875" style="18" customWidth="1"/>
    <col min="8221" max="8448" width="11.42578125" style="18"/>
    <col min="8449" max="8449" width="22" style="18" customWidth="1"/>
    <col min="8450" max="8450" width="11.7109375" style="18" customWidth="1"/>
    <col min="8451" max="8451" width="14.140625" style="18" customWidth="1"/>
    <col min="8452" max="8452" width="22.140625" style="18" customWidth="1"/>
    <col min="8453" max="8453" width="20.7109375" style="18" customWidth="1"/>
    <col min="8454" max="8454" width="15.7109375" style="18" customWidth="1"/>
    <col min="8455" max="8455" width="17.85546875" style="18" customWidth="1"/>
    <col min="8456" max="8456" width="12.140625" style="18" customWidth="1"/>
    <col min="8457" max="8457" width="15" style="18" customWidth="1"/>
    <col min="8458" max="8458" width="14.140625" style="18" customWidth="1"/>
    <col min="8459" max="8459" width="14" style="18" customWidth="1"/>
    <col min="8460" max="8460" width="15.42578125" style="18" customWidth="1"/>
    <col min="8461" max="8461" width="15" style="18" customWidth="1"/>
    <col min="8462" max="8463" width="13.42578125" style="18" customWidth="1"/>
    <col min="8464" max="8464" width="15.28515625" style="18" customWidth="1"/>
    <col min="8465" max="8465" width="13.5703125" style="18" customWidth="1"/>
    <col min="8466" max="8466" width="15.140625" style="18" customWidth="1"/>
    <col min="8467" max="8467" width="15.7109375" style="18" customWidth="1"/>
    <col min="8468" max="8468" width="17" style="18" customWidth="1"/>
    <col min="8469" max="8469" width="8.5703125" style="18" customWidth="1"/>
    <col min="8470" max="8476" width="20.85546875" style="18" customWidth="1"/>
    <col min="8477" max="8704" width="11.42578125" style="18"/>
    <col min="8705" max="8705" width="22" style="18" customWidth="1"/>
    <col min="8706" max="8706" width="11.7109375" style="18" customWidth="1"/>
    <col min="8707" max="8707" width="14.140625" style="18" customWidth="1"/>
    <col min="8708" max="8708" width="22.140625" style="18" customWidth="1"/>
    <col min="8709" max="8709" width="20.7109375" style="18" customWidth="1"/>
    <col min="8710" max="8710" width="15.7109375" style="18" customWidth="1"/>
    <col min="8711" max="8711" width="17.85546875" style="18" customWidth="1"/>
    <col min="8712" max="8712" width="12.140625" style="18" customWidth="1"/>
    <col min="8713" max="8713" width="15" style="18" customWidth="1"/>
    <col min="8714" max="8714" width="14.140625" style="18" customWidth="1"/>
    <col min="8715" max="8715" width="14" style="18" customWidth="1"/>
    <col min="8716" max="8716" width="15.42578125" style="18" customWidth="1"/>
    <col min="8717" max="8717" width="15" style="18" customWidth="1"/>
    <col min="8718" max="8719" width="13.42578125" style="18" customWidth="1"/>
    <col min="8720" max="8720" width="15.28515625" style="18" customWidth="1"/>
    <col min="8721" max="8721" width="13.5703125" style="18" customWidth="1"/>
    <col min="8722" max="8722" width="15.140625" style="18" customWidth="1"/>
    <col min="8723" max="8723" width="15.7109375" style="18" customWidth="1"/>
    <col min="8724" max="8724" width="17" style="18" customWidth="1"/>
    <col min="8725" max="8725" width="8.5703125" style="18" customWidth="1"/>
    <col min="8726" max="8732" width="20.85546875" style="18" customWidth="1"/>
    <col min="8733" max="8960" width="11.42578125" style="18"/>
    <col min="8961" max="8961" width="22" style="18" customWidth="1"/>
    <col min="8962" max="8962" width="11.7109375" style="18" customWidth="1"/>
    <col min="8963" max="8963" width="14.140625" style="18" customWidth="1"/>
    <col min="8964" max="8964" width="22.140625" style="18" customWidth="1"/>
    <col min="8965" max="8965" width="20.7109375" style="18" customWidth="1"/>
    <col min="8966" max="8966" width="15.7109375" style="18" customWidth="1"/>
    <col min="8967" max="8967" width="17.85546875" style="18" customWidth="1"/>
    <col min="8968" max="8968" width="12.140625" style="18" customWidth="1"/>
    <col min="8969" max="8969" width="15" style="18" customWidth="1"/>
    <col min="8970" max="8970" width="14.140625" style="18" customWidth="1"/>
    <col min="8971" max="8971" width="14" style="18" customWidth="1"/>
    <col min="8972" max="8972" width="15.42578125" style="18" customWidth="1"/>
    <col min="8973" max="8973" width="15" style="18" customWidth="1"/>
    <col min="8974" max="8975" width="13.42578125" style="18" customWidth="1"/>
    <col min="8976" max="8976" width="15.28515625" style="18" customWidth="1"/>
    <col min="8977" max="8977" width="13.5703125" style="18" customWidth="1"/>
    <col min="8978" max="8978" width="15.140625" style="18" customWidth="1"/>
    <col min="8979" max="8979" width="15.7109375" style="18" customWidth="1"/>
    <col min="8980" max="8980" width="17" style="18" customWidth="1"/>
    <col min="8981" max="8981" width="8.5703125" style="18" customWidth="1"/>
    <col min="8982" max="8988" width="20.85546875" style="18" customWidth="1"/>
    <col min="8989" max="9216" width="11.42578125" style="18"/>
    <col min="9217" max="9217" width="22" style="18" customWidth="1"/>
    <col min="9218" max="9218" width="11.7109375" style="18" customWidth="1"/>
    <col min="9219" max="9219" width="14.140625" style="18" customWidth="1"/>
    <col min="9220" max="9220" width="22.140625" style="18" customWidth="1"/>
    <col min="9221" max="9221" width="20.7109375" style="18" customWidth="1"/>
    <col min="9222" max="9222" width="15.7109375" style="18" customWidth="1"/>
    <col min="9223" max="9223" width="17.85546875" style="18" customWidth="1"/>
    <col min="9224" max="9224" width="12.140625" style="18" customWidth="1"/>
    <col min="9225" max="9225" width="15" style="18" customWidth="1"/>
    <col min="9226" max="9226" width="14.140625" style="18" customWidth="1"/>
    <col min="9227" max="9227" width="14" style="18" customWidth="1"/>
    <col min="9228" max="9228" width="15.42578125" style="18" customWidth="1"/>
    <col min="9229" max="9229" width="15" style="18" customWidth="1"/>
    <col min="9230" max="9231" width="13.42578125" style="18" customWidth="1"/>
    <col min="9232" max="9232" width="15.28515625" style="18" customWidth="1"/>
    <col min="9233" max="9233" width="13.5703125" style="18" customWidth="1"/>
    <col min="9234" max="9234" width="15.140625" style="18" customWidth="1"/>
    <col min="9235" max="9235" width="15.7109375" style="18" customWidth="1"/>
    <col min="9236" max="9236" width="17" style="18" customWidth="1"/>
    <col min="9237" max="9237" width="8.5703125" style="18" customWidth="1"/>
    <col min="9238" max="9244" width="20.85546875" style="18" customWidth="1"/>
    <col min="9245" max="9472" width="11.42578125" style="18"/>
    <col min="9473" max="9473" width="22" style="18" customWidth="1"/>
    <col min="9474" max="9474" width="11.7109375" style="18" customWidth="1"/>
    <col min="9475" max="9475" width="14.140625" style="18" customWidth="1"/>
    <col min="9476" max="9476" width="22.140625" style="18" customWidth="1"/>
    <col min="9477" max="9477" width="20.7109375" style="18" customWidth="1"/>
    <col min="9478" max="9478" width="15.7109375" style="18" customWidth="1"/>
    <col min="9479" max="9479" width="17.85546875" style="18" customWidth="1"/>
    <col min="9480" max="9480" width="12.140625" style="18" customWidth="1"/>
    <col min="9481" max="9481" width="15" style="18" customWidth="1"/>
    <col min="9482" max="9482" width="14.140625" style="18" customWidth="1"/>
    <col min="9483" max="9483" width="14" style="18" customWidth="1"/>
    <col min="9484" max="9484" width="15.42578125" style="18" customWidth="1"/>
    <col min="9485" max="9485" width="15" style="18" customWidth="1"/>
    <col min="9486" max="9487" width="13.42578125" style="18" customWidth="1"/>
    <col min="9488" max="9488" width="15.28515625" style="18" customWidth="1"/>
    <col min="9489" max="9489" width="13.5703125" style="18" customWidth="1"/>
    <col min="9490" max="9490" width="15.140625" style="18" customWidth="1"/>
    <col min="9491" max="9491" width="15.7109375" style="18" customWidth="1"/>
    <col min="9492" max="9492" width="17" style="18" customWidth="1"/>
    <col min="9493" max="9493" width="8.5703125" style="18" customWidth="1"/>
    <col min="9494" max="9500" width="20.85546875" style="18" customWidth="1"/>
    <col min="9501" max="9728" width="11.42578125" style="18"/>
    <col min="9729" max="9729" width="22" style="18" customWidth="1"/>
    <col min="9730" max="9730" width="11.7109375" style="18" customWidth="1"/>
    <col min="9731" max="9731" width="14.140625" style="18" customWidth="1"/>
    <col min="9732" max="9732" width="22.140625" style="18" customWidth="1"/>
    <col min="9733" max="9733" width="20.7109375" style="18" customWidth="1"/>
    <col min="9734" max="9734" width="15.7109375" style="18" customWidth="1"/>
    <col min="9735" max="9735" width="17.85546875" style="18" customWidth="1"/>
    <col min="9736" max="9736" width="12.140625" style="18" customWidth="1"/>
    <col min="9737" max="9737" width="15" style="18" customWidth="1"/>
    <col min="9738" max="9738" width="14.140625" style="18" customWidth="1"/>
    <col min="9739" max="9739" width="14" style="18" customWidth="1"/>
    <col min="9740" max="9740" width="15.42578125" style="18" customWidth="1"/>
    <col min="9741" max="9741" width="15" style="18" customWidth="1"/>
    <col min="9742" max="9743" width="13.42578125" style="18" customWidth="1"/>
    <col min="9744" max="9744" width="15.28515625" style="18" customWidth="1"/>
    <col min="9745" max="9745" width="13.5703125" style="18" customWidth="1"/>
    <col min="9746" max="9746" width="15.140625" style="18" customWidth="1"/>
    <col min="9747" max="9747" width="15.7109375" style="18" customWidth="1"/>
    <col min="9748" max="9748" width="17" style="18" customWidth="1"/>
    <col min="9749" max="9749" width="8.5703125" style="18" customWidth="1"/>
    <col min="9750" max="9756" width="20.85546875" style="18" customWidth="1"/>
    <col min="9757" max="9984" width="11.42578125" style="18"/>
    <col min="9985" max="9985" width="22" style="18" customWidth="1"/>
    <col min="9986" max="9986" width="11.7109375" style="18" customWidth="1"/>
    <col min="9987" max="9987" width="14.140625" style="18" customWidth="1"/>
    <col min="9988" max="9988" width="22.140625" style="18" customWidth="1"/>
    <col min="9989" max="9989" width="20.7109375" style="18" customWidth="1"/>
    <col min="9990" max="9990" width="15.7109375" style="18" customWidth="1"/>
    <col min="9991" max="9991" width="17.85546875" style="18" customWidth="1"/>
    <col min="9992" max="9992" width="12.140625" style="18" customWidth="1"/>
    <col min="9993" max="9993" width="15" style="18" customWidth="1"/>
    <col min="9994" max="9994" width="14.140625" style="18" customWidth="1"/>
    <col min="9995" max="9995" width="14" style="18" customWidth="1"/>
    <col min="9996" max="9996" width="15.42578125" style="18" customWidth="1"/>
    <col min="9997" max="9997" width="15" style="18" customWidth="1"/>
    <col min="9998" max="9999" width="13.42578125" style="18" customWidth="1"/>
    <col min="10000" max="10000" width="15.28515625" style="18" customWidth="1"/>
    <col min="10001" max="10001" width="13.5703125" style="18" customWidth="1"/>
    <col min="10002" max="10002" width="15.140625" style="18" customWidth="1"/>
    <col min="10003" max="10003" width="15.7109375" style="18" customWidth="1"/>
    <col min="10004" max="10004" width="17" style="18" customWidth="1"/>
    <col min="10005" max="10005" width="8.5703125" style="18" customWidth="1"/>
    <col min="10006" max="10012" width="20.85546875" style="18" customWidth="1"/>
    <col min="10013" max="10240" width="11.42578125" style="18"/>
    <col min="10241" max="10241" width="22" style="18" customWidth="1"/>
    <col min="10242" max="10242" width="11.7109375" style="18" customWidth="1"/>
    <col min="10243" max="10243" width="14.140625" style="18" customWidth="1"/>
    <col min="10244" max="10244" width="22.140625" style="18" customWidth="1"/>
    <col min="10245" max="10245" width="20.7109375" style="18" customWidth="1"/>
    <col min="10246" max="10246" width="15.7109375" style="18" customWidth="1"/>
    <col min="10247" max="10247" width="17.85546875" style="18" customWidth="1"/>
    <col min="10248" max="10248" width="12.140625" style="18" customWidth="1"/>
    <col min="10249" max="10249" width="15" style="18" customWidth="1"/>
    <col min="10250" max="10250" width="14.140625" style="18" customWidth="1"/>
    <col min="10251" max="10251" width="14" style="18" customWidth="1"/>
    <col min="10252" max="10252" width="15.42578125" style="18" customWidth="1"/>
    <col min="10253" max="10253" width="15" style="18" customWidth="1"/>
    <col min="10254" max="10255" width="13.42578125" style="18" customWidth="1"/>
    <col min="10256" max="10256" width="15.28515625" style="18" customWidth="1"/>
    <col min="10257" max="10257" width="13.5703125" style="18" customWidth="1"/>
    <col min="10258" max="10258" width="15.140625" style="18" customWidth="1"/>
    <col min="10259" max="10259" width="15.7109375" style="18" customWidth="1"/>
    <col min="10260" max="10260" width="17" style="18" customWidth="1"/>
    <col min="10261" max="10261" width="8.5703125" style="18" customWidth="1"/>
    <col min="10262" max="10268" width="20.85546875" style="18" customWidth="1"/>
    <col min="10269" max="10496" width="11.42578125" style="18"/>
    <col min="10497" max="10497" width="22" style="18" customWidth="1"/>
    <col min="10498" max="10498" width="11.7109375" style="18" customWidth="1"/>
    <col min="10499" max="10499" width="14.140625" style="18" customWidth="1"/>
    <col min="10500" max="10500" width="22.140625" style="18" customWidth="1"/>
    <col min="10501" max="10501" width="20.7109375" style="18" customWidth="1"/>
    <col min="10502" max="10502" width="15.7109375" style="18" customWidth="1"/>
    <col min="10503" max="10503" width="17.85546875" style="18" customWidth="1"/>
    <col min="10504" max="10504" width="12.140625" style="18" customWidth="1"/>
    <col min="10505" max="10505" width="15" style="18" customWidth="1"/>
    <col min="10506" max="10506" width="14.140625" style="18" customWidth="1"/>
    <col min="10507" max="10507" width="14" style="18" customWidth="1"/>
    <col min="10508" max="10508" width="15.42578125" style="18" customWidth="1"/>
    <col min="10509" max="10509" width="15" style="18" customWidth="1"/>
    <col min="10510" max="10511" width="13.42578125" style="18" customWidth="1"/>
    <col min="10512" max="10512" width="15.28515625" style="18" customWidth="1"/>
    <col min="10513" max="10513" width="13.5703125" style="18" customWidth="1"/>
    <col min="10514" max="10514" width="15.140625" style="18" customWidth="1"/>
    <col min="10515" max="10515" width="15.7109375" style="18" customWidth="1"/>
    <col min="10516" max="10516" width="17" style="18" customWidth="1"/>
    <col min="10517" max="10517" width="8.5703125" style="18" customWidth="1"/>
    <col min="10518" max="10524" width="20.85546875" style="18" customWidth="1"/>
    <col min="10525" max="10752" width="11.42578125" style="18"/>
    <col min="10753" max="10753" width="22" style="18" customWidth="1"/>
    <col min="10754" max="10754" width="11.7109375" style="18" customWidth="1"/>
    <col min="10755" max="10755" width="14.140625" style="18" customWidth="1"/>
    <col min="10756" max="10756" width="22.140625" style="18" customWidth="1"/>
    <col min="10757" max="10757" width="20.7109375" style="18" customWidth="1"/>
    <col min="10758" max="10758" width="15.7109375" style="18" customWidth="1"/>
    <col min="10759" max="10759" width="17.85546875" style="18" customWidth="1"/>
    <col min="10760" max="10760" width="12.140625" style="18" customWidth="1"/>
    <col min="10761" max="10761" width="15" style="18" customWidth="1"/>
    <col min="10762" max="10762" width="14.140625" style="18" customWidth="1"/>
    <col min="10763" max="10763" width="14" style="18" customWidth="1"/>
    <col min="10764" max="10764" width="15.42578125" style="18" customWidth="1"/>
    <col min="10765" max="10765" width="15" style="18" customWidth="1"/>
    <col min="10766" max="10767" width="13.42578125" style="18" customWidth="1"/>
    <col min="10768" max="10768" width="15.28515625" style="18" customWidth="1"/>
    <col min="10769" max="10769" width="13.5703125" style="18" customWidth="1"/>
    <col min="10770" max="10770" width="15.140625" style="18" customWidth="1"/>
    <col min="10771" max="10771" width="15.7109375" style="18" customWidth="1"/>
    <col min="10772" max="10772" width="17" style="18" customWidth="1"/>
    <col min="10773" max="10773" width="8.5703125" style="18" customWidth="1"/>
    <col min="10774" max="10780" width="20.85546875" style="18" customWidth="1"/>
    <col min="10781" max="11008" width="11.42578125" style="18"/>
    <col min="11009" max="11009" width="22" style="18" customWidth="1"/>
    <col min="11010" max="11010" width="11.7109375" style="18" customWidth="1"/>
    <col min="11011" max="11011" width="14.140625" style="18" customWidth="1"/>
    <col min="11012" max="11012" width="22.140625" style="18" customWidth="1"/>
    <col min="11013" max="11013" width="20.7109375" style="18" customWidth="1"/>
    <col min="11014" max="11014" width="15.7109375" style="18" customWidth="1"/>
    <col min="11015" max="11015" width="17.85546875" style="18" customWidth="1"/>
    <col min="11016" max="11016" width="12.140625" style="18" customWidth="1"/>
    <col min="11017" max="11017" width="15" style="18" customWidth="1"/>
    <col min="11018" max="11018" width="14.140625" style="18" customWidth="1"/>
    <col min="11019" max="11019" width="14" style="18" customWidth="1"/>
    <col min="11020" max="11020" width="15.42578125" style="18" customWidth="1"/>
    <col min="11021" max="11021" width="15" style="18" customWidth="1"/>
    <col min="11022" max="11023" width="13.42578125" style="18" customWidth="1"/>
    <col min="11024" max="11024" width="15.28515625" style="18" customWidth="1"/>
    <col min="11025" max="11025" width="13.5703125" style="18" customWidth="1"/>
    <col min="11026" max="11026" width="15.140625" style="18" customWidth="1"/>
    <col min="11027" max="11027" width="15.7109375" style="18" customWidth="1"/>
    <col min="11028" max="11028" width="17" style="18" customWidth="1"/>
    <col min="11029" max="11029" width="8.5703125" style="18" customWidth="1"/>
    <col min="11030" max="11036" width="20.85546875" style="18" customWidth="1"/>
    <col min="11037" max="11264" width="11.42578125" style="18"/>
    <col min="11265" max="11265" width="22" style="18" customWidth="1"/>
    <col min="11266" max="11266" width="11.7109375" style="18" customWidth="1"/>
    <col min="11267" max="11267" width="14.140625" style="18" customWidth="1"/>
    <col min="11268" max="11268" width="22.140625" style="18" customWidth="1"/>
    <col min="11269" max="11269" width="20.7109375" style="18" customWidth="1"/>
    <col min="11270" max="11270" width="15.7109375" style="18" customWidth="1"/>
    <col min="11271" max="11271" width="17.85546875" style="18" customWidth="1"/>
    <col min="11272" max="11272" width="12.140625" style="18" customWidth="1"/>
    <col min="11273" max="11273" width="15" style="18" customWidth="1"/>
    <col min="11274" max="11274" width="14.140625" style="18" customWidth="1"/>
    <col min="11275" max="11275" width="14" style="18" customWidth="1"/>
    <col min="11276" max="11276" width="15.42578125" style="18" customWidth="1"/>
    <col min="11277" max="11277" width="15" style="18" customWidth="1"/>
    <col min="11278" max="11279" width="13.42578125" style="18" customWidth="1"/>
    <col min="11280" max="11280" width="15.28515625" style="18" customWidth="1"/>
    <col min="11281" max="11281" width="13.5703125" style="18" customWidth="1"/>
    <col min="11282" max="11282" width="15.140625" style="18" customWidth="1"/>
    <col min="11283" max="11283" width="15.7109375" style="18" customWidth="1"/>
    <col min="11284" max="11284" width="17" style="18" customWidth="1"/>
    <col min="11285" max="11285" width="8.5703125" style="18" customWidth="1"/>
    <col min="11286" max="11292" width="20.85546875" style="18" customWidth="1"/>
    <col min="11293" max="11520" width="11.42578125" style="18"/>
    <col min="11521" max="11521" width="22" style="18" customWidth="1"/>
    <col min="11522" max="11522" width="11.7109375" style="18" customWidth="1"/>
    <col min="11523" max="11523" width="14.140625" style="18" customWidth="1"/>
    <col min="11524" max="11524" width="22.140625" style="18" customWidth="1"/>
    <col min="11525" max="11525" width="20.7109375" style="18" customWidth="1"/>
    <col min="11526" max="11526" width="15.7109375" style="18" customWidth="1"/>
    <col min="11527" max="11527" width="17.85546875" style="18" customWidth="1"/>
    <col min="11528" max="11528" width="12.140625" style="18" customWidth="1"/>
    <col min="11529" max="11529" width="15" style="18" customWidth="1"/>
    <col min="11530" max="11530" width="14.140625" style="18" customWidth="1"/>
    <col min="11531" max="11531" width="14" style="18" customWidth="1"/>
    <col min="11532" max="11532" width="15.42578125" style="18" customWidth="1"/>
    <col min="11533" max="11533" width="15" style="18" customWidth="1"/>
    <col min="11534" max="11535" width="13.42578125" style="18" customWidth="1"/>
    <col min="11536" max="11536" width="15.28515625" style="18" customWidth="1"/>
    <col min="11537" max="11537" width="13.5703125" style="18" customWidth="1"/>
    <col min="11538" max="11538" width="15.140625" style="18" customWidth="1"/>
    <col min="11539" max="11539" width="15.7109375" style="18" customWidth="1"/>
    <col min="11540" max="11540" width="17" style="18" customWidth="1"/>
    <col min="11541" max="11541" width="8.5703125" style="18" customWidth="1"/>
    <col min="11542" max="11548" width="20.85546875" style="18" customWidth="1"/>
    <col min="11549" max="11776" width="11.42578125" style="18"/>
    <col min="11777" max="11777" width="22" style="18" customWidth="1"/>
    <col min="11778" max="11778" width="11.7109375" style="18" customWidth="1"/>
    <col min="11779" max="11779" width="14.140625" style="18" customWidth="1"/>
    <col min="11780" max="11780" width="22.140625" style="18" customWidth="1"/>
    <col min="11781" max="11781" width="20.7109375" style="18" customWidth="1"/>
    <col min="11782" max="11782" width="15.7109375" style="18" customWidth="1"/>
    <col min="11783" max="11783" width="17.85546875" style="18" customWidth="1"/>
    <col min="11784" max="11784" width="12.140625" style="18" customWidth="1"/>
    <col min="11785" max="11785" width="15" style="18" customWidth="1"/>
    <col min="11786" max="11786" width="14.140625" style="18" customWidth="1"/>
    <col min="11787" max="11787" width="14" style="18" customWidth="1"/>
    <col min="11788" max="11788" width="15.42578125" style="18" customWidth="1"/>
    <col min="11789" max="11789" width="15" style="18" customWidth="1"/>
    <col min="11790" max="11791" width="13.42578125" style="18" customWidth="1"/>
    <col min="11792" max="11792" width="15.28515625" style="18" customWidth="1"/>
    <col min="11793" max="11793" width="13.5703125" style="18" customWidth="1"/>
    <col min="11794" max="11794" width="15.140625" style="18" customWidth="1"/>
    <col min="11795" max="11795" width="15.7109375" style="18" customWidth="1"/>
    <col min="11796" max="11796" width="17" style="18" customWidth="1"/>
    <col min="11797" max="11797" width="8.5703125" style="18" customWidth="1"/>
    <col min="11798" max="11804" width="20.85546875" style="18" customWidth="1"/>
    <col min="11805" max="12032" width="11.42578125" style="18"/>
    <col min="12033" max="12033" width="22" style="18" customWidth="1"/>
    <col min="12034" max="12034" width="11.7109375" style="18" customWidth="1"/>
    <col min="12035" max="12035" width="14.140625" style="18" customWidth="1"/>
    <col min="12036" max="12036" width="22.140625" style="18" customWidth="1"/>
    <col min="12037" max="12037" width="20.7109375" style="18" customWidth="1"/>
    <col min="12038" max="12038" width="15.7109375" style="18" customWidth="1"/>
    <col min="12039" max="12039" width="17.85546875" style="18" customWidth="1"/>
    <col min="12040" max="12040" width="12.140625" style="18" customWidth="1"/>
    <col min="12041" max="12041" width="15" style="18" customWidth="1"/>
    <col min="12042" max="12042" width="14.140625" style="18" customWidth="1"/>
    <col min="12043" max="12043" width="14" style="18" customWidth="1"/>
    <col min="12044" max="12044" width="15.42578125" style="18" customWidth="1"/>
    <col min="12045" max="12045" width="15" style="18" customWidth="1"/>
    <col min="12046" max="12047" width="13.42578125" style="18" customWidth="1"/>
    <col min="12048" max="12048" width="15.28515625" style="18" customWidth="1"/>
    <col min="12049" max="12049" width="13.5703125" style="18" customWidth="1"/>
    <col min="12050" max="12050" width="15.140625" style="18" customWidth="1"/>
    <col min="12051" max="12051" width="15.7109375" style="18" customWidth="1"/>
    <col min="12052" max="12052" width="17" style="18" customWidth="1"/>
    <col min="12053" max="12053" width="8.5703125" style="18" customWidth="1"/>
    <col min="12054" max="12060" width="20.85546875" style="18" customWidth="1"/>
    <col min="12061" max="12288" width="11.42578125" style="18"/>
    <col min="12289" max="12289" width="22" style="18" customWidth="1"/>
    <col min="12290" max="12290" width="11.7109375" style="18" customWidth="1"/>
    <col min="12291" max="12291" width="14.140625" style="18" customWidth="1"/>
    <col min="12292" max="12292" width="22.140625" style="18" customWidth="1"/>
    <col min="12293" max="12293" width="20.7109375" style="18" customWidth="1"/>
    <col min="12294" max="12294" width="15.7109375" style="18" customWidth="1"/>
    <col min="12295" max="12295" width="17.85546875" style="18" customWidth="1"/>
    <col min="12296" max="12296" width="12.140625" style="18" customWidth="1"/>
    <col min="12297" max="12297" width="15" style="18" customWidth="1"/>
    <col min="12298" max="12298" width="14.140625" style="18" customWidth="1"/>
    <col min="12299" max="12299" width="14" style="18" customWidth="1"/>
    <col min="12300" max="12300" width="15.42578125" style="18" customWidth="1"/>
    <col min="12301" max="12301" width="15" style="18" customWidth="1"/>
    <col min="12302" max="12303" width="13.42578125" style="18" customWidth="1"/>
    <col min="12304" max="12304" width="15.28515625" style="18" customWidth="1"/>
    <col min="12305" max="12305" width="13.5703125" style="18" customWidth="1"/>
    <col min="12306" max="12306" width="15.140625" style="18" customWidth="1"/>
    <col min="12307" max="12307" width="15.7109375" style="18" customWidth="1"/>
    <col min="12308" max="12308" width="17" style="18" customWidth="1"/>
    <col min="12309" max="12309" width="8.5703125" style="18" customWidth="1"/>
    <col min="12310" max="12316" width="20.85546875" style="18" customWidth="1"/>
    <col min="12317" max="12544" width="11.42578125" style="18"/>
    <col min="12545" max="12545" width="22" style="18" customWidth="1"/>
    <col min="12546" max="12546" width="11.7109375" style="18" customWidth="1"/>
    <col min="12547" max="12547" width="14.140625" style="18" customWidth="1"/>
    <col min="12548" max="12548" width="22.140625" style="18" customWidth="1"/>
    <col min="12549" max="12549" width="20.7109375" style="18" customWidth="1"/>
    <col min="12550" max="12550" width="15.7109375" style="18" customWidth="1"/>
    <col min="12551" max="12551" width="17.85546875" style="18" customWidth="1"/>
    <col min="12552" max="12552" width="12.140625" style="18" customWidth="1"/>
    <col min="12553" max="12553" width="15" style="18" customWidth="1"/>
    <col min="12554" max="12554" width="14.140625" style="18" customWidth="1"/>
    <col min="12555" max="12555" width="14" style="18" customWidth="1"/>
    <col min="12556" max="12556" width="15.42578125" style="18" customWidth="1"/>
    <col min="12557" max="12557" width="15" style="18" customWidth="1"/>
    <col min="12558" max="12559" width="13.42578125" style="18" customWidth="1"/>
    <col min="12560" max="12560" width="15.28515625" style="18" customWidth="1"/>
    <col min="12561" max="12561" width="13.5703125" style="18" customWidth="1"/>
    <col min="12562" max="12562" width="15.140625" style="18" customWidth="1"/>
    <col min="12563" max="12563" width="15.7109375" style="18" customWidth="1"/>
    <col min="12564" max="12564" width="17" style="18" customWidth="1"/>
    <col min="12565" max="12565" width="8.5703125" style="18" customWidth="1"/>
    <col min="12566" max="12572" width="20.85546875" style="18" customWidth="1"/>
    <col min="12573" max="12800" width="11.42578125" style="18"/>
    <col min="12801" max="12801" width="22" style="18" customWidth="1"/>
    <col min="12802" max="12802" width="11.7109375" style="18" customWidth="1"/>
    <col min="12803" max="12803" width="14.140625" style="18" customWidth="1"/>
    <col min="12804" max="12804" width="22.140625" style="18" customWidth="1"/>
    <col min="12805" max="12805" width="20.7109375" style="18" customWidth="1"/>
    <col min="12806" max="12806" width="15.7109375" style="18" customWidth="1"/>
    <col min="12807" max="12807" width="17.85546875" style="18" customWidth="1"/>
    <col min="12808" max="12808" width="12.140625" style="18" customWidth="1"/>
    <col min="12809" max="12809" width="15" style="18" customWidth="1"/>
    <col min="12810" max="12810" width="14.140625" style="18" customWidth="1"/>
    <col min="12811" max="12811" width="14" style="18" customWidth="1"/>
    <col min="12812" max="12812" width="15.42578125" style="18" customWidth="1"/>
    <col min="12813" max="12813" width="15" style="18" customWidth="1"/>
    <col min="12814" max="12815" width="13.42578125" style="18" customWidth="1"/>
    <col min="12816" max="12816" width="15.28515625" style="18" customWidth="1"/>
    <col min="12817" max="12817" width="13.5703125" style="18" customWidth="1"/>
    <col min="12818" max="12818" width="15.140625" style="18" customWidth="1"/>
    <col min="12819" max="12819" width="15.7109375" style="18" customWidth="1"/>
    <col min="12820" max="12820" width="17" style="18" customWidth="1"/>
    <col min="12821" max="12821" width="8.5703125" style="18" customWidth="1"/>
    <col min="12822" max="12828" width="20.85546875" style="18" customWidth="1"/>
    <col min="12829" max="13056" width="11.42578125" style="18"/>
    <col min="13057" max="13057" width="22" style="18" customWidth="1"/>
    <col min="13058" max="13058" width="11.7109375" style="18" customWidth="1"/>
    <col min="13059" max="13059" width="14.140625" style="18" customWidth="1"/>
    <col min="13060" max="13060" width="22.140625" style="18" customWidth="1"/>
    <col min="13061" max="13061" width="20.7109375" style="18" customWidth="1"/>
    <col min="13062" max="13062" width="15.7109375" style="18" customWidth="1"/>
    <col min="13063" max="13063" width="17.85546875" style="18" customWidth="1"/>
    <col min="13064" max="13064" width="12.140625" style="18" customWidth="1"/>
    <col min="13065" max="13065" width="15" style="18" customWidth="1"/>
    <col min="13066" max="13066" width="14.140625" style="18" customWidth="1"/>
    <col min="13067" max="13067" width="14" style="18" customWidth="1"/>
    <col min="13068" max="13068" width="15.42578125" style="18" customWidth="1"/>
    <col min="13069" max="13069" width="15" style="18" customWidth="1"/>
    <col min="13070" max="13071" width="13.42578125" style="18" customWidth="1"/>
    <col min="13072" max="13072" width="15.28515625" style="18" customWidth="1"/>
    <col min="13073" max="13073" width="13.5703125" style="18" customWidth="1"/>
    <col min="13074" max="13074" width="15.140625" style="18" customWidth="1"/>
    <col min="13075" max="13075" width="15.7109375" style="18" customWidth="1"/>
    <col min="13076" max="13076" width="17" style="18" customWidth="1"/>
    <col min="13077" max="13077" width="8.5703125" style="18" customWidth="1"/>
    <col min="13078" max="13084" width="20.85546875" style="18" customWidth="1"/>
    <col min="13085" max="13312" width="11.42578125" style="18"/>
    <col min="13313" max="13313" width="22" style="18" customWidth="1"/>
    <col min="13314" max="13314" width="11.7109375" style="18" customWidth="1"/>
    <col min="13315" max="13315" width="14.140625" style="18" customWidth="1"/>
    <col min="13316" max="13316" width="22.140625" style="18" customWidth="1"/>
    <col min="13317" max="13317" width="20.7109375" style="18" customWidth="1"/>
    <col min="13318" max="13318" width="15.7109375" style="18" customWidth="1"/>
    <col min="13319" max="13319" width="17.85546875" style="18" customWidth="1"/>
    <col min="13320" max="13320" width="12.140625" style="18" customWidth="1"/>
    <col min="13321" max="13321" width="15" style="18" customWidth="1"/>
    <col min="13322" max="13322" width="14.140625" style="18" customWidth="1"/>
    <col min="13323" max="13323" width="14" style="18" customWidth="1"/>
    <col min="13324" max="13324" width="15.42578125" style="18" customWidth="1"/>
    <col min="13325" max="13325" width="15" style="18" customWidth="1"/>
    <col min="13326" max="13327" width="13.42578125" style="18" customWidth="1"/>
    <col min="13328" max="13328" width="15.28515625" style="18" customWidth="1"/>
    <col min="13329" max="13329" width="13.5703125" style="18" customWidth="1"/>
    <col min="13330" max="13330" width="15.140625" style="18" customWidth="1"/>
    <col min="13331" max="13331" width="15.7109375" style="18" customWidth="1"/>
    <col min="13332" max="13332" width="17" style="18" customWidth="1"/>
    <col min="13333" max="13333" width="8.5703125" style="18" customWidth="1"/>
    <col min="13334" max="13340" width="20.85546875" style="18" customWidth="1"/>
    <col min="13341" max="13568" width="11.42578125" style="18"/>
    <col min="13569" max="13569" width="22" style="18" customWidth="1"/>
    <col min="13570" max="13570" width="11.7109375" style="18" customWidth="1"/>
    <col min="13571" max="13571" width="14.140625" style="18" customWidth="1"/>
    <col min="13572" max="13572" width="22.140625" style="18" customWidth="1"/>
    <col min="13573" max="13573" width="20.7109375" style="18" customWidth="1"/>
    <col min="13574" max="13574" width="15.7109375" style="18" customWidth="1"/>
    <col min="13575" max="13575" width="17.85546875" style="18" customWidth="1"/>
    <col min="13576" max="13576" width="12.140625" style="18" customWidth="1"/>
    <col min="13577" max="13577" width="15" style="18" customWidth="1"/>
    <col min="13578" max="13578" width="14.140625" style="18" customWidth="1"/>
    <col min="13579" max="13579" width="14" style="18" customWidth="1"/>
    <col min="13580" max="13580" width="15.42578125" style="18" customWidth="1"/>
    <col min="13581" max="13581" width="15" style="18" customWidth="1"/>
    <col min="13582" max="13583" width="13.42578125" style="18" customWidth="1"/>
    <col min="13584" max="13584" width="15.28515625" style="18" customWidth="1"/>
    <col min="13585" max="13585" width="13.5703125" style="18" customWidth="1"/>
    <col min="13586" max="13586" width="15.140625" style="18" customWidth="1"/>
    <col min="13587" max="13587" width="15.7109375" style="18" customWidth="1"/>
    <col min="13588" max="13588" width="17" style="18" customWidth="1"/>
    <col min="13589" max="13589" width="8.5703125" style="18" customWidth="1"/>
    <col min="13590" max="13596" width="20.85546875" style="18" customWidth="1"/>
    <col min="13597" max="13824" width="11.42578125" style="18"/>
    <col min="13825" max="13825" width="22" style="18" customWidth="1"/>
    <col min="13826" max="13826" width="11.7109375" style="18" customWidth="1"/>
    <col min="13827" max="13827" width="14.140625" style="18" customWidth="1"/>
    <col min="13828" max="13828" width="22.140625" style="18" customWidth="1"/>
    <col min="13829" max="13829" width="20.7109375" style="18" customWidth="1"/>
    <col min="13830" max="13830" width="15.7109375" style="18" customWidth="1"/>
    <col min="13831" max="13831" width="17.85546875" style="18" customWidth="1"/>
    <col min="13832" max="13832" width="12.140625" style="18" customWidth="1"/>
    <col min="13833" max="13833" width="15" style="18" customWidth="1"/>
    <col min="13834" max="13834" width="14.140625" style="18" customWidth="1"/>
    <col min="13835" max="13835" width="14" style="18" customWidth="1"/>
    <col min="13836" max="13836" width="15.42578125" style="18" customWidth="1"/>
    <col min="13837" max="13837" width="15" style="18" customWidth="1"/>
    <col min="13838" max="13839" width="13.42578125" style="18" customWidth="1"/>
    <col min="13840" max="13840" width="15.28515625" style="18" customWidth="1"/>
    <col min="13841" max="13841" width="13.5703125" style="18" customWidth="1"/>
    <col min="13842" max="13842" width="15.140625" style="18" customWidth="1"/>
    <col min="13843" max="13843" width="15.7109375" style="18" customWidth="1"/>
    <col min="13844" max="13844" width="17" style="18" customWidth="1"/>
    <col min="13845" max="13845" width="8.5703125" style="18" customWidth="1"/>
    <col min="13846" max="13852" width="20.85546875" style="18" customWidth="1"/>
    <col min="13853" max="14080" width="11.42578125" style="18"/>
    <col min="14081" max="14081" width="22" style="18" customWidth="1"/>
    <col min="14082" max="14082" width="11.7109375" style="18" customWidth="1"/>
    <col min="14083" max="14083" width="14.140625" style="18" customWidth="1"/>
    <col min="14084" max="14084" width="22.140625" style="18" customWidth="1"/>
    <col min="14085" max="14085" width="20.7109375" style="18" customWidth="1"/>
    <col min="14086" max="14086" width="15.7109375" style="18" customWidth="1"/>
    <col min="14087" max="14087" width="17.85546875" style="18" customWidth="1"/>
    <col min="14088" max="14088" width="12.140625" style="18" customWidth="1"/>
    <col min="14089" max="14089" width="15" style="18" customWidth="1"/>
    <col min="14090" max="14090" width="14.140625" style="18" customWidth="1"/>
    <col min="14091" max="14091" width="14" style="18" customWidth="1"/>
    <col min="14092" max="14092" width="15.42578125" style="18" customWidth="1"/>
    <col min="14093" max="14093" width="15" style="18" customWidth="1"/>
    <col min="14094" max="14095" width="13.42578125" style="18" customWidth="1"/>
    <col min="14096" max="14096" width="15.28515625" style="18" customWidth="1"/>
    <col min="14097" max="14097" width="13.5703125" style="18" customWidth="1"/>
    <col min="14098" max="14098" width="15.140625" style="18" customWidth="1"/>
    <col min="14099" max="14099" width="15.7109375" style="18" customWidth="1"/>
    <col min="14100" max="14100" width="17" style="18" customWidth="1"/>
    <col min="14101" max="14101" width="8.5703125" style="18" customWidth="1"/>
    <col min="14102" max="14108" width="20.85546875" style="18" customWidth="1"/>
    <col min="14109" max="14336" width="11.42578125" style="18"/>
    <col min="14337" max="14337" width="22" style="18" customWidth="1"/>
    <col min="14338" max="14338" width="11.7109375" style="18" customWidth="1"/>
    <col min="14339" max="14339" width="14.140625" style="18" customWidth="1"/>
    <col min="14340" max="14340" width="22.140625" style="18" customWidth="1"/>
    <col min="14341" max="14341" width="20.7109375" style="18" customWidth="1"/>
    <col min="14342" max="14342" width="15.7109375" style="18" customWidth="1"/>
    <col min="14343" max="14343" width="17.85546875" style="18" customWidth="1"/>
    <col min="14344" max="14344" width="12.140625" style="18" customWidth="1"/>
    <col min="14345" max="14345" width="15" style="18" customWidth="1"/>
    <col min="14346" max="14346" width="14.140625" style="18" customWidth="1"/>
    <col min="14347" max="14347" width="14" style="18" customWidth="1"/>
    <col min="14348" max="14348" width="15.42578125" style="18" customWidth="1"/>
    <col min="14349" max="14349" width="15" style="18" customWidth="1"/>
    <col min="14350" max="14351" width="13.42578125" style="18" customWidth="1"/>
    <col min="14352" max="14352" width="15.28515625" style="18" customWidth="1"/>
    <col min="14353" max="14353" width="13.5703125" style="18" customWidth="1"/>
    <col min="14354" max="14354" width="15.140625" style="18" customWidth="1"/>
    <col min="14355" max="14355" width="15.7109375" style="18" customWidth="1"/>
    <col min="14356" max="14356" width="17" style="18" customWidth="1"/>
    <col min="14357" max="14357" width="8.5703125" style="18" customWidth="1"/>
    <col min="14358" max="14364" width="20.85546875" style="18" customWidth="1"/>
    <col min="14365" max="14592" width="11.42578125" style="18"/>
    <col min="14593" max="14593" width="22" style="18" customWidth="1"/>
    <col min="14594" max="14594" width="11.7109375" style="18" customWidth="1"/>
    <col min="14595" max="14595" width="14.140625" style="18" customWidth="1"/>
    <col min="14596" max="14596" width="22.140625" style="18" customWidth="1"/>
    <col min="14597" max="14597" width="20.7109375" style="18" customWidth="1"/>
    <col min="14598" max="14598" width="15.7109375" style="18" customWidth="1"/>
    <col min="14599" max="14599" width="17.85546875" style="18" customWidth="1"/>
    <col min="14600" max="14600" width="12.140625" style="18" customWidth="1"/>
    <col min="14601" max="14601" width="15" style="18" customWidth="1"/>
    <col min="14602" max="14602" width="14.140625" style="18" customWidth="1"/>
    <col min="14603" max="14603" width="14" style="18" customWidth="1"/>
    <col min="14604" max="14604" width="15.42578125" style="18" customWidth="1"/>
    <col min="14605" max="14605" width="15" style="18" customWidth="1"/>
    <col min="14606" max="14607" width="13.42578125" style="18" customWidth="1"/>
    <col min="14608" max="14608" width="15.28515625" style="18" customWidth="1"/>
    <col min="14609" max="14609" width="13.5703125" style="18" customWidth="1"/>
    <col min="14610" max="14610" width="15.140625" style="18" customWidth="1"/>
    <col min="14611" max="14611" width="15.7109375" style="18" customWidth="1"/>
    <col min="14612" max="14612" width="17" style="18" customWidth="1"/>
    <col min="14613" max="14613" width="8.5703125" style="18" customWidth="1"/>
    <col min="14614" max="14620" width="20.85546875" style="18" customWidth="1"/>
    <col min="14621" max="14848" width="11.42578125" style="18"/>
    <col min="14849" max="14849" width="22" style="18" customWidth="1"/>
    <col min="14850" max="14850" width="11.7109375" style="18" customWidth="1"/>
    <col min="14851" max="14851" width="14.140625" style="18" customWidth="1"/>
    <col min="14852" max="14852" width="22.140625" style="18" customWidth="1"/>
    <col min="14853" max="14853" width="20.7109375" style="18" customWidth="1"/>
    <col min="14854" max="14854" width="15.7109375" style="18" customWidth="1"/>
    <col min="14855" max="14855" width="17.85546875" style="18" customWidth="1"/>
    <col min="14856" max="14856" width="12.140625" style="18" customWidth="1"/>
    <col min="14857" max="14857" width="15" style="18" customWidth="1"/>
    <col min="14858" max="14858" width="14.140625" style="18" customWidth="1"/>
    <col min="14859" max="14859" width="14" style="18" customWidth="1"/>
    <col min="14860" max="14860" width="15.42578125" style="18" customWidth="1"/>
    <col min="14861" max="14861" width="15" style="18" customWidth="1"/>
    <col min="14862" max="14863" width="13.42578125" style="18" customWidth="1"/>
    <col min="14864" max="14864" width="15.28515625" style="18" customWidth="1"/>
    <col min="14865" max="14865" width="13.5703125" style="18" customWidth="1"/>
    <col min="14866" max="14866" width="15.140625" style="18" customWidth="1"/>
    <col min="14867" max="14867" width="15.7109375" style="18" customWidth="1"/>
    <col min="14868" max="14868" width="17" style="18" customWidth="1"/>
    <col min="14869" max="14869" width="8.5703125" style="18" customWidth="1"/>
    <col min="14870" max="14876" width="20.85546875" style="18" customWidth="1"/>
    <col min="14877" max="15104" width="11.42578125" style="18"/>
    <col min="15105" max="15105" width="22" style="18" customWidth="1"/>
    <col min="15106" max="15106" width="11.7109375" style="18" customWidth="1"/>
    <col min="15107" max="15107" width="14.140625" style="18" customWidth="1"/>
    <col min="15108" max="15108" width="22.140625" style="18" customWidth="1"/>
    <col min="15109" max="15109" width="20.7109375" style="18" customWidth="1"/>
    <col min="15110" max="15110" width="15.7109375" style="18" customWidth="1"/>
    <col min="15111" max="15111" width="17.85546875" style="18" customWidth="1"/>
    <col min="15112" max="15112" width="12.140625" style="18" customWidth="1"/>
    <col min="15113" max="15113" width="15" style="18" customWidth="1"/>
    <col min="15114" max="15114" width="14.140625" style="18" customWidth="1"/>
    <col min="15115" max="15115" width="14" style="18" customWidth="1"/>
    <col min="15116" max="15116" width="15.42578125" style="18" customWidth="1"/>
    <col min="15117" max="15117" width="15" style="18" customWidth="1"/>
    <col min="15118" max="15119" width="13.42578125" style="18" customWidth="1"/>
    <col min="15120" max="15120" width="15.28515625" style="18" customWidth="1"/>
    <col min="15121" max="15121" width="13.5703125" style="18" customWidth="1"/>
    <col min="15122" max="15122" width="15.140625" style="18" customWidth="1"/>
    <col min="15123" max="15123" width="15.7109375" style="18" customWidth="1"/>
    <col min="15124" max="15124" width="17" style="18" customWidth="1"/>
    <col min="15125" max="15125" width="8.5703125" style="18" customWidth="1"/>
    <col min="15126" max="15132" width="20.85546875" style="18" customWidth="1"/>
    <col min="15133" max="15360" width="11.42578125" style="18"/>
    <col min="15361" max="15361" width="22" style="18" customWidth="1"/>
    <col min="15362" max="15362" width="11.7109375" style="18" customWidth="1"/>
    <col min="15363" max="15363" width="14.140625" style="18" customWidth="1"/>
    <col min="15364" max="15364" width="22.140625" style="18" customWidth="1"/>
    <col min="15365" max="15365" width="20.7109375" style="18" customWidth="1"/>
    <col min="15366" max="15366" width="15.7109375" style="18" customWidth="1"/>
    <col min="15367" max="15367" width="17.85546875" style="18" customWidth="1"/>
    <col min="15368" max="15368" width="12.140625" style="18" customWidth="1"/>
    <col min="15369" max="15369" width="15" style="18" customWidth="1"/>
    <col min="15370" max="15370" width="14.140625" style="18" customWidth="1"/>
    <col min="15371" max="15371" width="14" style="18" customWidth="1"/>
    <col min="15372" max="15372" width="15.42578125" style="18" customWidth="1"/>
    <col min="15373" max="15373" width="15" style="18" customWidth="1"/>
    <col min="15374" max="15375" width="13.42578125" style="18" customWidth="1"/>
    <col min="15376" max="15376" width="15.28515625" style="18" customWidth="1"/>
    <col min="15377" max="15377" width="13.5703125" style="18" customWidth="1"/>
    <col min="15378" max="15378" width="15.140625" style="18" customWidth="1"/>
    <col min="15379" max="15379" width="15.7109375" style="18" customWidth="1"/>
    <col min="15380" max="15380" width="17" style="18" customWidth="1"/>
    <col min="15381" max="15381" width="8.5703125" style="18" customWidth="1"/>
    <col min="15382" max="15388" width="20.85546875" style="18" customWidth="1"/>
    <col min="15389" max="15616" width="11.42578125" style="18"/>
    <col min="15617" max="15617" width="22" style="18" customWidth="1"/>
    <col min="15618" max="15618" width="11.7109375" style="18" customWidth="1"/>
    <col min="15619" max="15619" width="14.140625" style="18" customWidth="1"/>
    <col min="15620" max="15620" width="22.140625" style="18" customWidth="1"/>
    <col min="15621" max="15621" width="20.7109375" style="18" customWidth="1"/>
    <col min="15622" max="15622" width="15.7109375" style="18" customWidth="1"/>
    <col min="15623" max="15623" width="17.85546875" style="18" customWidth="1"/>
    <col min="15624" max="15624" width="12.140625" style="18" customWidth="1"/>
    <col min="15625" max="15625" width="15" style="18" customWidth="1"/>
    <col min="15626" max="15626" width="14.140625" style="18" customWidth="1"/>
    <col min="15627" max="15627" width="14" style="18" customWidth="1"/>
    <col min="15628" max="15628" width="15.42578125" style="18" customWidth="1"/>
    <col min="15629" max="15629" width="15" style="18" customWidth="1"/>
    <col min="15630" max="15631" width="13.42578125" style="18" customWidth="1"/>
    <col min="15632" max="15632" width="15.28515625" style="18" customWidth="1"/>
    <col min="15633" max="15633" width="13.5703125" style="18" customWidth="1"/>
    <col min="15634" max="15634" width="15.140625" style="18" customWidth="1"/>
    <col min="15635" max="15635" width="15.7109375" style="18" customWidth="1"/>
    <col min="15636" max="15636" width="17" style="18" customWidth="1"/>
    <col min="15637" max="15637" width="8.5703125" style="18" customWidth="1"/>
    <col min="15638" max="15644" width="20.85546875" style="18" customWidth="1"/>
    <col min="15645" max="15872" width="11.42578125" style="18"/>
    <col min="15873" max="15873" width="22" style="18" customWidth="1"/>
    <col min="15874" max="15874" width="11.7109375" style="18" customWidth="1"/>
    <col min="15875" max="15875" width="14.140625" style="18" customWidth="1"/>
    <col min="15876" max="15876" width="22.140625" style="18" customWidth="1"/>
    <col min="15877" max="15877" width="20.7109375" style="18" customWidth="1"/>
    <col min="15878" max="15878" width="15.7109375" style="18" customWidth="1"/>
    <col min="15879" max="15879" width="17.85546875" style="18" customWidth="1"/>
    <col min="15880" max="15880" width="12.140625" style="18" customWidth="1"/>
    <col min="15881" max="15881" width="15" style="18" customWidth="1"/>
    <col min="15882" max="15882" width="14.140625" style="18" customWidth="1"/>
    <col min="15883" max="15883" width="14" style="18" customWidth="1"/>
    <col min="15884" max="15884" width="15.42578125" style="18" customWidth="1"/>
    <col min="15885" max="15885" width="15" style="18" customWidth="1"/>
    <col min="15886" max="15887" width="13.42578125" style="18" customWidth="1"/>
    <col min="15888" max="15888" width="15.28515625" style="18" customWidth="1"/>
    <col min="15889" max="15889" width="13.5703125" style="18" customWidth="1"/>
    <col min="15890" max="15890" width="15.140625" style="18" customWidth="1"/>
    <col min="15891" max="15891" width="15.7109375" style="18" customWidth="1"/>
    <col min="15892" max="15892" width="17" style="18" customWidth="1"/>
    <col min="15893" max="15893" width="8.5703125" style="18" customWidth="1"/>
    <col min="15894" max="15900" width="20.85546875" style="18" customWidth="1"/>
    <col min="15901" max="16128" width="11.42578125" style="18"/>
    <col min="16129" max="16129" width="22" style="18" customWidth="1"/>
    <col min="16130" max="16130" width="11.7109375" style="18" customWidth="1"/>
    <col min="16131" max="16131" width="14.140625" style="18" customWidth="1"/>
    <col min="16132" max="16132" width="22.140625" style="18" customWidth="1"/>
    <col min="16133" max="16133" width="20.7109375" style="18" customWidth="1"/>
    <col min="16134" max="16134" width="15.7109375" style="18" customWidth="1"/>
    <col min="16135" max="16135" width="17.85546875" style="18" customWidth="1"/>
    <col min="16136" max="16136" width="12.140625" style="18" customWidth="1"/>
    <col min="16137" max="16137" width="15" style="18" customWidth="1"/>
    <col min="16138" max="16138" width="14.140625" style="18" customWidth="1"/>
    <col min="16139" max="16139" width="14" style="18" customWidth="1"/>
    <col min="16140" max="16140" width="15.42578125" style="18" customWidth="1"/>
    <col min="16141" max="16141" width="15" style="18" customWidth="1"/>
    <col min="16142" max="16143" width="13.42578125" style="18" customWidth="1"/>
    <col min="16144" max="16144" width="15.28515625" style="18" customWidth="1"/>
    <col min="16145" max="16145" width="13.5703125" style="18" customWidth="1"/>
    <col min="16146" max="16146" width="15.140625" style="18" customWidth="1"/>
    <col min="16147" max="16147" width="15.7109375" style="18" customWidth="1"/>
    <col min="16148" max="16148" width="17" style="18" customWidth="1"/>
    <col min="16149" max="16149" width="8.5703125" style="18" customWidth="1"/>
    <col min="16150" max="16156" width="20.85546875" style="18" customWidth="1"/>
    <col min="16157" max="16384" width="11.42578125" style="18"/>
  </cols>
  <sheetData>
    <row r="1" spans="1:22" ht="26.25">
      <c r="A1" s="499" t="s">
        <v>41</v>
      </c>
      <c r="B1" s="499"/>
      <c r="C1" s="499"/>
      <c r="D1" s="499"/>
      <c r="E1" s="499"/>
      <c r="F1" s="499"/>
      <c r="G1" s="499"/>
      <c r="H1" s="499"/>
      <c r="I1" s="499"/>
      <c r="J1" s="499"/>
      <c r="K1" s="499"/>
      <c r="L1" s="499"/>
      <c r="M1" s="499"/>
      <c r="N1" s="499"/>
      <c r="O1" s="499"/>
      <c r="P1" s="499"/>
      <c r="Q1" s="499"/>
      <c r="R1" s="499"/>
      <c r="S1" s="499"/>
      <c r="T1" s="499"/>
    </row>
    <row r="2" spans="1:22" ht="26.25">
      <c r="A2" s="499" t="s">
        <v>1</v>
      </c>
      <c r="B2" s="499"/>
      <c r="C2" s="499"/>
      <c r="D2" s="499"/>
      <c r="E2" s="499"/>
      <c r="F2" s="499"/>
      <c r="G2" s="499"/>
      <c r="H2" s="499"/>
      <c r="I2" s="499"/>
      <c r="J2" s="499"/>
      <c r="K2" s="499"/>
      <c r="L2" s="499"/>
      <c r="M2" s="499"/>
      <c r="N2" s="499"/>
      <c r="O2" s="499"/>
      <c r="P2" s="499"/>
      <c r="Q2" s="499"/>
      <c r="R2" s="499"/>
      <c r="S2" s="499"/>
      <c r="T2" s="499"/>
      <c r="U2" s="19"/>
    </row>
    <row r="3" spans="1:22" ht="26.25">
      <c r="A3" s="499" t="s">
        <v>2</v>
      </c>
      <c r="B3" s="499"/>
      <c r="C3" s="499"/>
      <c r="D3" s="499"/>
      <c r="E3" s="499"/>
      <c r="F3" s="499"/>
      <c r="G3" s="499"/>
      <c r="H3" s="499"/>
      <c r="I3" s="499"/>
      <c r="J3" s="499"/>
      <c r="K3" s="499"/>
      <c r="L3" s="499"/>
      <c r="M3" s="499"/>
      <c r="N3" s="499"/>
      <c r="O3" s="499"/>
      <c r="P3" s="499"/>
      <c r="Q3" s="499"/>
      <c r="R3" s="499"/>
      <c r="S3" s="499"/>
      <c r="T3" s="499"/>
      <c r="U3" s="19"/>
    </row>
    <row r="4" spans="1:22" ht="18.75">
      <c r="A4" s="19"/>
      <c r="B4" s="19"/>
      <c r="C4" s="19"/>
      <c r="D4" s="19"/>
      <c r="E4" s="19"/>
      <c r="F4" s="19"/>
      <c r="G4" s="19"/>
      <c r="H4" s="19"/>
      <c r="I4" s="19"/>
      <c r="J4" s="19"/>
      <c r="K4" s="19"/>
      <c r="L4" s="19"/>
      <c r="M4" s="19"/>
      <c r="N4" s="19"/>
      <c r="O4" s="19"/>
      <c r="P4" s="19"/>
      <c r="Q4" s="19"/>
      <c r="R4" s="19"/>
      <c r="S4" s="19"/>
      <c r="T4" s="19"/>
      <c r="U4" s="19"/>
    </row>
    <row r="5" spans="1:22" ht="15.75" thickBot="1"/>
    <row r="6" spans="1:22" s="1" customFormat="1" ht="18">
      <c r="A6" s="485" t="s">
        <v>3</v>
      </c>
      <c r="B6" s="486"/>
      <c r="C6" s="487"/>
      <c r="D6" s="488"/>
      <c r="E6" s="20"/>
    </row>
    <row r="7" spans="1:22" s="1" customFormat="1" ht="54">
      <c r="A7" s="3" t="s">
        <v>4</v>
      </c>
      <c r="B7" s="489" t="s">
        <v>5</v>
      </c>
      <c r="C7" s="490"/>
      <c r="D7" s="4" t="s">
        <v>6</v>
      </c>
      <c r="E7" s="20"/>
    </row>
    <row r="8" spans="1:22" s="1" customFormat="1" ht="36" customHeight="1" thickBot="1">
      <c r="A8" s="21" t="s">
        <v>42</v>
      </c>
      <c r="B8" s="482" t="s">
        <v>43</v>
      </c>
      <c r="C8" s="483"/>
      <c r="D8" s="22" t="s">
        <v>44</v>
      </c>
      <c r="E8" s="7"/>
    </row>
    <row r="9" spans="1:22" s="1" customFormat="1" ht="18.75" thickBot="1">
      <c r="A9" s="7"/>
      <c r="B9" s="7"/>
      <c r="C9" s="7"/>
      <c r="D9" s="7"/>
      <c r="E9" s="7"/>
    </row>
    <row r="10" spans="1:22" s="1" customFormat="1" ht="18.75" thickBot="1">
      <c r="A10" s="491" t="s">
        <v>9</v>
      </c>
      <c r="B10" s="492"/>
      <c r="C10" s="492"/>
      <c r="D10" s="492"/>
      <c r="E10" s="492"/>
      <c r="F10" s="492"/>
      <c r="G10" s="493"/>
      <c r="H10" s="491">
        <v>2023</v>
      </c>
      <c r="I10" s="492"/>
      <c r="J10" s="492"/>
      <c r="K10" s="492"/>
      <c r="L10" s="492"/>
      <c r="M10" s="492"/>
      <c r="N10" s="492"/>
      <c r="O10" s="492"/>
      <c r="P10" s="492"/>
      <c r="Q10" s="492"/>
      <c r="R10" s="492"/>
      <c r="S10" s="493"/>
      <c r="T10" s="494" t="s">
        <v>10</v>
      </c>
    </row>
    <row r="11" spans="1:22" s="1" customFormat="1" ht="73.5" customHeight="1">
      <c r="A11" s="23" t="s">
        <v>11</v>
      </c>
      <c r="B11" s="24" t="s">
        <v>12</v>
      </c>
      <c r="C11" s="25" t="s">
        <v>13</v>
      </c>
      <c r="D11" s="25" t="s">
        <v>14</v>
      </c>
      <c r="E11" s="25" t="s">
        <v>15</v>
      </c>
      <c r="F11" s="25" t="s">
        <v>16</v>
      </c>
      <c r="G11" s="26" t="s">
        <v>17</v>
      </c>
      <c r="H11" s="27" t="s">
        <v>18</v>
      </c>
      <c r="I11" s="27" t="s">
        <v>19</v>
      </c>
      <c r="J11" s="27" t="s">
        <v>20</v>
      </c>
      <c r="K11" s="27" t="s">
        <v>21</v>
      </c>
      <c r="L11" s="27" t="s">
        <v>22</v>
      </c>
      <c r="M11" s="27" t="s">
        <v>23</v>
      </c>
      <c r="N11" s="27" t="s">
        <v>24</v>
      </c>
      <c r="O11" s="28" t="s">
        <v>25</v>
      </c>
      <c r="P11" s="28" t="s">
        <v>26</v>
      </c>
      <c r="Q11" s="28" t="s">
        <v>27</v>
      </c>
      <c r="R11" s="28" t="s">
        <v>28</v>
      </c>
      <c r="S11" s="28" t="s">
        <v>29</v>
      </c>
      <c r="T11" s="495"/>
    </row>
    <row r="12" spans="1:22" s="1" customFormat="1" ht="46.5" customHeight="1">
      <c r="A12" s="496" t="s">
        <v>45</v>
      </c>
      <c r="B12" s="458">
        <v>16179</v>
      </c>
      <c r="C12" s="458" t="s">
        <v>46</v>
      </c>
      <c r="D12" s="458" t="s">
        <v>47</v>
      </c>
      <c r="E12" s="457" t="s">
        <v>48</v>
      </c>
      <c r="F12" s="29">
        <v>80</v>
      </c>
      <c r="G12" s="30" t="s">
        <v>49</v>
      </c>
      <c r="H12" s="30">
        <v>0</v>
      </c>
      <c r="I12" s="30">
        <v>10</v>
      </c>
      <c r="J12" s="30">
        <v>16</v>
      </c>
      <c r="K12" s="30"/>
      <c r="L12" s="30"/>
      <c r="M12" s="29"/>
      <c r="N12" s="30"/>
      <c r="O12" s="31"/>
      <c r="P12" s="31"/>
      <c r="Q12" s="31"/>
      <c r="R12" s="31"/>
      <c r="S12" s="31"/>
      <c r="T12" s="32">
        <f>SUM(H12:S12)</f>
        <v>26</v>
      </c>
    </row>
    <row r="13" spans="1:22" s="1" customFormat="1" ht="136.5" customHeight="1">
      <c r="A13" s="497"/>
      <c r="B13" s="498"/>
      <c r="C13" s="498"/>
      <c r="D13" s="498"/>
      <c r="E13" s="498"/>
      <c r="F13" s="33">
        <v>9000000</v>
      </c>
      <c r="G13" s="30" t="s">
        <v>50</v>
      </c>
      <c r="H13" s="34">
        <v>0</v>
      </c>
      <c r="I13" s="35">
        <v>387442.47</v>
      </c>
      <c r="J13" s="35">
        <v>245132.7</v>
      </c>
      <c r="K13" s="35"/>
      <c r="L13" s="35"/>
      <c r="M13" s="35"/>
      <c r="N13" s="36"/>
      <c r="O13" s="37"/>
      <c r="P13" s="36"/>
      <c r="Q13" s="36"/>
      <c r="R13" s="36"/>
      <c r="S13" s="36"/>
      <c r="T13" s="38">
        <f>SUM(H13:S13)</f>
        <v>632575.16999999993</v>
      </c>
      <c r="U13" s="15"/>
      <c r="V13" s="16"/>
    </row>
    <row r="14" spans="1:22" s="39" customFormat="1" ht="27">
      <c r="H14" s="40"/>
      <c r="I14" s="41" t="s">
        <v>51</v>
      </c>
      <c r="J14" s="41" t="s">
        <v>52</v>
      </c>
      <c r="K14" s="41"/>
      <c r="L14" s="41"/>
      <c r="M14" s="41"/>
      <c r="N14" s="41"/>
      <c r="O14" s="41"/>
      <c r="P14" s="41"/>
      <c r="Q14" s="41"/>
      <c r="R14" s="41"/>
      <c r="S14" s="42"/>
      <c r="T14" s="43"/>
    </row>
    <row r="15" spans="1:22">
      <c r="B15" s="18" t="s">
        <v>255</v>
      </c>
      <c r="N15" s="44"/>
    </row>
    <row r="16" spans="1:22">
      <c r="M16" s="45"/>
    </row>
    <row r="21" spans="11:11">
      <c r="K21" s="46"/>
    </row>
  </sheetData>
  <mergeCells count="14">
    <mergeCell ref="B8:C8"/>
    <mergeCell ref="A1:T1"/>
    <mergeCell ref="A2:T2"/>
    <mergeCell ref="A3:T3"/>
    <mergeCell ref="A6:D6"/>
    <mergeCell ref="B7:C7"/>
    <mergeCell ref="A10:G10"/>
    <mergeCell ref="H10:S10"/>
    <mergeCell ref="T10:T11"/>
    <mergeCell ref="A12:A13"/>
    <mergeCell ref="B12:B13"/>
    <mergeCell ref="C12:C13"/>
    <mergeCell ref="D12:D13"/>
    <mergeCell ref="E12:E1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V15"/>
  <sheetViews>
    <sheetView topLeftCell="A8" workbookViewId="0">
      <selection activeCell="B16" sqref="B16"/>
    </sheetView>
  </sheetViews>
  <sheetFormatPr baseColWidth="10" defaultColWidth="11.42578125" defaultRowHeight="15"/>
  <cols>
    <col min="1" max="1" width="22" style="18" customWidth="1"/>
    <col min="2" max="2" width="11.7109375" style="18" customWidth="1"/>
    <col min="3" max="3" width="15.28515625" style="18" customWidth="1"/>
    <col min="4" max="4" width="22.42578125" style="18" customWidth="1"/>
    <col min="5" max="5" width="19.85546875" style="18" customWidth="1"/>
    <col min="6" max="6" width="14.28515625" style="18" customWidth="1"/>
    <col min="7" max="7" width="16" style="18" customWidth="1"/>
    <col min="8" max="8" width="16.140625" style="18" customWidth="1"/>
    <col min="9" max="9" width="17.42578125" style="18" customWidth="1"/>
    <col min="10" max="10" width="15.42578125" style="18" customWidth="1"/>
    <col min="11" max="11" width="14.5703125" style="18" customWidth="1"/>
    <col min="12" max="12" width="15.42578125" style="18" customWidth="1"/>
    <col min="13" max="13" width="15.85546875" style="18" customWidth="1"/>
    <col min="14" max="14" width="13.7109375" style="18" customWidth="1"/>
    <col min="15" max="19" width="13.42578125" style="18" customWidth="1"/>
    <col min="20" max="20" width="22.7109375" style="18" customWidth="1"/>
    <col min="21" max="28" width="20.85546875" style="18" customWidth="1"/>
    <col min="29" max="256" width="11.42578125" style="18"/>
    <col min="257" max="257" width="22" style="18" customWidth="1"/>
    <col min="258" max="258" width="11.7109375" style="18" customWidth="1"/>
    <col min="259" max="259" width="15.28515625" style="18" customWidth="1"/>
    <col min="260" max="260" width="22.42578125" style="18" customWidth="1"/>
    <col min="261" max="261" width="19.85546875" style="18" customWidth="1"/>
    <col min="262" max="262" width="14.28515625" style="18" customWidth="1"/>
    <col min="263" max="263" width="16" style="18" customWidth="1"/>
    <col min="264" max="264" width="16.140625" style="18" customWidth="1"/>
    <col min="265" max="265" width="17.42578125" style="18" customWidth="1"/>
    <col min="266" max="266" width="15.42578125" style="18" customWidth="1"/>
    <col min="267" max="267" width="14.5703125" style="18" customWidth="1"/>
    <col min="268" max="268" width="15.42578125" style="18" customWidth="1"/>
    <col min="269" max="269" width="15.85546875" style="18" customWidth="1"/>
    <col min="270" max="270" width="13.7109375" style="18" customWidth="1"/>
    <col min="271" max="275" width="13.42578125" style="18" customWidth="1"/>
    <col min="276" max="276" width="22.7109375" style="18" customWidth="1"/>
    <col min="277" max="284" width="20.85546875" style="18" customWidth="1"/>
    <col min="285" max="512" width="11.42578125" style="18"/>
    <col min="513" max="513" width="22" style="18" customWidth="1"/>
    <col min="514" max="514" width="11.7109375" style="18" customWidth="1"/>
    <col min="515" max="515" width="15.28515625" style="18" customWidth="1"/>
    <col min="516" max="516" width="22.42578125" style="18" customWidth="1"/>
    <col min="517" max="517" width="19.85546875" style="18" customWidth="1"/>
    <col min="518" max="518" width="14.28515625" style="18" customWidth="1"/>
    <col min="519" max="519" width="16" style="18" customWidth="1"/>
    <col min="520" max="520" width="16.140625" style="18" customWidth="1"/>
    <col min="521" max="521" width="17.42578125" style="18" customWidth="1"/>
    <col min="522" max="522" width="15.42578125" style="18" customWidth="1"/>
    <col min="523" max="523" width="14.5703125" style="18" customWidth="1"/>
    <col min="524" max="524" width="15.42578125" style="18" customWidth="1"/>
    <col min="525" max="525" width="15.85546875" style="18" customWidth="1"/>
    <col min="526" max="526" width="13.7109375" style="18" customWidth="1"/>
    <col min="527" max="531" width="13.42578125" style="18" customWidth="1"/>
    <col min="532" max="532" width="22.7109375" style="18" customWidth="1"/>
    <col min="533" max="540" width="20.85546875" style="18" customWidth="1"/>
    <col min="541" max="768" width="11.42578125" style="18"/>
    <col min="769" max="769" width="22" style="18" customWidth="1"/>
    <col min="770" max="770" width="11.7109375" style="18" customWidth="1"/>
    <col min="771" max="771" width="15.28515625" style="18" customWidth="1"/>
    <col min="772" max="772" width="22.42578125" style="18" customWidth="1"/>
    <col min="773" max="773" width="19.85546875" style="18" customWidth="1"/>
    <col min="774" max="774" width="14.28515625" style="18" customWidth="1"/>
    <col min="775" max="775" width="16" style="18" customWidth="1"/>
    <col min="776" max="776" width="16.140625" style="18" customWidth="1"/>
    <col min="777" max="777" width="17.42578125" style="18" customWidth="1"/>
    <col min="778" max="778" width="15.42578125" style="18" customWidth="1"/>
    <col min="779" max="779" width="14.5703125" style="18" customWidth="1"/>
    <col min="780" max="780" width="15.42578125" style="18" customWidth="1"/>
    <col min="781" max="781" width="15.85546875" style="18" customWidth="1"/>
    <col min="782" max="782" width="13.7109375" style="18" customWidth="1"/>
    <col min="783" max="787" width="13.42578125" style="18" customWidth="1"/>
    <col min="788" max="788" width="22.7109375" style="18" customWidth="1"/>
    <col min="789" max="796" width="20.85546875" style="18" customWidth="1"/>
    <col min="797" max="1024" width="11.42578125" style="18"/>
    <col min="1025" max="1025" width="22" style="18" customWidth="1"/>
    <col min="1026" max="1026" width="11.7109375" style="18" customWidth="1"/>
    <col min="1027" max="1027" width="15.28515625" style="18" customWidth="1"/>
    <col min="1028" max="1028" width="22.42578125" style="18" customWidth="1"/>
    <col min="1029" max="1029" width="19.85546875" style="18" customWidth="1"/>
    <col min="1030" max="1030" width="14.28515625" style="18" customWidth="1"/>
    <col min="1031" max="1031" width="16" style="18" customWidth="1"/>
    <col min="1032" max="1032" width="16.140625" style="18" customWidth="1"/>
    <col min="1033" max="1033" width="17.42578125" style="18" customWidth="1"/>
    <col min="1034" max="1034" width="15.42578125" style="18" customWidth="1"/>
    <col min="1035" max="1035" width="14.5703125" style="18" customWidth="1"/>
    <col min="1036" max="1036" width="15.42578125" style="18" customWidth="1"/>
    <col min="1037" max="1037" width="15.85546875" style="18" customWidth="1"/>
    <col min="1038" max="1038" width="13.7109375" style="18" customWidth="1"/>
    <col min="1039" max="1043" width="13.42578125" style="18" customWidth="1"/>
    <col min="1044" max="1044" width="22.7109375" style="18" customWidth="1"/>
    <col min="1045" max="1052" width="20.85546875" style="18" customWidth="1"/>
    <col min="1053" max="1280" width="11.42578125" style="18"/>
    <col min="1281" max="1281" width="22" style="18" customWidth="1"/>
    <col min="1282" max="1282" width="11.7109375" style="18" customWidth="1"/>
    <col min="1283" max="1283" width="15.28515625" style="18" customWidth="1"/>
    <col min="1284" max="1284" width="22.42578125" style="18" customWidth="1"/>
    <col min="1285" max="1285" width="19.85546875" style="18" customWidth="1"/>
    <col min="1286" max="1286" width="14.28515625" style="18" customWidth="1"/>
    <col min="1287" max="1287" width="16" style="18" customWidth="1"/>
    <col min="1288" max="1288" width="16.140625" style="18" customWidth="1"/>
    <col min="1289" max="1289" width="17.42578125" style="18" customWidth="1"/>
    <col min="1290" max="1290" width="15.42578125" style="18" customWidth="1"/>
    <col min="1291" max="1291" width="14.5703125" style="18" customWidth="1"/>
    <col min="1292" max="1292" width="15.42578125" style="18" customWidth="1"/>
    <col min="1293" max="1293" width="15.85546875" style="18" customWidth="1"/>
    <col min="1294" max="1294" width="13.7109375" style="18" customWidth="1"/>
    <col min="1295" max="1299" width="13.42578125" style="18" customWidth="1"/>
    <col min="1300" max="1300" width="22.7109375" style="18" customWidth="1"/>
    <col min="1301" max="1308" width="20.85546875" style="18" customWidth="1"/>
    <col min="1309" max="1536" width="11.42578125" style="18"/>
    <col min="1537" max="1537" width="22" style="18" customWidth="1"/>
    <col min="1538" max="1538" width="11.7109375" style="18" customWidth="1"/>
    <col min="1539" max="1539" width="15.28515625" style="18" customWidth="1"/>
    <col min="1540" max="1540" width="22.42578125" style="18" customWidth="1"/>
    <col min="1541" max="1541" width="19.85546875" style="18" customWidth="1"/>
    <col min="1542" max="1542" width="14.28515625" style="18" customWidth="1"/>
    <col min="1543" max="1543" width="16" style="18" customWidth="1"/>
    <col min="1544" max="1544" width="16.140625" style="18" customWidth="1"/>
    <col min="1545" max="1545" width="17.42578125" style="18" customWidth="1"/>
    <col min="1546" max="1546" width="15.42578125" style="18" customWidth="1"/>
    <col min="1547" max="1547" width="14.5703125" style="18" customWidth="1"/>
    <col min="1548" max="1548" width="15.42578125" style="18" customWidth="1"/>
    <col min="1549" max="1549" width="15.85546875" style="18" customWidth="1"/>
    <col min="1550" max="1550" width="13.7109375" style="18" customWidth="1"/>
    <col min="1551" max="1555" width="13.42578125" style="18" customWidth="1"/>
    <col min="1556" max="1556" width="22.7109375" style="18" customWidth="1"/>
    <col min="1557" max="1564" width="20.85546875" style="18" customWidth="1"/>
    <col min="1565" max="1792" width="11.42578125" style="18"/>
    <col min="1793" max="1793" width="22" style="18" customWidth="1"/>
    <col min="1794" max="1794" width="11.7109375" style="18" customWidth="1"/>
    <col min="1795" max="1795" width="15.28515625" style="18" customWidth="1"/>
    <col min="1796" max="1796" width="22.42578125" style="18" customWidth="1"/>
    <col min="1797" max="1797" width="19.85546875" style="18" customWidth="1"/>
    <col min="1798" max="1798" width="14.28515625" style="18" customWidth="1"/>
    <col min="1799" max="1799" width="16" style="18" customWidth="1"/>
    <col min="1800" max="1800" width="16.140625" style="18" customWidth="1"/>
    <col min="1801" max="1801" width="17.42578125" style="18" customWidth="1"/>
    <col min="1802" max="1802" width="15.42578125" style="18" customWidth="1"/>
    <col min="1803" max="1803" width="14.5703125" style="18" customWidth="1"/>
    <col min="1804" max="1804" width="15.42578125" style="18" customWidth="1"/>
    <col min="1805" max="1805" width="15.85546875" style="18" customWidth="1"/>
    <col min="1806" max="1806" width="13.7109375" style="18" customWidth="1"/>
    <col min="1807" max="1811" width="13.42578125" style="18" customWidth="1"/>
    <col min="1812" max="1812" width="22.7109375" style="18" customWidth="1"/>
    <col min="1813" max="1820" width="20.85546875" style="18" customWidth="1"/>
    <col min="1821" max="2048" width="11.42578125" style="18"/>
    <col min="2049" max="2049" width="22" style="18" customWidth="1"/>
    <col min="2050" max="2050" width="11.7109375" style="18" customWidth="1"/>
    <col min="2051" max="2051" width="15.28515625" style="18" customWidth="1"/>
    <col min="2052" max="2052" width="22.42578125" style="18" customWidth="1"/>
    <col min="2053" max="2053" width="19.85546875" style="18" customWidth="1"/>
    <col min="2054" max="2054" width="14.28515625" style="18" customWidth="1"/>
    <col min="2055" max="2055" width="16" style="18" customWidth="1"/>
    <col min="2056" max="2056" width="16.140625" style="18" customWidth="1"/>
    <col min="2057" max="2057" width="17.42578125" style="18" customWidth="1"/>
    <col min="2058" max="2058" width="15.42578125" style="18" customWidth="1"/>
    <col min="2059" max="2059" width="14.5703125" style="18" customWidth="1"/>
    <col min="2060" max="2060" width="15.42578125" style="18" customWidth="1"/>
    <col min="2061" max="2061" width="15.85546875" style="18" customWidth="1"/>
    <col min="2062" max="2062" width="13.7109375" style="18" customWidth="1"/>
    <col min="2063" max="2067" width="13.42578125" style="18" customWidth="1"/>
    <col min="2068" max="2068" width="22.7109375" style="18" customWidth="1"/>
    <col min="2069" max="2076" width="20.85546875" style="18" customWidth="1"/>
    <col min="2077" max="2304" width="11.42578125" style="18"/>
    <col min="2305" max="2305" width="22" style="18" customWidth="1"/>
    <col min="2306" max="2306" width="11.7109375" style="18" customWidth="1"/>
    <col min="2307" max="2307" width="15.28515625" style="18" customWidth="1"/>
    <col min="2308" max="2308" width="22.42578125" style="18" customWidth="1"/>
    <col min="2309" max="2309" width="19.85546875" style="18" customWidth="1"/>
    <col min="2310" max="2310" width="14.28515625" style="18" customWidth="1"/>
    <col min="2311" max="2311" width="16" style="18" customWidth="1"/>
    <col min="2312" max="2312" width="16.140625" style="18" customWidth="1"/>
    <col min="2313" max="2313" width="17.42578125" style="18" customWidth="1"/>
    <col min="2314" max="2314" width="15.42578125" style="18" customWidth="1"/>
    <col min="2315" max="2315" width="14.5703125" style="18" customWidth="1"/>
    <col min="2316" max="2316" width="15.42578125" style="18" customWidth="1"/>
    <col min="2317" max="2317" width="15.85546875" style="18" customWidth="1"/>
    <col min="2318" max="2318" width="13.7109375" style="18" customWidth="1"/>
    <col min="2319" max="2323" width="13.42578125" style="18" customWidth="1"/>
    <col min="2324" max="2324" width="22.7109375" style="18" customWidth="1"/>
    <col min="2325" max="2332" width="20.85546875" style="18" customWidth="1"/>
    <col min="2333" max="2560" width="11.42578125" style="18"/>
    <col min="2561" max="2561" width="22" style="18" customWidth="1"/>
    <col min="2562" max="2562" width="11.7109375" style="18" customWidth="1"/>
    <col min="2563" max="2563" width="15.28515625" style="18" customWidth="1"/>
    <col min="2564" max="2564" width="22.42578125" style="18" customWidth="1"/>
    <col min="2565" max="2565" width="19.85546875" style="18" customWidth="1"/>
    <col min="2566" max="2566" width="14.28515625" style="18" customWidth="1"/>
    <col min="2567" max="2567" width="16" style="18" customWidth="1"/>
    <col min="2568" max="2568" width="16.140625" style="18" customWidth="1"/>
    <col min="2569" max="2569" width="17.42578125" style="18" customWidth="1"/>
    <col min="2570" max="2570" width="15.42578125" style="18" customWidth="1"/>
    <col min="2571" max="2571" width="14.5703125" style="18" customWidth="1"/>
    <col min="2572" max="2572" width="15.42578125" style="18" customWidth="1"/>
    <col min="2573" max="2573" width="15.85546875" style="18" customWidth="1"/>
    <col min="2574" max="2574" width="13.7109375" style="18" customWidth="1"/>
    <col min="2575" max="2579" width="13.42578125" style="18" customWidth="1"/>
    <col min="2580" max="2580" width="22.7109375" style="18" customWidth="1"/>
    <col min="2581" max="2588" width="20.85546875" style="18" customWidth="1"/>
    <col min="2589" max="2816" width="11.42578125" style="18"/>
    <col min="2817" max="2817" width="22" style="18" customWidth="1"/>
    <col min="2818" max="2818" width="11.7109375" style="18" customWidth="1"/>
    <col min="2819" max="2819" width="15.28515625" style="18" customWidth="1"/>
    <col min="2820" max="2820" width="22.42578125" style="18" customWidth="1"/>
    <col min="2821" max="2821" width="19.85546875" style="18" customWidth="1"/>
    <col min="2822" max="2822" width="14.28515625" style="18" customWidth="1"/>
    <col min="2823" max="2823" width="16" style="18" customWidth="1"/>
    <col min="2824" max="2824" width="16.140625" style="18" customWidth="1"/>
    <col min="2825" max="2825" width="17.42578125" style="18" customWidth="1"/>
    <col min="2826" max="2826" width="15.42578125" style="18" customWidth="1"/>
    <col min="2827" max="2827" width="14.5703125" style="18" customWidth="1"/>
    <col min="2828" max="2828" width="15.42578125" style="18" customWidth="1"/>
    <col min="2829" max="2829" width="15.85546875" style="18" customWidth="1"/>
    <col min="2830" max="2830" width="13.7109375" style="18" customWidth="1"/>
    <col min="2831" max="2835" width="13.42578125" style="18" customWidth="1"/>
    <col min="2836" max="2836" width="22.7109375" style="18" customWidth="1"/>
    <col min="2837" max="2844" width="20.85546875" style="18" customWidth="1"/>
    <col min="2845" max="3072" width="11.42578125" style="18"/>
    <col min="3073" max="3073" width="22" style="18" customWidth="1"/>
    <col min="3074" max="3074" width="11.7109375" style="18" customWidth="1"/>
    <col min="3075" max="3075" width="15.28515625" style="18" customWidth="1"/>
    <col min="3076" max="3076" width="22.42578125" style="18" customWidth="1"/>
    <col min="3077" max="3077" width="19.85546875" style="18" customWidth="1"/>
    <col min="3078" max="3078" width="14.28515625" style="18" customWidth="1"/>
    <col min="3079" max="3079" width="16" style="18" customWidth="1"/>
    <col min="3080" max="3080" width="16.140625" style="18" customWidth="1"/>
    <col min="3081" max="3081" width="17.42578125" style="18" customWidth="1"/>
    <col min="3082" max="3082" width="15.42578125" style="18" customWidth="1"/>
    <col min="3083" max="3083" width="14.5703125" style="18" customWidth="1"/>
    <col min="3084" max="3084" width="15.42578125" style="18" customWidth="1"/>
    <col min="3085" max="3085" width="15.85546875" style="18" customWidth="1"/>
    <col min="3086" max="3086" width="13.7109375" style="18" customWidth="1"/>
    <col min="3087" max="3091" width="13.42578125" style="18" customWidth="1"/>
    <col min="3092" max="3092" width="22.7109375" style="18" customWidth="1"/>
    <col min="3093" max="3100" width="20.85546875" style="18" customWidth="1"/>
    <col min="3101" max="3328" width="11.42578125" style="18"/>
    <col min="3329" max="3329" width="22" style="18" customWidth="1"/>
    <col min="3330" max="3330" width="11.7109375" style="18" customWidth="1"/>
    <col min="3331" max="3331" width="15.28515625" style="18" customWidth="1"/>
    <col min="3332" max="3332" width="22.42578125" style="18" customWidth="1"/>
    <col min="3333" max="3333" width="19.85546875" style="18" customWidth="1"/>
    <col min="3334" max="3334" width="14.28515625" style="18" customWidth="1"/>
    <col min="3335" max="3335" width="16" style="18" customWidth="1"/>
    <col min="3336" max="3336" width="16.140625" style="18" customWidth="1"/>
    <col min="3337" max="3337" width="17.42578125" style="18" customWidth="1"/>
    <col min="3338" max="3338" width="15.42578125" style="18" customWidth="1"/>
    <col min="3339" max="3339" width="14.5703125" style="18" customWidth="1"/>
    <col min="3340" max="3340" width="15.42578125" style="18" customWidth="1"/>
    <col min="3341" max="3341" width="15.85546875" style="18" customWidth="1"/>
    <col min="3342" max="3342" width="13.7109375" style="18" customWidth="1"/>
    <col min="3343" max="3347" width="13.42578125" style="18" customWidth="1"/>
    <col min="3348" max="3348" width="22.7109375" style="18" customWidth="1"/>
    <col min="3349" max="3356" width="20.85546875" style="18" customWidth="1"/>
    <col min="3357" max="3584" width="11.42578125" style="18"/>
    <col min="3585" max="3585" width="22" style="18" customWidth="1"/>
    <col min="3586" max="3586" width="11.7109375" style="18" customWidth="1"/>
    <col min="3587" max="3587" width="15.28515625" style="18" customWidth="1"/>
    <col min="3588" max="3588" width="22.42578125" style="18" customWidth="1"/>
    <col min="3589" max="3589" width="19.85546875" style="18" customWidth="1"/>
    <col min="3590" max="3590" width="14.28515625" style="18" customWidth="1"/>
    <col min="3591" max="3591" width="16" style="18" customWidth="1"/>
    <col min="3592" max="3592" width="16.140625" style="18" customWidth="1"/>
    <col min="3593" max="3593" width="17.42578125" style="18" customWidth="1"/>
    <col min="3594" max="3594" width="15.42578125" style="18" customWidth="1"/>
    <col min="3595" max="3595" width="14.5703125" style="18" customWidth="1"/>
    <col min="3596" max="3596" width="15.42578125" style="18" customWidth="1"/>
    <col min="3597" max="3597" width="15.85546875" style="18" customWidth="1"/>
    <col min="3598" max="3598" width="13.7109375" style="18" customWidth="1"/>
    <col min="3599" max="3603" width="13.42578125" style="18" customWidth="1"/>
    <col min="3604" max="3604" width="22.7109375" style="18" customWidth="1"/>
    <col min="3605" max="3612" width="20.85546875" style="18" customWidth="1"/>
    <col min="3613" max="3840" width="11.42578125" style="18"/>
    <col min="3841" max="3841" width="22" style="18" customWidth="1"/>
    <col min="3842" max="3842" width="11.7109375" style="18" customWidth="1"/>
    <col min="3843" max="3843" width="15.28515625" style="18" customWidth="1"/>
    <col min="3844" max="3844" width="22.42578125" style="18" customWidth="1"/>
    <col min="3845" max="3845" width="19.85546875" style="18" customWidth="1"/>
    <col min="3846" max="3846" width="14.28515625" style="18" customWidth="1"/>
    <col min="3847" max="3847" width="16" style="18" customWidth="1"/>
    <col min="3848" max="3848" width="16.140625" style="18" customWidth="1"/>
    <col min="3849" max="3849" width="17.42578125" style="18" customWidth="1"/>
    <col min="3850" max="3850" width="15.42578125" style="18" customWidth="1"/>
    <col min="3851" max="3851" width="14.5703125" style="18" customWidth="1"/>
    <col min="3852" max="3852" width="15.42578125" style="18" customWidth="1"/>
    <col min="3853" max="3853" width="15.85546875" style="18" customWidth="1"/>
    <col min="3854" max="3854" width="13.7109375" style="18" customWidth="1"/>
    <col min="3855" max="3859" width="13.42578125" style="18" customWidth="1"/>
    <col min="3860" max="3860" width="22.7109375" style="18" customWidth="1"/>
    <col min="3861" max="3868" width="20.85546875" style="18" customWidth="1"/>
    <col min="3869" max="4096" width="11.42578125" style="18"/>
    <col min="4097" max="4097" width="22" style="18" customWidth="1"/>
    <col min="4098" max="4098" width="11.7109375" style="18" customWidth="1"/>
    <col min="4099" max="4099" width="15.28515625" style="18" customWidth="1"/>
    <col min="4100" max="4100" width="22.42578125" style="18" customWidth="1"/>
    <col min="4101" max="4101" width="19.85546875" style="18" customWidth="1"/>
    <col min="4102" max="4102" width="14.28515625" style="18" customWidth="1"/>
    <col min="4103" max="4103" width="16" style="18" customWidth="1"/>
    <col min="4104" max="4104" width="16.140625" style="18" customWidth="1"/>
    <col min="4105" max="4105" width="17.42578125" style="18" customWidth="1"/>
    <col min="4106" max="4106" width="15.42578125" style="18" customWidth="1"/>
    <col min="4107" max="4107" width="14.5703125" style="18" customWidth="1"/>
    <col min="4108" max="4108" width="15.42578125" style="18" customWidth="1"/>
    <col min="4109" max="4109" width="15.85546875" style="18" customWidth="1"/>
    <col min="4110" max="4110" width="13.7109375" style="18" customWidth="1"/>
    <col min="4111" max="4115" width="13.42578125" style="18" customWidth="1"/>
    <col min="4116" max="4116" width="22.7109375" style="18" customWidth="1"/>
    <col min="4117" max="4124" width="20.85546875" style="18" customWidth="1"/>
    <col min="4125" max="4352" width="11.42578125" style="18"/>
    <col min="4353" max="4353" width="22" style="18" customWidth="1"/>
    <col min="4354" max="4354" width="11.7109375" style="18" customWidth="1"/>
    <col min="4355" max="4355" width="15.28515625" style="18" customWidth="1"/>
    <col min="4356" max="4356" width="22.42578125" style="18" customWidth="1"/>
    <col min="4357" max="4357" width="19.85546875" style="18" customWidth="1"/>
    <col min="4358" max="4358" width="14.28515625" style="18" customWidth="1"/>
    <col min="4359" max="4359" width="16" style="18" customWidth="1"/>
    <col min="4360" max="4360" width="16.140625" style="18" customWidth="1"/>
    <col min="4361" max="4361" width="17.42578125" style="18" customWidth="1"/>
    <col min="4362" max="4362" width="15.42578125" style="18" customWidth="1"/>
    <col min="4363" max="4363" width="14.5703125" style="18" customWidth="1"/>
    <col min="4364" max="4364" width="15.42578125" style="18" customWidth="1"/>
    <col min="4365" max="4365" width="15.85546875" style="18" customWidth="1"/>
    <col min="4366" max="4366" width="13.7109375" style="18" customWidth="1"/>
    <col min="4367" max="4371" width="13.42578125" style="18" customWidth="1"/>
    <col min="4372" max="4372" width="22.7109375" style="18" customWidth="1"/>
    <col min="4373" max="4380" width="20.85546875" style="18" customWidth="1"/>
    <col min="4381" max="4608" width="11.42578125" style="18"/>
    <col min="4609" max="4609" width="22" style="18" customWidth="1"/>
    <col min="4610" max="4610" width="11.7109375" style="18" customWidth="1"/>
    <col min="4611" max="4611" width="15.28515625" style="18" customWidth="1"/>
    <col min="4612" max="4612" width="22.42578125" style="18" customWidth="1"/>
    <col min="4613" max="4613" width="19.85546875" style="18" customWidth="1"/>
    <col min="4614" max="4614" width="14.28515625" style="18" customWidth="1"/>
    <col min="4615" max="4615" width="16" style="18" customWidth="1"/>
    <col min="4616" max="4616" width="16.140625" style="18" customWidth="1"/>
    <col min="4617" max="4617" width="17.42578125" style="18" customWidth="1"/>
    <col min="4618" max="4618" width="15.42578125" style="18" customWidth="1"/>
    <col min="4619" max="4619" width="14.5703125" style="18" customWidth="1"/>
    <col min="4620" max="4620" width="15.42578125" style="18" customWidth="1"/>
    <col min="4621" max="4621" width="15.85546875" style="18" customWidth="1"/>
    <col min="4622" max="4622" width="13.7109375" style="18" customWidth="1"/>
    <col min="4623" max="4627" width="13.42578125" style="18" customWidth="1"/>
    <col min="4628" max="4628" width="22.7109375" style="18" customWidth="1"/>
    <col min="4629" max="4636" width="20.85546875" style="18" customWidth="1"/>
    <col min="4637" max="4864" width="11.42578125" style="18"/>
    <col min="4865" max="4865" width="22" style="18" customWidth="1"/>
    <col min="4866" max="4866" width="11.7109375" style="18" customWidth="1"/>
    <col min="4867" max="4867" width="15.28515625" style="18" customWidth="1"/>
    <col min="4868" max="4868" width="22.42578125" style="18" customWidth="1"/>
    <col min="4869" max="4869" width="19.85546875" style="18" customWidth="1"/>
    <col min="4870" max="4870" width="14.28515625" style="18" customWidth="1"/>
    <col min="4871" max="4871" width="16" style="18" customWidth="1"/>
    <col min="4872" max="4872" width="16.140625" style="18" customWidth="1"/>
    <col min="4873" max="4873" width="17.42578125" style="18" customWidth="1"/>
    <col min="4874" max="4874" width="15.42578125" style="18" customWidth="1"/>
    <col min="4875" max="4875" width="14.5703125" style="18" customWidth="1"/>
    <col min="4876" max="4876" width="15.42578125" style="18" customWidth="1"/>
    <col min="4877" max="4877" width="15.85546875" style="18" customWidth="1"/>
    <col min="4878" max="4878" width="13.7109375" style="18" customWidth="1"/>
    <col min="4879" max="4883" width="13.42578125" style="18" customWidth="1"/>
    <col min="4884" max="4884" width="22.7109375" style="18" customWidth="1"/>
    <col min="4885" max="4892" width="20.85546875" style="18" customWidth="1"/>
    <col min="4893" max="5120" width="11.42578125" style="18"/>
    <col min="5121" max="5121" width="22" style="18" customWidth="1"/>
    <col min="5122" max="5122" width="11.7109375" style="18" customWidth="1"/>
    <col min="5123" max="5123" width="15.28515625" style="18" customWidth="1"/>
    <col min="5124" max="5124" width="22.42578125" style="18" customWidth="1"/>
    <col min="5125" max="5125" width="19.85546875" style="18" customWidth="1"/>
    <col min="5126" max="5126" width="14.28515625" style="18" customWidth="1"/>
    <col min="5127" max="5127" width="16" style="18" customWidth="1"/>
    <col min="5128" max="5128" width="16.140625" style="18" customWidth="1"/>
    <col min="5129" max="5129" width="17.42578125" style="18" customWidth="1"/>
    <col min="5130" max="5130" width="15.42578125" style="18" customWidth="1"/>
    <col min="5131" max="5131" width="14.5703125" style="18" customWidth="1"/>
    <col min="5132" max="5132" width="15.42578125" style="18" customWidth="1"/>
    <col min="5133" max="5133" width="15.85546875" style="18" customWidth="1"/>
    <col min="5134" max="5134" width="13.7109375" style="18" customWidth="1"/>
    <col min="5135" max="5139" width="13.42578125" style="18" customWidth="1"/>
    <col min="5140" max="5140" width="22.7109375" style="18" customWidth="1"/>
    <col min="5141" max="5148" width="20.85546875" style="18" customWidth="1"/>
    <col min="5149" max="5376" width="11.42578125" style="18"/>
    <col min="5377" max="5377" width="22" style="18" customWidth="1"/>
    <col min="5378" max="5378" width="11.7109375" style="18" customWidth="1"/>
    <col min="5379" max="5379" width="15.28515625" style="18" customWidth="1"/>
    <col min="5380" max="5380" width="22.42578125" style="18" customWidth="1"/>
    <col min="5381" max="5381" width="19.85546875" style="18" customWidth="1"/>
    <col min="5382" max="5382" width="14.28515625" style="18" customWidth="1"/>
    <col min="5383" max="5383" width="16" style="18" customWidth="1"/>
    <col min="5384" max="5384" width="16.140625" style="18" customWidth="1"/>
    <col min="5385" max="5385" width="17.42578125" style="18" customWidth="1"/>
    <col min="5386" max="5386" width="15.42578125" style="18" customWidth="1"/>
    <col min="5387" max="5387" width="14.5703125" style="18" customWidth="1"/>
    <col min="5388" max="5388" width="15.42578125" style="18" customWidth="1"/>
    <col min="5389" max="5389" width="15.85546875" style="18" customWidth="1"/>
    <col min="5390" max="5390" width="13.7109375" style="18" customWidth="1"/>
    <col min="5391" max="5395" width="13.42578125" style="18" customWidth="1"/>
    <col min="5396" max="5396" width="22.7109375" style="18" customWidth="1"/>
    <col min="5397" max="5404" width="20.85546875" style="18" customWidth="1"/>
    <col min="5405" max="5632" width="11.42578125" style="18"/>
    <col min="5633" max="5633" width="22" style="18" customWidth="1"/>
    <col min="5634" max="5634" width="11.7109375" style="18" customWidth="1"/>
    <col min="5635" max="5635" width="15.28515625" style="18" customWidth="1"/>
    <col min="5636" max="5636" width="22.42578125" style="18" customWidth="1"/>
    <col min="5637" max="5637" width="19.85546875" style="18" customWidth="1"/>
    <col min="5638" max="5638" width="14.28515625" style="18" customWidth="1"/>
    <col min="5639" max="5639" width="16" style="18" customWidth="1"/>
    <col min="5640" max="5640" width="16.140625" style="18" customWidth="1"/>
    <col min="5641" max="5641" width="17.42578125" style="18" customWidth="1"/>
    <col min="5642" max="5642" width="15.42578125" style="18" customWidth="1"/>
    <col min="5643" max="5643" width="14.5703125" style="18" customWidth="1"/>
    <col min="5644" max="5644" width="15.42578125" style="18" customWidth="1"/>
    <col min="5645" max="5645" width="15.85546875" style="18" customWidth="1"/>
    <col min="5646" max="5646" width="13.7109375" style="18" customWidth="1"/>
    <col min="5647" max="5651" width="13.42578125" style="18" customWidth="1"/>
    <col min="5652" max="5652" width="22.7109375" style="18" customWidth="1"/>
    <col min="5653" max="5660" width="20.85546875" style="18" customWidth="1"/>
    <col min="5661" max="5888" width="11.42578125" style="18"/>
    <col min="5889" max="5889" width="22" style="18" customWidth="1"/>
    <col min="5890" max="5890" width="11.7109375" style="18" customWidth="1"/>
    <col min="5891" max="5891" width="15.28515625" style="18" customWidth="1"/>
    <col min="5892" max="5892" width="22.42578125" style="18" customWidth="1"/>
    <col min="5893" max="5893" width="19.85546875" style="18" customWidth="1"/>
    <col min="5894" max="5894" width="14.28515625" style="18" customWidth="1"/>
    <col min="5895" max="5895" width="16" style="18" customWidth="1"/>
    <col min="5896" max="5896" width="16.140625" style="18" customWidth="1"/>
    <col min="5897" max="5897" width="17.42578125" style="18" customWidth="1"/>
    <col min="5898" max="5898" width="15.42578125" style="18" customWidth="1"/>
    <col min="5899" max="5899" width="14.5703125" style="18" customWidth="1"/>
    <col min="5900" max="5900" width="15.42578125" style="18" customWidth="1"/>
    <col min="5901" max="5901" width="15.85546875" style="18" customWidth="1"/>
    <col min="5902" max="5902" width="13.7109375" style="18" customWidth="1"/>
    <col min="5903" max="5907" width="13.42578125" style="18" customWidth="1"/>
    <col min="5908" max="5908" width="22.7109375" style="18" customWidth="1"/>
    <col min="5909" max="5916" width="20.85546875" style="18" customWidth="1"/>
    <col min="5917" max="6144" width="11.42578125" style="18"/>
    <col min="6145" max="6145" width="22" style="18" customWidth="1"/>
    <col min="6146" max="6146" width="11.7109375" style="18" customWidth="1"/>
    <col min="6147" max="6147" width="15.28515625" style="18" customWidth="1"/>
    <col min="6148" max="6148" width="22.42578125" style="18" customWidth="1"/>
    <col min="6149" max="6149" width="19.85546875" style="18" customWidth="1"/>
    <col min="6150" max="6150" width="14.28515625" style="18" customWidth="1"/>
    <col min="6151" max="6151" width="16" style="18" customWidth="1"/>
    <col min="6152" max="6152" width="16.140625" style="18" customWidth="1"/>
    <col min="6153" max="6153" width="17.42578125" style="18" customWidth="1"/>
    <col min="6154" max="6154" width="15.42578125" style="18" customWidth="1"/>
    <col min="6155" max="6155" width="14.5703125" style="18" customWidth="1"/>
    <col min="6156" max="6156" width="15.42578125" style="18" customWidth="1"/>
    <col min="6157" max="6157" width="15.85546875" style="18" customWidth="1"/>
    <col min="6158" max="6158" width="13.7109375" style="18" customWidth="1"/>
    <col min="6159" max="6163" width="13.42578125" style="18" customWidth="1"/>
    <col min="6164" max="6164" width="22.7109375" style="18" customWidth="1"/>
    <col min="6165" max="6172" width="20.85546875" style="18" customWidth="1"/>
    <col min="6173" max="6400" width="11.42578125" style="18"/>
    <col min="6401" max="6401" width="22" style="18" customWidth="1"/>
    <col min="6402" max="6402" width="11.7109375" style="18" customWidth="1"/>
    <col min="6403" max="6403" width="15.28515625" style="18" customWidth="1"/>
    <col min="6404" max="6404" width="22.42578125" style="18" customWidth="1"/>
    <col min="6405" max="6405" width="19.85546875" style="18" customWidth="1"/>
    <col min="6406" max="6406" width="14.28515625" style="18" customWidth="1"/>
    <col min="6407" max="6407" width="16" style="18" customWidth="1"/>
    <col min="6408" max="6408" width="16.140625" style="18" customWidth="1"/>
    <col min="6409" max="6409" width="17.42578125" style="18" customWidth="1"/>
    <col min="6410" max="6410" width="15.42578125" style="18" customWidth="1"/>
    <col min="6411" max="6411" width="14.5703125" style="18" customWidth="1"/>
    <col min="6412" max="6412" width="15.42578125" style="18" customWidth="1"/>
    <col min="6413" max="6413" width="15.85546875" style="18" customWidth="1"/>
    <col min="6414" max="6414" width="13.7109375" style="18" customWidth="1"/>
    <col min="6415" max="6419" width="13.42578125" style="18" customWidth="1"/>
    <col min="6420" max="6420" width="22.7109375" style="18" customWidth="1"/>
    <col min="6421" max="6428" width="20.85546875" style="18" customWidth="1"/>
    <col min="6429" max="6656" width="11.42578125" style="18"/>
    <col min="6657" max="6657" width="22" style="18" customWidth="1"/>
    <col min="6658" max="6658" width="11.7109375" style="18" customWidth="1"/>
    <col min="6659" max="6659" width="15.28515625" style="18" customWidth="1"/>
    <col min="6660" max="6660" width="22.42578125" style="18" customWidth="1"/>
    <col min="6661" max="6661" width="19.85546875" style="18" customWidth="1"/>
    <col min="6662" max="6662" width="14.28515625" style="18" customWidth="1"/>
    <col min="6663" max="6663" width="16" style="18" customWidth="1"/>
    <col min="6664" max="6664" width="16.140625" style="18" customWidth="1"/>
    <col min="6665" max="6665" width="17.42578125" style="18" customWidth="1"/>
    <col min="6666" max="6666" width="15.42578125" style="18" customWidth="1"/>
    <col min="6667" max="6667" width="14.5703125" style="18" customWidth="1"/>
    <col min="6668" max="6668" width="15.42578125" style="18" customWidth="1"/>
    <col min="6669" max="6669" width="15.85546875" style="18" customWidth="1"/>
    <col min="6670" max="6670" width="13.7109375" style="18" customWidth="1"/>
    <col min="6671" max="6675" width="13.42578125" style="18" customWidth="1"/>
    <col min="6676" max="6676" width="22.7109375" style="18" customWidth="1"/>
    <col min="6677" max="6684" width="20.85546875" style="18" customWidth="1"/>
    <col min="6685" max="6912" width="11.42578125" style="18"/>
    <col min="6913" max="6913" width="22" style="18" customWidth="1"/>
    <col min="6914" max="6914" width="11.7109375" style="18" customWidth="1"/>
    <col min="6915" max="6915" width="15.28515625" style="18" customWidth="1"/>
    <col min="6916" max="6916" width="22.42578125" style="18" customWidth="1"/>
    <col min="6917" max="6917" width="19.85546875" style="18" customWidth="1"/>
    <col min="6918" max="6918" width="14.28515625" style="18" customWidth="1"/>
    <col min="6919" max="6919" width="16" style="18" customWidth="1"/>
    <col min="6920" max="6920" width="16.140625" style="18" customWidth="1"/>
    <col min="6921" max="6921" width="17.42578125" style="18" customWidth="1"/>
    <col min="6922" max="6922" width="15.42578125" style="18" customWidth="1"/>
    <col min="6923" max="6923" width="14.5703125" style="18" customWidth="1"/>
    <col min="6924" max="6924" width="15.42578125" style="18" customWidth="1"/>
    <col min="6925" max="6925" width="15.85546875" style="18" customWidth="1"/>
    <col min="6926" max="6926" width="13.7109375" style="18" customWidth="1"/>
    <col min="6927" max="6931" width="13.42578125" style="18" customWidth="1"/>
    <col min="6932" max="6932" width="22.7109375" style="18" customWidth="1"/>
    <col min="6933" max="6940" width="20.85546875" style="18" customWidth="1"/>
    <col min="6941" max="7168" width="11.42578125" style="18"/>
    <col min="7169" max="7169" width="22" style="18" customWidth="1"/>
    <col min="7170" max="7170" width="11.7109375" style="18" customWidth="1"/>
    <col min="7171" max="7171" width="15.28515625" style="18" customWidth="1"/>
    <col min="7172" max="7172" width="22.42578125" style="18" customWidth="1"/>
    <col min="7173" max="7173" width="19.85546875" style="18" customWidth="1"/>
    <col min="7174" max="7174" width="14.28515625" style="18" customWidth="1"/>
    <col min="7175" max="7175" width="16" style="18" customWidth="1"/>
    <col min="7176" max="7176" width="16.140625" style="18" customWidth="1"/>
    <col min="7177" max="7177" width="17.42578125" style="18" customWidth="1"/>
    <col min="7178" max="7178" width="15.42578125" style="18" customWidth="1"/>
    <col min="7179" max="7179" width="14.5703125" style="18" customWidth="1"/>
    <col min="7180" max="7180" width="15.42578125" style="18" customWidth="1"/>
    <col min="7181" max="7181" width="15.85546875" style="18" customWidth="1"/>
    <col min="7182" max="7182" width="13.7109375" style="18" customWidth="1"/>
    <col min="7183" max="7187" width="13.42578125" style="18" customWidth="1"/>
    <col min="7188" max="7188" width="22.7109375" style="18" customWidth="1"/>
    <col min="7189" max="7196" width="20.85546875" style="18" customWidth="1"/>
    <col min="7197" max="7424" width="11.42578125" style="18"/>
    <col min="7425" max="7425" width="22" style="18" customWidth="1"/>
    <col min="7426" max="7426" width="11.7109375" style="18" customWidth="1"/>
    <col min="7427" max="7427" width="15.28515625" style="18" customWidth="1"/>
    <col min="7428" max="7428" width="22.42578125" style="18" customWidth="1"/>
    <col min="7429" max="7429" width="19.85546875" style="18" customWidth="1"/>
    <col min="7430" max="7430" width="14.28515625" style="18" customWidth="1"/>
    <col min="7431" max="7431" width="16" style="18" customWidth="1"/>
    <col min="7432" max="7432" width="16.140625" style="18" customWidth="1"/>
    <col min="7433" max="7433" width="17.42578125" style="18" customWidth="1"/>
    <col min="7434" max="7434" width="15.42578125" style="18" customWidth="1"/>
    <col min="7435" max="7435" width="14.5703125" style="18" customWidth="1"/>
    <col min="7436" max="7436" width="15.42578125" style="18" customWidth="1"/>
    <col min="7437" max="7437" width="15.85546875" style="18" customWidth="1"/>
    <col min="7438" max="7438" width="13.7109375" style="18" customWidth="1"/>
    <col min="7439" max="7443" width="13.42578125" style="18" customWidth="1"/>
    <col min="7444" max="7444" width="22.7109375" style="18" customWidth="1"/>
    <col min="7445" max="7452" width="20.85546875" style="18" customWidth="1"/>
    <col min="7453" max="7680" width="11.42578125" style="18"/>
    <col min="7681" max="7681" width="22" style="18" customWidth="1"/>
    <col min="7682" max="7682" width="11.7109375" style="18" customWidth="1"/>
    <col min="7683" max="7683" width="15.28515625" style="18" customWidth="1"/>
    <col min="7684" max="7684" width="22.42578125" style="18" customWidth="1"/>
    <col min="7685" max="7685" width="19.85546875" style="18" customWidth="1"/>
    <col min="7686" max="7686" width="14.28515625" style="18" customWidth="1"/>
    <col min="7687" max="7687" width="16" style="18" customWidth="1"/>
    <col min="7688" max="7688" width="16.140625" style="18" customWidth="1"/>
    <col min="7689" max="7689" width="17.42578125" style="18" customWidth="1"/>
    <col min="7690" max="7690" width="15.42578125" style="18" customWidth="1"/>
    <col min="7691" max="7691" width="14.5703125" style="18" customWidth="1"/>
    <col min="7692" max="7692" width="15.42578125" style="18" customWidth="1"/>
    <col min="7693" max="7693" width="15.85546875" style="18" customWidth="1"/>
    <col min="7694" max="7694" width="13.7109375" style="18" customWidth="1"/>
    <col min="7695" max="7699" width="13.42578125" style="18" customWidth="1"/>
    <col min="7700" max="7700" width="22.7109375" style="18" customWidth="1"/>
    <col min="7701" max="7708" width="20.85546875" style="18" customWidth="1"/>
    <col min="7709" max="7936" width="11.42578125" style="18"/>
    <col min="7937" max="7937" width="22" style="18" customWidth="1"/>
    <col min="7938" max="7938" width="11.7109375" style="18" customWidth="1"/>
    <col min="7939" max="7939" width="15.28515625" style="18" customWidth="1"/>
    <col min="7940" max="7940" width="22.42578125" style="18" customWidth="1"/>
    <col min="7941" max="7941" width="19.85546875" style="18" customWidth="1"/>
    <col min="7942" max="7942" width="14.28515625" style="18" customWidth="1"/>
    <col min="7943" max="7943" width="16" style="18" customWidth="1"/>
    <col min="7944" max="7944" width="16.140625" style="18" customWidth="1"/>
    <col min="7945" max="7945" width="17.42578125" style="18" customWidth="1"/>
    <col min="7946" max="7946" width="15.42578125" style="18" customWidth="1"/>
    <col min="7947" max="7947" width="14.5703125" style="18" customWidth="1"/>
    <col min="7948" max="7948" width="15.42578125" style="18" customWidth="1"/>
    <col min="7949" max="7949" width="15.85546875" style="18" customWidth="1"/>
    <col min="7950" max="7950" width="13.7109375" style="18" customWidth="1"/>
    <col min="7951" max="7955" width="13.42578125" style="18" customWidth="1"/>
    <col min="7956" max="7956" width="22.7109375" style="18" customWidth="1"/>
    <col min="7957" max="7964" width="20.85546875" style="18" customWidth="1"/>
    <col min="7965" max="8192" width="11.42578125" style="18"/>
    <col min="8193" max="8193" width="22" style="18" customWidth="1"/>
    <col min="8194" max="8194" width="11.7109375" style="18" customWidth="1"/>
    <col min="8195" max="8195" width="15.28515625" style="18" customWidth="1"/>
    <col min="8196" max="8196" width="22.42578125" style="18" customWidth="1"/>
    <col min="8197" max="8197" width="19.85546875" style="18" customWidth="1"/>
    <col min="8198" max="8198" width="14.28515625" style="18" customWidth="1"/>
    <col min="8199" max="8199" width="16" style="18" customWidth="1"/>
    <col min="8200" max="8200" width="16.140625" style="18" customWidth="1"/>
    <col min="8201" max="8201" width="17.42578125" style="18" customWidth="1"/>
    <col min="8202" max="8202" width="15.42578125" style="18" customWidth="1"/>
    <col min="8203" max="8203" width="14.5703125" style="18" customWidth="1"/>
    <col min="8204" max="8204" width="15.42578125" style="18" customWidth="1"/>
    <col min="8205" max="8205" width="15.85546875" style="18" customWidth="1"/>
    <col min="8206" max="8206" width="13.7109375" style="18" customWidth="1"/>
    <col min="8207" max="8211" width="13.42578125" style="18" customWidth="1"/>
    <col min="8212" max="8212" width="22.7109375" style="18" customWidth="1"/>
    <col min="8213" max="8220" width="20.85546875" style="18" customWidth="1"/>
    <col min="8221" max="8448" width="11.42578125" style="18"/>
    <col min="8449" max="8449" width="22" style="18" customWidth="1"/>
    <col min="8450" max="8450" width="11.7109375" style="18" customWidth="1"/>
    <col min="8451" max="8451" width="15.28515625" style="18" customWidth="1"/>
    <col min="8452" max="8452" width="22.42578125" style="18" customWidth="1"/>
    <col min="8453" max="8453" width="19.85546875" style="18" customWidth="1"/>
    <col min="8454" max="8454" width="14.28515625" style="18" customWidth="1"/>
    <col min="8455" max="8455" width="16" style="18" customWidth="1"/>
    <col min="8456" max="8456" width="16.140625" style="18" customWidth="1"/>
    <col min="8457" max="8457" width="17.42578125" style="18" customWidth="1"/>
    <col min="8458" max="8458" width="15.42578125" style="18" customWidth="1"/>
    <col min="8459" max="8459" width="14.5703125" style="18" customWidth="1"/>
    <col min="8460" max="8460" width="15.42578125" style="18" customWidth="1"/>
    <col min="8461" max="8461" width="15.85546875" style="18" customWidth="1"/>
    <col min="8462" max="8462" width="13.7109375" style="18" customWidth="1"/>
    <col min="8463" max="8467" width="13.42578125" style="18" customWidth="1"/>
    <col min="8468" max="8468" width="22.7109375" style="18" customWidth="1"/>
    <col min="8469" max="8476" width="20.85546875" style="18" customWidth="1"/>
    <col min="8477" max="8704" width="11.42578125" style="18"/>
    <col min="8705" max="8705" width="22" style="18" customWidth="1"/>
    <col min="8706" max="8706" width="11.7109375" style="18" customWidth="1"/>
    <col min="8707" max="8707" width="15.28515625" style="18" customWidth="1"/>
    <col min="8708" max="8708" width="22.42578125" style="18" customWidth="1"/>
    <col min="8709" max="8709" width="19.85546875" style="18" customWidth="1"/>
    <col min="8710" max="8710" width="14.28515625" style="18" customWidth="1"/>
    <col min="8711" max="8711" width="16" style="18" customWidth="1"/>
    <col min="8712" max="8712" width="16.140625" style="18" customWidth="1"/>
    <col min="8713" max="8713" width="17.42578125" style="18" customWidth="1"/>
    <col min="8714" max="8714" width="15.42578125" style="18" customWidth="1"/>
    <col min="8715" max="8715" width="14.5703125" style="18" customWidth="1"/>
    <col min="8716" max="8716" width="15.42578125" style="18" customWidth="1"/>
    <col min="8717" max="8717" width="15.85546875" style="18" customWidth="1"/>
    <col min="8718" max="8718" width="13.7109375" style="18" customWidth="1"/>
    <col min="8719" max="8723" width="13.42578125" style="18" customWidth="1"/>
    <col min="8724" max="8724" width="22.7109375" style="18" customWidth="1"/>
    <col min="8725" max="8732" width="20.85546875" style="18" customWidth="1"/>
    <col min="8733" max="8960" width="11.42578125" style="18"/>
    <col min="8961" max="8961" width="22" style="18" customWidth="1"/>
    <col min="8962" max="8962" width="11.7109375" style="18" customWidth="1"/>
    <col min="8963" max="8963" width="15.28515625" style="18" customWidth="1"/>
    <col min="8964" max="8964" width="22.42578125" style="18" customWidth="1"/>
    <col min="8965" max="8965" width="19.85546875" style="18" customWidth="1"/>
    <col min="8966" max="8966" width="14.28515625" style="18" customWidth="1"/>
    <col min="8967" max="8967" width="16" style="18" customWidth="1"/>
    <col min="8968" max="8968" width="16.140625" style="18" customWidth="1"/>
    <col min="8969" max="8969" width="17.42578125" style="18" customWidth="1"/>
    <col min="8970" max="8970" width="15.42578125" style="18" customWidth="1"/>
    <col min="8971" max="8971" width="14.5703125" style="18" customWidth="1"/>
    <col min="8972" max="8972" width="15.42578125" style="18" customWidth="1"/>
    <col min="8973" max="8973" width="15.85546875" style="18" customWidth="1"/>
    <col min="8974" max="8974" width="13.7109375" style="18" customWidth="1"/>
    <col min="8975" max="8979" width="13.42578125" style="18" customWidth="1"/>
    <col min="8980" max="8980" width="22.7109375" style="18" customWidth="1"/>
    <col min="8981" max="8988" width="20.85546875" style="18" customWidth="1"/>
    <col min="8989" max="9216" width="11.42578125" style="18"/>
    <col min="9217" max="9217" width="22" style="18" customWidth="1"/>
    <col min="9218" max="9218" width="11.7109375" style="18" customWidth="1"/>
    <col min="9219" max="9219" width="15.28515625" style="18" customWidth="1"/>
    <col min="9220" max="9220" width="22.42578125" style="18" customWidth="1"/>
    <col min="9221" max="9221" width="19.85546875" style="18" customWidth="1"/>
    <col min="9222" max="9222" width="14.28515625" style="18" customWidth="1"/>
    <col min="9223" max="9223" width="16" style="18" customWidth="1"/>
    <col min="9224" max="9224" width="16.140625" style="18" customWidth="1"/>
    <col min="9225" max="9225" width="17.42578125" style="18" customWidth="1"/>
    <col min="9226" max="9226" width="15.42578125" style="18" customWidth="1"/>
    <col min="9227" max="9227" width="14.5703125" style="18" customWidth="1"/>
    <col min="9228" max="9228" width="15.42578125" style="18" customWidth="1"/>
    <col min="9229" max="9229" width="15.85546875" style="18" customWidth="1"/>
    <col min="9230" max="9230" width="13.7109375" style="18" customWidth="1"/>
    <col min="9231" max="9235" width="13.42578125" style="18" customWidth="1"/>
    <col min="9236" max="9236" width="22.7109375" style="18" customWidth="1"/>
    <col min="9237" max="9244" width="20.85546875" style="18" customWidth="1"/>
    <col min="9245" max="9472" width="11.42578125" style="18"/>
    <col min="9473" max="9473" width="22" style="18" customWidth="1"/>
    <col min="9474" max="9474" width="11.7109375" style="18" customWidth="1"/>
    <col min="9475" max="9475" width="15.28515625" style="18" customWidth="1"/>
    <col min="9476" max="9476" width="22.42578125" style="18" customWidth="1"/>
    <col min="9477" max="9477" width="19.85546875" style="18" customWidth="1"/>
    <col min="9478" max="9478" width="14.28515625" style="18" customWidth="1"/>
    <col min="9479" max="9479" width="16" style="18" customWidth="1"/>
    <col min="9480" max="9480" width="16.140625" style="18" customWidth="1"/>
    <col min="9481" max="9481" width="17.42578125" style="18" customWidth="1"/>
    <col min="9482" max="9482" width="15.42578125" style="18" customWidth="1"/>
    <col min="9483" max="9483" width="14.5703125" style="18" customWidth="1"/>
    <col min="9484" max="9484" width="15.42578125" style="18" customWidth="1"/>
    <col min="9485" max="9485" width="15.85546875" style="18" customWidth="1"/>
    <col min="9486" max="9486" width="13.7109375" style="18" customWidth="1"/>
    <col min="9487" max="9491" width="13.42578125" style="18" customWidth="1"/>
    <col min="9492" max="9492" width="22.7109375" style="18" customWidth="1"/>
    <col min="9493" max="9500" width="20.85546875" style="18" customWidth="1"/>
    <col min="9501" max="9728" width="11.42578125" style="18"/>
    <col min="9729" max="9729" width="22" style="18" customWidth="1"/>
    <col min="9730" max="9730" width="11.7109375" style="18" customWidth="1"/>
    <col min="9731" max="9731" width="15.28515625" style="18" customWidth="1"/>
    <col min="9732" max="9732" width="22.42578125" style="18" customWidth="1"/>
    <col min="9733" max="9733" width="19.85546875" style="18" customWidth="1"/>
    <col min="9734" max="9734" width="14.28515625" style="18" customWidth="1"/>
    <col min="9735" max="9735" width="16" style="18" customWidth="1"/>
    <col min="9736" max="9736" width="16.140625" style="18" customWidth="1"/>
    <col min="9737" max="9737" width="17.42578125" style="18" customWidth="1"/>
    <col min="9738" max="9738" width="15.42578125" style="18" customWidth="1"/>
    <col min="9739" max="9739" width="14.5703125" style="18" customWidth="1"/>
    <col min="9740" max="9740" width="15.42578125" style="18" customWidth="1"/>
    <col min="9741" max="9741" width="15.85546875" style="18" customWidth="1"/>
    <col min="9742" max="9742" width="13.7109375" style="18" customWidth="1"/>
    <col min="9743" max="9747" width="13.42578125" style="18" customWidth="1"/>
    <col min="9748" max="9748" width="22.7109375" style="18" customWidth="1"/>
    <col min="9749" max="9756" width="20.85546875" style="18" customWidth="1"/>
    <col min="9757" max="9984" width="11.42578125" style="18"/>
    <col min="9985" max="9985" width="22" style="18" customWidth="1"/>
    <col min="9986" max="9986" width="11.7109375" style="18" customWidth="1"/>
    <col min="9987" max="9987" width="15.28515625" style="18" customWidth="1"/>
    <col min="9988" max="9988" width="22.42578125" style="18" customWidth="1"/>
    <col min="9989" max="9989" width="19.85546875" style="18" customWidth="1"/>
    <col min="9990" max="9990" width="14.28515625" style="18" customWidth="1"/>
    <col min="9991" max="9991" width="16" style="18" customWidth="1"/>
    <col min="9992" max="9992" width="16.140625" style="18" customWidth="1"/>
    <col min="9993" max="9993" width="17.42578125" style="18" customWidth="1"/>
    <col min="9994" max="9994" width="15.42578125" style="18" customWidth="1"/>
    <col min="9995" max="9995" width="14.5703125" style="18" customWidth="1"/>
    <col min="9996" max="9996" width="15.42578125" style="18" customWidth="1"/>
    <col min="9997" max="9997" width="15.85546875" style="18" customWidth="1"/>
    <col min="9998" max="9998" width="13.7109375" style="18" customWidth="1"/>
    <col min="9999" max="10003" width="13.42578125" style="18" customWidth="1"/>
    <col min="10004" max="10004" width="22.7109375" style="18" customWidth="1"/>
    <col min="10005" max="10012" width="20.85546875" style="18" customWidth="1"/>
    <col min="10013" max="10240" width="11.42578125" style="18"/>
    <col min="10241" max="10241" width="22" style="18" customWidth="1"/>
    <col min="10242" max="10242" width="11.7109375" style="18" customWidth="1"/>
    <col min="10243" max="10243" width="15.28515625" style="18" customWidth="1"/>
    <col min="10244" max="10244" width="22.42578125" style="18" customWidth="1"/>
    <col min="10245" max="10245" width="19.85546875" style="18" customWidth="1"/>
    <col min="10246" max="10246" width="14.28515625" style="18" customWidth="1"/>
    <col min="10247" max="10247" width="16" style="18" customWidth="1"/>
    <col min="10248" max="10248" width="16.140625" style="18" customWidth="1"/>
    <col min="10249" max="10249" width="17.42578125" style="18" customWidth="1"/>
    <col min="10250" max="10250" width="15.42578125" style="18" customWidth="1"/>
    <col min="10251" max="10251" width="14.5703125" style="18" customWidth="1"/>
    <col min="10252" max="10252" width="15.42578125" style="18" customWidth="1"/>
    <col min="10253" max="10253" width="15.85546875" style="18" customWidth="1"/>
    <col min="10254" max="10254" width="13.7109375" style="18" customWidth="1"/>
    <col min="10255" max="10259" width="13.42578125" style="18" customWidth="1"/>
    <col min="10260" max="10260" width="22.7109375" style="18" customWidth="1"/>
    <col min="10261" max="10268" width="20.85546875" style="18" customWidth="1"/>
    <col min="10269" max="10496" width="11.42578125" style="18"/>
    <col min="10497" max="10497" width="22" style="18" customWidth="1"/>
    <col min="10498" max="10498" width="11.7109375" style="18" customWidth="1"/>
    <col min="10499" max="10499" width="15.28515625" style="18" customWidth="1"/>
    <col min="10500" max="10500" width="22.42578125" style="18" customWidth="1"/>
    <col min="10501" max="10501" width="19.85546875" style="18" customWidth="1"/>
    <col min="10502" max="10502" width="14.28515625" style="18" customWidth="1"/>
    <col min="10503" max="10503" width="16" style="18" customWidth="1"/>
    <col min="10504" max="10504" width="16.140625" style="18" customWidth="1"/>
    <col min="10505" max="10505" width="17.42578125" style="18" customWidth="1"/>
    <col min="10506" max="10506" width="15.42578125" style="18" customWidth="1"/>
    <col min="10507" max="10507" width="14.5703125" style="18" customWidth="1"/>
    <col min="10508" max="10508" width="15.42578125" style="18" customWidth="1"/>
    <col min="10509" max="10509" width="15.85546875" style="18" customWidth="1"/>
    <col min="10510" max="10510" width="13.7109375" style="18" customWidth="1"/>
    <col min="10511" max="10515" width="13.42578125" style="18" customWidth="1"/>
    <col min="10516" max="10516" width="22.7109375" style="18" customWidth="1"/>
    <col min="10517" max="10524" width="20.85546875" style="18" customWidth="1"/>
    <col min="10525" max="10752" width="11.42578125" style="18"/>
    <col min="10753" max="10753" width="22" style="18" customWidth="1"/>
    <col min="10754" max="10754" width="11.7109375" style="18" customWidth="1"/>
    <col min="10755" max="10755" width="15.28515625" style="18" customWidth="1"/>
    <col min="10756" max="10756" width="22.42578125" style="18" customWidth="1"/>
    <col min="10757" max="10757" width="19.85546875" style="18" customWidth="1"/>
    <col min="10758" max="10758" width="14.28515625" style="18" customWidth="1"/>
    <col min="10759" max="10759" width="16" style="18" customWidth="1"/>
    <col min="10760" max="10760" width="16.140625" style="18" customWidth="1"/>
    <col min="10761" max="10761" width="17.42578125" style="18" customWidth="1"/>
    <col min="10762" max="10762" width="15.42578125" style="18" customWidth="1"/>
    <col min="10763" max="10763" width="14.5703125" style="18" customWidth="1"/>
    <col min="10764" max="10764" width="15.42578125" style="18" customWidth="1"/>
    <col min="10765" max="10765" width="15.85546875" style="18" customWidth="1"/>
    <col min="10766" max="10766" width="13.7109375" style="18" customWidth="1"/>
    <col min="10767" max="10771" width="13.42578125" style="18" customWidth="1"/>
    <col min="10772" max="10772" width="22.7109375" style="18" customWidth="1"/>
    <col min="10773" max="10780" width="20.85546875" style="18" customWidth="1"/>
    <col min="10781" max="11008" width="11.42578125" style="18"/>
    <col min="11009" max="11009" width="22" style="18" customWidth="1"/>
    <col min="11010" max="11010" width="11.7109375" style="18" customWidth="1"/>
    <col min="11011" max="11011" width="15.28515625" style="18" customWidth="1"/>
    <col min="11012" max="11012" width="22.42578125" style="18" customWidth="1"/>
    <col min="11013" max="11013" width="19.85546875" style="18" customWidth="1"/>
    <col min="11014" max="11014" width="14.28515625" style="18" customWidth="1"/>
    <col min="11015" max="11015" width="16" style="18" customWidth="1"/>
    <col min="11016" max="11016" width="16.140625" style="18" customWidth="1"/>
    <col min="11017" max="11017" width="17.42578125" style="18" customWidth="1"/>
    <col min="11018" max="11018" width="15.42578125" style="18" customWidth="1"/>
    <col min="11019" max="11019" width="14.5703125" style="18" customWidth="1"/>
    <col min="11020" max="11020" width="15.42578125" style="18" customWidth="1"/>
    <col min="11021" max="11021" width="15.85546875" style="18" customWidth="1"/>
    <col min="11022" max="11022" width="13.7109375" style="18" customWidth="1"/>
    <col min="11023" max="11027" width="13.42578125" style="18" customWidth="1"/>
    <col min="11028" max="11028" width="22.7109375" style="18" customWidth="1"/>
    <col min="11029" max="11036" width="20.85546875" style="18" customWidth="1"/>
    <col min="11037" max="11264" width="11.42578125" style="18"/>
    <col min="11265" max="11265" width="22" style="18" customWidth="1"/>
    <col min="11266" max="11266" width="11.7109375" style="18" customWidth="1"/>
    <col min="11267" max="11267" width="15.28515625" style="18" customWidth="1"/>
    <col min="11268" max="11268" width="22.42578125" style="18" customWidth="1"/>
    <col min="11269" max="11269" width="19.85546875" style="18" customWidth="1"/>
    <col min="11270" max="11270" width="14.28515625" style="18" customWidth="1"/>
    <col min="11271" max="11271" width="16" style="18" customWidth="1"/>
    <col min="11272" max="11272" width="16.140625" style="18" customWidth="1"/>
    <col min="11273" max="11273" width="17.42578125" style="18" customWidth="1"/>
    <col min="11274" max="11274" width="15.42578125" style="18" customWidth="1"/>
    <col min="11275" max="11275" width="14.5703125" style="18" customWidth="1"/>
    <col min="11276" max="11276" width="15.42578125" style="18" customWidth="1"/>
    <col min="11277" max="11277" width="15.85546875" style="18" customWidth="1"/>
    <col min="11278" max="11278" width="13.7109375" style="18" customWidth="1"/>
    <col min="11279" max="11283" width="13.42578125" style="18" customWidth="1"/>
    <col min="11284" max="11284" width="22.7109375" style="18" customWidth="1"/>
    <col min="11285" max="11292" width="20.85546875" style="18" customWidth="1"/>
    <col min="11293" max="11520" width="11.42578125" style="18"/>
    <col min="11521" max="11521" width="22" style="18" customWidth="1"/>
    <col min="11522" max="11522" width="11.7109375" style="18" customWidth="1"/>
    <col min="11523" max="11523" width="15.28515625" style="18" customWidth="1"/>
    <col min="11524" max="11524" width="22.42578125" style="18" customWidth="1"/>
    <col min="11525" max="11525" width="19.85546875" style="18" customWidth="1"/>
    <col min="11526" max="11526" width="14.28515625" style="18" customWidth="1"/>
    <col min="11527" max="11527" width="16" style="18" customWidth="1"/>
    <col min="11528" max="11528" width="16.140625" style="18" customWidth="1"/>
    <col min="11529" max="11529" width="17.42578125" style="18" customWidth="1"/>
    <col min="11530" max="11530" width="15.42578125" style="18" customWidth="1"/>
    <col min="11531" max="11531" width="14.5703125" style="18" customWidth="1"/>
    <col min="11532" max="11532" width="15.42578125" style="18" customWidth="1"/>
    <col min="11533" max="11533" width="15.85546875" style="18" customWidth="1"/>
    <col min="11534" max="11534" width="13.7109375" style="18" customWidth="1"/>
    <col min="11535" max="11539" width="13.42578125" style="18" customWidth="1"/>
    <col min="11540" max="11540" width="22.7109375" style="18" customWidth="1"/>
    <col min="11541" max="11548" width="20.85546875" style="18" customWidth="1"/>
    <col min="11549" max="11776" width="11.42578125" style="18"/>
    <col min="11777" max="11777" width="22" style="18" customWidth="1"/>
    <col min="11778" max="11778" width="11.7109375" style="18" customWidth="1"/>
    <col min="11779" max="11779" width="15.28515625" style="18" customWidth="1"/>
    <col min="11780" max="11780" width="22.42578125" style="18" customWidth="1"/>
    <col min="11781" max="11781" width="19.85546875" style="18" customWidth="1"/>
    <col min="11782" max="11782" width="14.28515625" style="18" customWidth="1"/>
    <col min="11783" max="11783" width="16" style="18" customWidth="1"/>
    <col min="11784" max="11784" width="16.140625" style="18" customWidth="1"/>
    <col min="11785" max="11785" width="17.42578125" style="18" customWidth="1"/>
    <col min="11786" max="11786" width="15.42578125" style="18" customWidth="1"/>
    <col min="11787" max="11787" width="14.5703125" style="18" customWidth="1"/>
    <col min="11788" max="11788" width="15.42578125" style="18" customWidth="1"/>
    <col min="11789" max="11789" width="15.85546875" style="18" customWidth="1"/>
    <col min="11790" max="11790" width="13.7109375" style="18" customWidth="1"/>
    <col min="11791" max="11795" width="13.42578125" style="18" customWidth="1"/>
    <col min="11796" max="11796" width="22.7109375" style="18" customWidth="1"/>
    <col min="11797" max="11804" width="20.85546875" style="18" customWidth="1"/>
    <col min="11805" max="12032" width="11.42578125" style="18"/>
    <col min="12033" max="12033" width="22" style="18" customWidth="1"/>
    <col min="12034" max="12034" width="11.7109375" style="18" customWidth="1"/>
    <col min="12035" max="12035" width="15.28515625" style="18" customWidth="1"/>
    <col min="12036" max="12036" width="22.42578125" style="18" customWidth="1"/>
    <col min="12037" max="12037" width="19.85546875" style="18" customWidth="1"/>
    <col min="12038" max="12038" width="14.28515625" style="18" customWidth="1"/>
    <col min="12039" max="12039" width="16" style="18" customWidth="1"/>
    <col min="12040" max="12040" width="16.140625" style="18" customWidth="1"/>
    <col min="12041" max="12041" width="17.42578125" style="18" customWidth="1"/>
    <col min="12042" max="12042" width="15.42578125" style="18" customWidth="1"/>
    <col min="12043" max="12043" width="14.5703125" style="18" customWidth="1"/>
    <col min="12044" max="12044" width="15.42578125" style="18" customWidth="1"/>
    <col min="12045" max="12045" width="15.85546875" style="18" customWidth="1"/>
    <col min="12046" max="12046" width="13.7109375" style="18" customWidth="1"/>
    <col min="12047" max="12051" width="13.42578125" style="18" customWidth="1"/>
    <col min="12052" max="12052" width="22.7109375" style="18" customWidth="1"/>
    <col min="12053" max="12060" width="20.85546875" style="18" customWidth="1"/>
    <col min="12061" max="12288" width="11.42578125" style="18"/>
    <col min="12289" max="12289" width="22" style="18" customWidth="1"/>
    <col min="12290" max="12290" width="11.7109375" style="18" customWidth="1"/>
    <col min="12291" max="12291" width="15.28515625" style="18" customWidth="1"/>
    <col min="12292" max="12292" width="22.42578125" style="18" customWidth="1"/>
    <col min="12293" max="12293" width="19.85546875" style="18" customWidth="1"/>
    <col min="12294" max="12294" width="14.28515625" style="18" customWidth="1"/>
    <col min="12295" max="12295" width="16" style="18" customWidth="1"/>
    <col min="12296" max="12296" width="16.140625" style="18" customWidth="1"/>
    <col min="12297" max="12297" width="17.42578125" style="18" customWidth="1"/>
    <col min="12298" max="12298" width="15.42578125" style="18" customWidth="1"/>
    <col min="12299" max="12299" width="14.5703125" style="18" customWidth="1"/>
    <col min="12300" max="12300" width="15.42578125" style="18" customWidth="1"/>
    <col min="12301" max="12301" width="15.85546875" style="18" customWidth="1"/>
    <col min="12302" max="12302" width="13.7109375" style="18" customWidth="1"/>
    <col min="12303" max="12307" width="13.42578125" style="18" customWidth="1"/>
    <col min="12308" max="12308" width="22.7109375" style="18" customWidth="1"/>
    <col min="12309" max="12316" width="20.85546875" style="18" customWidth="1"/>
    <col min="12317" max="12544" width="11.42578125" style="18"/>
    <col min="12545" max="12545" width="22" style="18" customWidth="1"/>
    <col min="12546" max="12546" width="11.7109375" style="18" customWidth="1"/>
    <col min="12547" max="12547" width="15.28515625" style="18" customWidth="1"/>
    <col min="12548" max="12548" width="22.42578125" style="18" customWidth="1"/>
    <col min="12549" max="12549" width="19.85546875" style="18" customWidth="1"/>
    <col min="12550" max="12550" width="14.28515625" style="18" customWidth="1"/>
    <col min="12551" max="12551" width="16" style="18" customWidth="1"/>
    <col min="12552" max="12552" width="16.140625" style="18" customWidth="1"/>
    <col min="12553" max="12553" width="17.42578125" style="18" customWidth="1"/>
    <col min="12554" max="12554" width="15.42578125" style="18" customWidth="1"/>
    <col min="12555" max="12555" width="14.5703125" style="18" customWidth="1"/>
    <col min="12556" max="12556" width="15.42578125" style="18" customWidth="1"/>
    <col min="12557" max="12557" width="15.85546875" style="18" customWidth="1"/>
    <col min="12558" max="12558" width="13.7109375" style="18" customWidth="1"/>
    <col min="12559" max="12563" width="13.42578125" style="18" customWidth="1"/>
    <col min="12564" max="12564" width="22.7109375" style="18" customWidth="1"/>
    <col min="12565" max="12572" width="20.85546875" style="18" customWidth="1"/>
    <col min="12573" max="12800" width="11.42578125" style="18"/>
    <col min="12801" max="12801" width="22" style="18" customWidth="1"/>
    <col min="12802" max="12802" width="11.7109375" style="18" customWidth="1"/>
    <col min="12803" max="12803" width="15.28515625" style="18" customWidth="1"/>
    <col min="12804" max="12804" width="22.42578125" style="18" customWidth="1"/>
    <col min="12805" max="12805" width="19.85546875" style="18" customWidth="1"/>
    <col min="12806" max="12806" width="14.28515625" style="18" customWidth="1"/>
    <col min="12807" max="12807" width="16" style="18" customWidth="1"/>
    <col min="12808" max="12808" width="16.140625" style="18" customWidth="1"/>
    <col min="12809" max="12809" width="17.42578125" style="18" customWidth="1"/>
    <col min="12810" max="12810" width="15.42578125" style="18" customWidth="1"/>
    <col min="12811" max="12811" width="14.5703125" style="18" customWidth="1"/>
    <col min="12812" max="12812" width="15.42578125" style="18" customWidth="1"/>
    <col min="12813" max="12813" width="15.85546875" style="18" customWidth="1"/>
    <col min="12814" max="12814" width="13.7109375" style="18" customWidth="1"/>
    <col min="12815" max="12819" width="13.42578125" style="18" customWidth="1"/>
    <col min="12820" max="12820" width="22.7109375" style="18" customWidth="1"/>
    <col min="12821" max="12828" width="20.85546875" style="18" customWidth="1"/>
    <col min="12829" max="13056" width="11.42578125" style="18"/>
    <col min="13057" max="13057" width="22" style="18" customWidth="1"/>
    <col min="13058" max="13058" width="11.7109375" style="18" customWidth="1"/>
    <col min="13059" max="13059" width="15.28515625" style="18" customWidth="1"/>
    <col min="13060" max="13060" width="22.42578125" style="18" customWidth="1"/>
    <col min="13061" max="13061" width="19.85546875" style="18" customWidth="1"/>
    <col min="13062" max="13062" width="14.28515625" style="18" customWidth="1"/>
    <col min="13063" max="13063" width="16" style="18" customWidth="1"/>
    <col min="13064" max="13064" width="16.140625" style="18" customWidth="1"/>
    <col min="13065" max="13065" width="17.42578125" style="18" customWidth="1"/>
    <col min="13066" max="13066" width="15.42578125" style="18" customWidth="1"/>
    <col min="13067" max="13067" width="14.5703125" style="18" customWidth="1"/>
    <col min="13068" max="13068" width="15.42578125" style="18" customWidth="1"/>
    <col min="13069" max="13069" width="15.85546875" style="18" customWidth="1"/>
    <col min="13070" max="13070" width="13.7109375" style="18" customWidth="1"/>
    <col min="13071" max="13075" width="13.42578125" style="18" customWidth="1"/>
    <col min="13076" max="13076" width="22.7109375" style="18" customWidth="1"/>
    <col min="13077" max="13084" width="20.85546875" style="18" customWidth="1"/>
    <col min="13085" max="13312" width="11.42578125" style="18"/>
    <col min="13313" max="13313" width="22" style="18" customWidth="1"/>
    <col min="13314" max="13314" width="11.7109375" style="18" customWidth="1"/>
    <col min="13315" max="13315" width="15.28515625" style="18" customWidth="1"/>
    <col min="13316" max="13316" width="22.42578125" style="18" customWidth="1"/>
    <col min="13317" max="13317" width="19.85546875" style="18" customWidth="1"/>
    <col min="13318" max="13318" width="14.28515625" style="18" customWidth="1"/>
    <col min="13319" max="13319" width="16" style="18" customWidth="1"/>
    <col min="13320" max="13320" width="16.140625" style="18" customWidth="1"/>
    <col min="13321" max="13321" width="17.42578125" style="18" customWidth="1"/>
    <col min="13322" max="13322" width="15.42578125" style="18" customWidth="1"/>
    <col min="13323" max="13323" width="14.5703125" style="18" customWidth="1"/>
    <col min="13324" max="13324" width="15.42578125" style="18" customWidth="1"/>
    <col min="13325" max="13325" width="15.85546875" style="18" customWidth="1"/>
    <col min="13326" max="13326" width="13.7109375" style="18" customWidth="1"/>
    <col min="13327" max="13331" width="13.42578125" style="18" customWidth="1"/>
    <col min="13332" max="13332" width="22.7109375" style="18" customWidth="1"/>
    <col min="13333" max="13340" width="20.85546875" style="18" customWidth="1"/>
    <col min="13341" max="13568" width="11.42578125" style="18"/>
    <col min="13569" max="13569" width="22" style="18" customWidth="1"/>
    <col min="13570" max="13570" width="11.7109375" style="18" customWidth="1"/>
    <col min="13571" max="13571" width="15.28515625" style="18" customWidth="1"/>
    <col min="13572" max="13572" width="22.42578125" style="18" customWidth="1"/>
    <col min="13573" max="13573" width="19.85546875" style="18" customWidth="1"/>
    <col min="13574" max="13574" width="14.28515625" style="18" customWidth="1"/>
    <col min="13575" max="13575" width="16" style="18" customWidth="1"/>
    <col min="13576" max="13576" width="16.140625" style="18" customWidth="1"/>
    <col min="13577" max="13577" width="17.42578125" style="18" customWidth="1"/>
    <col min="13578" max="13578" width="15.42578125" style="18" customWidth="1"/>
    <col min="13579" max="13579" width="14.5703125" style="18" customWidth="1"/>
    <col min="13580" max="13580" width="15.42578125" style="18" customWidth="1"/>
    <col min="13581" max="13581" width="15.85546875" style="18" customWidth="1"/>
    <col min="13582" max="13582" width="13.7109375" style="18" customWidth="1"/>
    <col min="13583" max="13587" width="13.42578125" style="18" customWidth="1"/>
    <col min="13588" max="13588" width="22.7109375" style="18" customWidth="1"/>
    <col min="13589" max="13596" width="20.85546875" style="18" customWidth="1"/>
    <col min="13597" max="13824" width="11.42578125" style="18"/>
    <col min="13825" max="13825" width="22" style="18" customWidth="1"/>
    <col min="13826" max="13826" width="11.7109375" style="18" customWidth="1"/>
    <col min="13827" max="13827" width="15.28515625" style="18" customWidth="1"/>
    <col min="13828" max="13828" width="22.42578125" style="18" customWidth="1"/>
    <col min="13829" max="13829" width="19.85546875" style="18" customWidth="1"/>
    <col min="13830" max="13830" width="14.28515625" style="18" customWidth="1"/>
    <col min="13831" max="13831" width="16" style="18" customWidth="1"/>
    <col min="13832" max="13832" width="16.140625" style="18" customWidth="1"/>
    <col min="13833" max="13833" width="17.42578125" style="18" customWidth="1"/>
    <col min="13834" max="13834" width="15.42578125" style="18" customWidth="1"/>
    <col min="13835" max="13835" width="14.5703125" style="18" customWidth="1"/>
    <col min="13836" max="13836" width="15.42578125" style="18" customWidth="1"/>
    <col min="13837" max="13837" width="15.85546875" style="18" customWidth="1"/>
    <col min="13838" max="13838" width="13.7109375" style="18" customWidth="1"/>
    <col min="13839" max="13843" width="13.42578125" style="18" customWidth="1"/>
    <col min="13844" max="13844" width="22.7109375" style="18" customWidth="1"/>
    <col min="13845" max="13852" width="20.85546875" style="18" customWidth="1"/>
    <col min="13853" max="14080" width="11.42578125" style="18"/>
    <col min="14081" max="14081" width="22" style="18" customWidth="1"/>
    <col min="14082" max="14082" width="11.7109375" style="18" customWidth="1"/>
    <col min="14083" max="14083" width="15.28515625" style="18" customWidth="1"/>
    <col min="14084" max="14084" width="22.42578125" style="18" customWidth="1"/>
    <col min="14085" max="14085" width="19.85546875" style="18" customWidth="1"/>
    <col min="14086" max="14086" width="14.28515625" style="18" customWidth="1"/>
    <col min="14087" max="14087" width="16" style="18" customWidth="1"/>
    <col min="14088" max="14088" width="16.140625" style="18" customWidth="1"/>
    <col min="14089" max="14089" width="17.42578125" style="18" customWidth="1"/>
    <col min="14090" max="14090" width="15.42578125" style="18" customWidth="1"/>
    <col min="14091" max="14091" width="14.5703125" style="18" customWidth="1"/>
    <col min="14092" max="14092" width="15.42578125" style="18" customWidth="1"/>
    <col min="14093" max="14093" width="15.85546875" style="18" customWidth="1"/>
    <col min="14094" max="14094" width="13.7109375" style="18" customWidth="1"/>
    <col min="14095" max="14099" width="13.42578125" style="18" customWidth="1"/>
    <col min="14100" max="14100" width="22.7109375" style="18" customWidth="1"/>
    <col min="14101" max="14108" width="20.85546875" style="18" customWidth="1"/>
    <col min="14109" max="14336" width="11.42578125" style="18"/>
    <col min="14337" max="14337" width="22" style="18" customWidth="1"/>
    <col min="14338" max="14338" width="11.7109375" style="18" customWidth="1"/>
    <col min="14339" max="14339" width="15.28515625" style="18" customWidth="1"/>
    <col min="14340" max="14340" width="22.42578125" style="18" customWidth="1"/>
    <col min="14341" max="14341" width="19.85546875" style="18" customWidth="1"/>
    <col min="14342" max="14342" width="14.28515625" style="18" customWidth="1"/>
    <col min="14343" max="14343" width="16" style="18" customWidth="1"/>
    <col min="14344" max="14344" width="16.140625" style="18" customWidth="1"/>
    <col min="14345" max="14345" width="17.42578125" style="18" customWidth="1"/>
    <col min="14346" max="14346" width="15.42578125" style="18" customWidth="1"/>
    <col min="14347" max="14347" width="14.5703125" style="18" customWidth="1"/>
    <col min="14348" max="14348" width="15.42578125" style="18" customWidth="1"/>
    <col min="14349" max="14349" width="15.85546875" style="18" customWidth="1"/>
    <col min="14350" max="14350" width="13.7109375" style="18" customWidth="1"/>
    <col min="14351" max="14355" width="13.42578125" style="18" customWidth="1"/>
    <col min="14356" max="14356" width="22.7109375" style="18" customWidth="1"/>
    <col min="14357" max="14364" width="20.85546875" style="18" customWidth="1"/>
    <col min="14365" max="14592" width="11.42578125" style="18"/>
    <col min="14593" max="14593" width="22" style="18" customWidth="1"/>
    <col min="14594" max="14594" width="11.7109375" style="18" customWidth="1"/>
    <col min="14595" max="14595" width="15.28515625" style="18" customWidth="1"/>
    <col min="14596" max="14596" width="22.42578125" style="18" customWidth="1"/>
    <col min="14597" max="14597" width="19.85546875" style="18" customWidth="1"/>
    <col min="14598" max="14598" width="14.28515625" style="18" customWidth="1"/>
    <col min="14599" max="14599" width="16" style="18" customWidth="1"/>
    <col min="14600" max="14600" width="16.140625" style="18" customWidth="1"/>
    <col min="14601" max="14601" width="17.42578125" style="18" customWidth="1"/>
    <col min="14602" max="14602" width="15.42578125" style="18" customWidth="1"/>
    <col min="14603" max="14603" width="14.5703125" style="18" customWidth="1"/>
    <col min="14604" max="14604" width="15.42578125" style="18" customWidth="1"/>
    <col min="14605" max="14605" width="15.85546875" style="18" customWidth="1"/>
    <col min="14606" max="14606" width="13.7109375" style="18" customWidth="1"/>
    <col min="14607" max="14611" width="13.42578125" style="18" customWidth="1"/>
    <col min="14612" max="14612" width="22.7109375" style="18" customWidth="1"/>
    <col min="14613" max="14620" width="20.85546875" style="18" customWidth="1"/>
    <col min="14621" max="14848" width="11.42578125" style="18"/>
    <col min="14849" max="14849" width="22" style="18" customWidth="1"/>
    <col min="14850" max="14850" width="11.7109375" style="18" customWidth="1"/>
    <col min="14851" max="14851" width="15.28515625" style="18" customWidth="1"/>
    <col min="14852" max="14852" width="22.42578125" style="18" customWidth="1"/>
    <col min="14853" max="14853" width="19.85546875" style="18" customWidth="1"/>
    <col min="14854" max="14854" width="14.28515625" style="18" customWidth="1"/>
    <col min="14855" max="14855" width="16" style="18" customWidth="1"/>
    <col min="14856" max="14856" width="16.140625" style="18" customWidth="1"/>
    <col min="14857" max="14857" width="17.42578125" style="18" customWidth="1"/>
    <col min="14858" max="14858" width="15.42578125" style="18" customWidth="1"/>
    <col min="14859" max="14859" width="14.5703125" style="18" customWidth="1"/>
    <col min="14860" max="14860" width="15.42578125" style="18" customWidth="1"/>
    <col min="14861" max="14861" width="15.85546875" style="18" customWidth="1"/>
    <col min="14862" max="14862" width="13.7109375" style="18" customWidth="1"/>
    <col min="14863" max="14867" width="13.42578125" style="18" customWidth="1"/>
    <col min="14868" max="14868" width="22.7109375" style="18" customWidth="1"/>
    <col min="14869" max="14876" width="20.85546875" style="18" customWidth="1"/>
    <col min="14877" max="15104" width="11.42578125" style="18"/>
    <col min="15105" max="15105" width="22" style="18" customWidth="1"/>
    <col min="15106" max="15106" width="11.7109375" style="18" customWidth="1"/>
    <col min="15107" max="15107" width="15.28515625" style="18" customWidth="1"/>
    <col min="15108" max="15108" width="22.42578125" style="18" customWidth="1"/>
    <col min="15109" max="15109" width="19.85546875" style="18" customWidth="1"/>
    <col min="15110" max="15110" width="14.28515625" style="18" customWidth="1"/>
    <col min="15111" max="15111" width="16" style="18" customWidth="1"/>
    <col min="15112" max="15112" width="16.140625" style="18" customWidth="1"/>
    <col min="15113" max="15113" width="17.42578125" style="18" customWidth="1"/>
    <col min="15114" max="15114" width="15.42578125" style="18" customWidth="1"/>
    <col min="15115" max="15115" width="14.5703125" style="18" customWidth="1"/>
    <col min="15116" max="15116" width="15.42578125" style="18" customWidth="1"/>
    <col min="15117" max="15117" width="15.85546875" style="18" customWidth="1"/>
    <col min="15118" max="15118" width="13.7109375" style="18" customWidth="1"/>
    <col min="15119" max="15123" width="13.42578125" style="18" customWidth="1"/>
    <col min="15124" max="15124" width="22.7109375" style="18" customWidth="1"/>
    <col min="15125" max="15132" width="20.85546875" style="18" customWidth="1"/>
    <col min="15133" max="15360" width="11.42578125" style="18"/>
    <col min="15361" max="15361" width="22" style="18" customWidth="1"/>
    <col min="15362" max="15362" width="11.7109375" style="18" customWidth="1"/>
    <col min="15363" max="15363" width="15.28515625" style="18" customWidth="1"/>
    <col min="15364" max="15364" width="22.42578125" style="18" customWidth="1"/>
    <col min="15365" max="15365" width="19.85546875" style="18" customWidth="1"/>
    <col min="15366" max="15366" width="14.28515625" style="18" customWidth="1"/>
    <col min="15367" max="15367" width="16" style="18" customWidth="1"/>
    <col min="15368" max="15368" width="16.140625" style="18" customWidth="1"/>
    <col min="15369" max="15369" width="17.42578125" style="18" customWidth="1"/>
    <col min="15370" max="15370" width="15.42578125" style="18" customWidth="1"/>
    <col min="15371" max="15371" width="14.5703125" style="18" customWidth="1"/>
    <col min="15372" max="15372" width="15.42578125" style="18" customWidth="1"/>
    <col min="15373" max="15373" width="15.85546875" style="18" customWidth="1"/>
    <col min="15374" max="15374" width="13.7109375" style="18" customWidth="1"/>
    <col min="15375" max="15379" width="13.42578125" style="18" customWidth="1"/>
    <col min="15380" max="15380" width="22.7109375" style="18" customWidth="1"/>
    <col min="15381" max="15388" width="20.85546875" style="18" customWidth="1"/>
    <col min="15389" max="15616" width="11.42578125" style="18"/>
    <col min="15617" max="15617" width="22" style="18" customWidth="1"/>
    <col min="15618" max="15618" width="11.7109375" style="18" customWidth="1"/>
    <col min="15619" max="15619" width="15.28515625" style="18" customWidth="1"/>
    <col min="15620" max="15620" width="22.42578125" style="18" customWidth="1"/>
    <col min="15621" max="15621" width="19.85546875" style="18" customWidth="1"/>
    <col min="15622" max="15622" width="14.28515625" style="18" customWidth="1"/>
    <col min="15623" max="15623" width="16" style="18" customWidth="1"/>
    <col min="15624" max="15624" width="16.140625" style="18" customWidth="1"/>
    <col min="15625" max="15625" width="17.42578125" style="18" customWidth="1"/>
    <col min="15626" max="15626" width="15.42578125" style="18" customWidth="1"/>
    <col min="15627" max="15627" width="14.5703125" style="18" customWidth="1"/>
    <col min="15628" max="15628" width="15.42578125" style="18" customWidth="1"/>
    <col min="15629" max="15629" width="15.85546875" style="18" customWidth="1"/>
    <col min="15630" max="15630" width="13.7109375" style="18" customWidth="1"/>
    <col min="15631" max="15635" width="13.42578125" style="18" customWidth="1"/>
    <col min="15636" max="15636" width="22.7109375" style="18" customWidth="1"/>
    <col min="15637" max="15644" width="20.85546875" style="18" customWidth="1"/>
    <col min="15645" max="15872" width="11.42578125" style="18"/>
    <col min="15873" max="15873" width="22" style="18" customWidth="1"/>
    <col min="15874" max="15874" width="11.7109375" style="18" customWidth="1"/>
    <col min="15875" max="15875" width="15.28515625" style="18" customWidth="1"/>
    <col min="15876" max="15876" width="22.42578125" style="18" customWidth="1"/>
    <col min="15877" max="15877" width="19.85546875" style="18" customWidth="1"/>
    <col min="15878" max="15878" width="14.28515625" style="18" customWidth="1"/>
    <col min="15879" max="15879" width="16" style="18" customWidth="1"/>
    <col min="15880" max="15880" width="16.140625" style="18" customWidth="1"/>
    <col min="15881" max="15881" width="17.42578125" style="18" customWidth="1"/>
    <col min="15882" max="15882" width="15.42578125" style="18" customWidth="1"/>
    <col min="15883" max="15883" width="14.5703125" style="18" customWidth="1"/>
    <col min="15884" max="15884" width="15.42578125" style="18" customWidth="1"/>
    <col min="15885" max="15885" width="15.85546875" style="18" customWidth="1"/>
    <col min="15886" max="15886" width="13.7109375" style="18" customWidth="1"/>
    <col min="15887" max="15891" width="13.42578125" style="18" customWidth="1"/>
    <col min="15892" max="15892" width="22.7109375" style="18" customWidth="1"/>
    <col min="15893" max="15900" width="20.85546875" style="18" customWidth="1"/>
    <col min="15901" max="16128" width="11.42578125" style="18"/>
    <col min="16129" max="16129" width="22" style="18" customWidth="1"/>
    <col min="16130" max="16130" width="11.7109375" style="18" customWidth="1"/>
    <col min="16131" max="16131" width="15.28515625" style="18" customWidth="1"/>
    <col min="16132" max="16132" width="22.42578125" style="18" customWidth="1"/>
    <col min="16133" max="16133" width="19.85546875" style="18" customWidth="1"/>
    <col min="16134" max="16134" width="14.28515625" style="18" customWidth="1"/>
    <col min="16135" max="16135" width="16" style="18" customWidth="1"/>
    <col min="16136" max="16136" width="16.140625" style="18" customWidth="1"/>
    <col min="16137" max="16137" width="17.42578125" style="18" customWidth="1"/>
    <col min="16138" max="16138" width="15.42578125" style="18" customWidth="1"/>
    <col min="16139" max="16139" width="14.5703125" style="18" customWidth="1"/>
    <col min="16140" max="16140" width="15.42578125" style="18" customWidth="1"/>
    <col min="16141" max="16141" width="15.85546875" style="18" customWidth="1"/>
    <col min="16142" max="16142" width="13.7109375" style="18" customWidth="1"/>
    <col min="16143" max="16147" width="13.42578125" style="18" customWidth="1"/>
    <col min="16148" max="16148" width="22.7109375" style="18" customWidth="1"/>
    <col min="16149" max="16156" width="20.85546875" style="18" customWidth="1"/>
    <col min="16157" max="16384" width="11.42578125" style="18"/>
  </cols>
  <sheetData>
    <row r="1" spans="1:22" ht="26.25">
      <c r="A1" s="499" t="s">
        <v>0</v>
      </c>
      <c r="B1" s="499"/>
      <c r="C1" s="499"/>
      <c r="D1" s="499"/>
      <c r="E1" s="499"/>
      <c r="F1" s="499"/>
      <c r="G1" s="499"/>
      <c r="H1" s="499"/>
      <c r="I1" s="499"/>
      <c r="J1" s="499"/>
      <c r="K1" s="499"/>
      <c r="L1" s="499"/>
      <c r="M1" s="499"/>
      <c r="N1" s="499"/>
      <c r="O1" s="499"/>
      <c r="P1" s="499"/>
      <c r="Q1" s="499"/>
      <c r="R1" s="499"/>
      <c r="S1" s="499"/>
      <c r="T1" s="499"/>
    </row>
    <row r="2" spans="1:22" ht="26.25">
      <c r="A2" s="499" t="s">
        <v>1</v>
      </c>
      <c r="B2" s="499"/>
      <c r="C2" s="499"/>
      <c r="D2" s="499"/>
      <c r="E2" s="499"/>
      <c r="F2" s="499"/>
      <c r="G2" s="499"/>
      <c r="H2" s="499"/>
      <c r="I2" s="499"/>
      <c r="J2" s="499"/>
      <c r="K2" s="499"/>
      <c r="L2" s="499"/>
      <c r="M2" s="499"/>
      <c r="N2" s="499"/>
      <c r="O2" s="499"/>
      <c r="P2" s="499"/>
      <c r="Q2" s="499"/>
      <c r="R2" s="499"/>
      <c r="S2" s="499"/>
      <c r="T2" s="499"/>
      <c r="U2" s="19"/>
    </row>
    <row r="3" spans="1:22" ht="26.25">
      <c r="A3" s="499" t="s">
        <v>2</v>
      </c>
      <c r="B3" s="499"/>
      <c r="C3" s="499"/>
      <c r="D3" s="499"/>
      <c r="E3" s="499"/>
      <c r="F3" s="499"/>
      <c r="G3" s="499"/>
      <c r="H3" s="499"/>
      <c r="I3" s="499"/>
      <c r="J3" s="499"/>
      <c r="K3" s="499"/>
      <c r="L3" s="499"/>
      <c r="M3" s="499"/>
      <c r="N3" s="499"/>
      <c r="O3" s="499"/>
      <c r="P3" s="499"/>
      <c r="Q3" s="499"/>
      <c r="R3" s="499"/>
      <c r="S3" s="499"/>
      <c r="T3" s="499"/>
      <c r="U3" s="19"/>
    </row>
    <row r="4" spans="1:22" ht="18.75">
      <c r="A4" s="19"/>
      <c r="B4" s="19"/>
      <c r="C4" s="19"/>
      <c r="D4" s="19"/>
      <c r="E4" s="19"/>
      <c r="F4" s="19"/>
      <c r="G4" s="19"/>
      <c r="H4" s="19"/>
      <c r="I4" s="19"/>
      <c r="J4" s="19"/>
      <c r="K4" s="19"/>
      <c r="L4" s="19"/>
      <c r="M4" s="19"/>
      <c r="N4" s="19"/>
      <c r="O4" s="19"/>
      <c r="P4" s="19"/>
      <c r="Q4" s="19"/>
      <c r="R4" s="19"/>
      <c r="S4" s="19"/>
      <c r="T4" s="19"/>
      <c r="U4" s="19"/>
    </row>
    <row r="5" spans="1:22" ht="15.75" thickBot="1"/>
    <row r="6" spans="1:22" s="1" customFormat="1" ht="18">
      <c r="A6" s="485" t="s">
        <v>3</v>
      </c>
      <c r="B6" s="486"/>
      <c r="C6" s="487"/>
      <c r="D6" s="488"/>
      <c r="E6" s="20"/>
    </row>
    <row r="7" spans="1:22" s="1" customFormat="1" ht="54">
      <c r="A7" s="3" t="s">
        <v>4</v>
      </c>
      <c r="B7" s="489" t="s">
        <v>5</v>
      </c>
      <c r="C7" s="490"/>
      <c r="D7" s="4" t="s">
        <v>6</v>
      </c>
      <c r="E7" s="20"/>
    </row>
    <row r="8" spans="1:22" s="1" customFormat="1" ht="29.25" customHeight="1" thickBot="1">
      <c r="A8" s="21" t="s">
        <v>42</v>
      </c>
      <c r="B8" s="482" t="s">
        <v>43</v>
      </c>
      <c r="C8" s="483"/>
      <c r="D8" s="22" t="s">
        <v>53</v>
      </c>
      <c r="E8" s="7"/>
    </row>
    <row r="9" spans="1:22" s="1" customFormat="1" ht="18.75" thickBot="1">
      <c r="A9" s="7"/>
      <c r="B9" s="7"/>
      <c r="C9" s="7"/>
      <c r="D9" s="7"/>
      <c r="E9" s="7"/>
    </row>
    <row r="10" spans="1:22" s="1" customFormat="1" ht="31.5" thickBot="1">
      <c r="A10" s="470" t="s">
        <v>9</v>
      </c>
      <c r="B10" s="471"/>
      <c r="C10" s="471"/>
      <c r="D10" s="471"/>
      <c r="E10" s="471"/>
      <c r="F10" s="471"/>
      <c r="G10" s="472"/>
      <c r="H10" s="500">
        <v>2023</v>
      </c>
      <c r="I10" s="501"/>
      <c r="J10" s="501"/>
      <c r="K10" s="501"/>
      <c r="L10" s="501"/>
      <c r="M10" s="501"/>
      <c r="N10" s="501"/>
      <c r="O10" s="501"/>
      <c r="P10" s="501"/>
      <c r="Q10" s="501"/>
      <c r="R10" s="501"/>
      <c r="S10" s="502"/>
      <c r="T10" s="494" t="s">
        <v>10</v>
      </c>
    </row>
    <row r="11" spans="1:22" s="1" customFormat="1" ht="57.75" thickBot="1">
      <c r="A11" s="8" t="s">
        <v>11</v>
      </c>
      <c r="B11" s="9" t="s">
        <v>12</v>
      </c>
      <c r="C11" s="10" t="s">
        <v>13</v>
      </c>
      <c r="D11" s="10" t="s">
        <v>14</v>
      </c>
      <c r="E11" s="10" t="s">
        <v>15</v>
      </c>
      <c r="F11" s="10" t="s">
        <v>16</v>
      </c>
      <c r="G11" s="11" t="s">
        <v>17</v>
      </c>
      <c r="H11" s="12" t="s">
        <v>18</v>
      </c>
      <c r="I11" s="12" t="s">
        <v>19</v>
      </c>
      <c r="J11" s="12" t="s">
        <v>20</v>
      </c>
      <c r="K11" s="12" t="s">
        <v>21</v>
      </c>
      <c r="L11" s="12" t="s">
        <v>22</v>
      </c>
      <c r="M11" s="12" t="s">
        <v>23</v>
      </c>
      <c r="N11" s="12" t="s">
        <v>24</v>
      </c>
      <c r="O11" s="14" t="s">
        <v>25</v>
      </c>
      <c r="P11" s="47" t="s">
        <v>26</v>
      </c>
      <c r="Q11" s="47" t="s">
        <v>27</v>
      </c>
      <c r="R11" s="47" t="s">
        <v>28</v>
      </c>
      <c r="S11" s="47" t="s">
        <v>29</v>
      </c>
      <c r="T11" s="495"/>
    </row>
    <row r="12" spans="1:22" s="1" customFormat="1" ht="179.25" customHeight="1">
      <c r="A12" s="48" t="s">
        <v>45</v>
      </c>
      <c r="B12" s="49">
        <v>16189</v>
      </c>
      <c r="C12" s="49" t="s">
        <v>54</v>
      </c>
      <c r="D12" s="49" t="s">
        <v>55</v>
      </c>
      <c r="E12" s="50" t="s">
        <v>56</v>
      </c>
      <c r="F12" s="51">
        <v>980</v>
      </c>
      <c r="G12" s="50" t="s">
        <v>57</v>
      </c>
      <c r="H12" s="52">
        <v>70</v>
      </c>
      <c r="I12" s="53">
        <v>68</v>
      </c>
      <c r="J12" s="53">
        <v>88</v>
      </c>
      <c r="K12" s="53"/>
      <c r="L12" s="53"/>
      <c r="M12" s="54"/>
      <c r="N12" s="55"/>
      <c r="O12" s="55"/>
      <c r="P12" s="56"/>
      <c r="Q12" s="56"/>
      <c r="R12" s="56"/>
      <c r="S12" s="56"/>
      <c r="T12" s="57">
        <f>SUM(H12:S12)</f>
        <v>226</v>
      </c>
      <c r="U12" s="15"/>
      <c r="V12" s="16"/>
    </row>
    <row r="15" spans="1:22">
      <c r="B15" s="18" t="s">
        <v>255</v>
      </c>
    </row>
  </sheetData>
  <mergeCells count="9">
    <mergeCell ref="A10:G10"/>
    <mergeCell ref="H10:S10"/>
    <mergeCell ref="T10:T11"/>
    <mergeCell ref="A1:T1"/>
    <mergeCell ref="A2:T2"/>
    <mergeCell ref="A3:T3"/>
    <mergeCell ref="A6:D6"/>
    <mergeCell ref="B7:C7"/>
    <mergeCell ref="B8:C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V19"/>
  <sheetViews>
    <sheetView topLeftCell="A8" workbookViewId="0">
      <selection activeCell="C22" sqref="C22"/>
    </sheetView>
  </sheetViews>
  <sheetFormatPr baseColWidth="10" defaultColWidth="11.42578125" defaultRowHeight="15"/>
  <cols>
    <col min="1" max="1" width="27.7109375" style="18" customWidth="1"/>
    <col min="2" max="2" width="11.7109375" style="18" customWidth="1"/>
    <col min="3" max="3" width="12.7109375" style="18" customWidth="1"/>
    <col min="4" max="4" width="22.28515625" style="18" customWidth="1"/>
    <col min="5" max="5" width="17.85546875" style="18" customWidth="1"/>
    <col min="6" max="6" width="15.85546875" style="18" customWidth="1"/>
    <col min="7" max="7" width="17.7109375" style="18" customWidth="1"/>
    <col min="8" max="9" width="11.42578125" style="18" customWidth="1"/>
    <col min="10" max="10" width="10.5703125" style="18" customWidth="1"/>
    <col min="11" max="11" width="11.28515625" style="18" customWidth="1"/>
    <col min="12" max="12" width="11" style="18" customWidth="1"/>
    <col min="13" max="13" width="11.7109375" style="18" customWidth="1"/>
    <col min="14" max="14" width="11.28515625" style="18" customWidth="1"/>
    <col min="15" max="15" width="10.5703125" style="18" customWidth="1"/>
    <col min="16" max="19" width="13.42578125" style="18" customWidth="1"/>
    <col min="20" max="20" width="22.7109375" style="18" customWidth="1"/>
    <col min="21" max="28" width="20.85546875" style="18" customWidth="1"/>
    <col min="29" max="256" width="11.42578125" style="18"/>
    <col min="257" max="257" width="27.7109375" style="18" customWidth="1"/>
    <col min="258" max="258" width="11.7109375" style="18" customWidth="1"/>
    <col min="259" max="259" width="12.7109375" style="18" customWidth="1"/>
    <col min="260" max="260" width="22.28515625" style="18" customWidth="1"/>
    <col min="261" max="261" width="17.85546875" style="18" customWidth="1"/>
    <col min="262" max="262" width="15.85546875" style="18" customWidth="1"/>
    <col min="263" max="263" width="17.7109375" style="18" customWidth="1"/>
    <col min="264" max="265" width="11.42578125" style="18" customWidth="1"/>
    <col min="266" max="266" width="10.5703125" style="18" customWidth="1"/>
    <col min="267" max="267" width="11.28515625" style="18" customWidth="1"/>
    <col min="268" max="268" width="11" style="18" customWidth="1"/>
    <col min="269" max="269" width="11.7109375" style="18" customWidth="1"/>
    <col min="270" max="270" width="11.28515625" style="18" customWidth="1"/>
    <col min="271" max="271" width="10.5703125" style="18" customWidth="1"/>
    <col min="272" max="275" width="13.42578125" style="18" customWidth="1"/>
    <col min="276" max="276" width="22.7109375" style="18" customWidth="1"/>
    <col min="277" max="284" width="20.85546875" style="18" customWidth="1"/>
    <col min="285" max="512" width="11.42578125" style="18"/>
    <col min="513" max="513" width="27.7109375" style="18" customWidth="1"/>
    <col min="514" max="514" width="11.7109375" style="18" customWidth="1"/>
    <col min="515" max="515" width="12.7109375" style="18" customWidth="1"/>
    <col min="516" max="516" width="22.28515625" style="18" customWidth="1"/>
    <col min="517" max="517" width="17.85546875" style="18" customWidth="1"/>
    <col min="518" max="518" width="15.85546875" style="18" customWidth="1"/>
    <col min="519" max="519" width="17.7109375" style="18" customWidth="1"/>
    <col min="520" max="521" width="11.42578125" style="18" customWidth="1"/>
    <col min="522" max="522" width="10.5703125" style="18" customWidth="1"/>
    <col min="523" max="523" width="11.28515625" style="18" customWidth="1"/>
    <col min="524" max="524" width="11" style="18" customWidth="1"/>
    <col min="525" max="525" width="11.7109375" style="18" customWidth="1"/>
    <col min="526" max="526" width="11.28515625" style="18" customWidth="1"/>
    <col min="527" max="527" width="10.5703125" style="18" customWidth="1"/>
    <col min="528" max="531" width="13.42578125" style="18" customWidth="1"/>
    <col min="532" max="532" width="22.7109375" style="18" customWidth="1"/>
    <col min="533" max="540" width="20.85546875" style="18" customWidth="1"/>
    <col min="541" max="768" width="11.42578125" style="18"/>
    <col min="769" max="769" width="27.7109375" style="18" customWidth="1"/>
    <col min="770" max="770" width="11.7109375" style="18" customWidth="1"/>
    <col min="771" max="771" width="12.7109375" style="18" customWidth="1"/>
    <col min="772" max="772" width="22.28515625" style="18" customWidth="1"/>
    <col min="773" max="773" width="17.85546875" style="18" customWidth="1"/>
    <col min="774" max="774" width="15.85546875" style="18" customWidth="1"/>
    <col min="775" max="775" width="17.7109375" style="18" customWidth="1"/>
    <col min="776" max="777" width="11.42578125" style="18" customWidth="1"/>
    <col min="778" max="778" width="10.5703125" style="18" customWidth="1"/>
    <col min="779" max="779" width="11.28515625" style="18" customWidth="1"/>
    <col min="780" max="780" width="11" style="18" customWidth="1"/>
    <col min="781" max="781" width="11.7109375" style="18" customWidth="1"/>
    <col min="782" max="782" width="11.28515625" style="18" customWidth="1"/>
    <col min="783" max="783" width="10.5703125" style="18" customWidth="1"/>
    <col min="784" max="787" width="13.42578125" style="18" customWidth="1"/>
    <col min="788" max="788" width="22.7109375" style="18" customWidth="1"/>
    <col min="789" max="796" width="20.85546875" style="18" customWidth="1"/>
    <col min="797" max="1024" width="11.42578125" style="18"/>
    <col min="1025" max="1025" width="27.7109375" style="18" customWidth="1"/>
    <col min="1026" max="1026" width="11.7109375" style="18" customWidth="1"/>
    <col min="1027" max="1027" width="12.7109375" style="18" customWidth="1"/>
    <col min="1028" max="1028" width="22.28515625" style="18" customWidth="1"/>
    <col min="1029" max="1029" width="17.85546875" style="18" customWidth="1"/>
    <col min="1030" max="1030" width="15.85546875" style="18" customWidth="1"/>
    <col min="1031" max="1031" width="17.7109375" style="18" customWidth="1"/>
    <col min="1032" max="1033" width="11.42578125" style="18" customWidth="1"/>
    <col min="1034" max="1034" width="10.5703125" style="18" customWidth="1"/>
    <col min="1035" max="1035" width="11.28515625" style="18" customWidth="1"/>
    <col min="1036" max="1036" width="11" style="18" customWidth="1"/>
    <col min="1037" max="1037" width="11.7109375" style="18" customWidth="1"/>
    <col min="1038" max="1038" width="11.28515625" style="18" customWidth="1"/>
    <col min="1039" max="1039" width="10.5703125" style="18" customWidth="1"/>
    <col min="1040" max="1043" width="13.42578125" style="18" customWidth="1"/>
    <col min="1044" max="1044" width="22.7109375" style="18" customWidth="1"/>
    <col min="1045" max="1052" width="20.85546875" style="18" customWidth="1"/>
    <col min="1053" max="1280" width="11.42578125" style="18"/>
    <col min="1281" max="1281" width="27.7109375" style="18" customWidth="1"/>
    <col min="1282" max="1282" width="11.7109375" style="18" customWidth="1"/>
    <col min="1283" max="1283" width="12.7109375" style="18" customWidth="1"/>
    <col min="1284" max="1284" width="22.28515625" style="18" customWidth="1"/>
    <col min="1285" max="1285" width="17.85546875" style="18" customWidth="1"/>
    <col min="1286" max="1286" width="15.85546875" style="18" customWidth="1"/>
    <col min="1287" max="1287" width="17.7109375" style="18" customWidth="1"/>
    <col min="1288" max="1289" width="11.42578125" style="18" customWidth="1"/>
    <col min="1290" max="1290" width="10.5703125" style="18" customWidth="1"/>
    <col min="1291" max="1291" width="11.28515625" style="18" customWidth="1"/>
    <col min="1292" max="1292" width="11" style="18" customWidth="1"/>
    <col min="1293" max="1293" width="11.7109375" style="18" customWidth="1"/>
    <col min="1294" max="1294" width="11.28515625" style="18" customWidth="1"/>
    <col min="1295" max="1295" width="10.5703125" style="18" customWidth="1"/>
    <col min="1296" max="1299" width="13.42578125" style="18" customWidth="1"/>
    <col min="1300" max="1300" width="22.7109375" style="18" customWidth="1"/>
    <col min="1301" max="1308" width="20.85546875" style="18" customWidth="1"/>
    <col min="1309" max="1536" width="11.42578125" style="18"/>
    <col min="1537" max="1537" width="27.7109375" style="18" customWidth="1"/>
    <col min="1538" max="1538" width="11.7109375" style="18" customWidth="1"/>
    <col min="1539" max="1539" width="12.7109375" style="18" customWidth="1"/>
    <col min="1540" max="1540" width="22.28515625" style="18" customWidth="1"/>
    <col min="1541" max="1541" width="17.85546875" style="18" customWidth="1"/>
    <col min="1542" max="1542" width="15.85546875" style="18" customWidth="1"/>
    <col min="1543" max="1543" width="17.7109375" style="18" customWidth="1"/>
    <col min="1544" max="1545" width="11.42578125" style="18" customWidth="1"/>
    <col min="1546" max="1546" width="10.5703125" style="18" customWidth="1"/>
    <col min="1547" max="1547" width="11.28515625" style="18" customWidth="1"/>
    <col min="1548" max="1548" width="11" style="18" customWidth="1"/>
    <col min="1549" max="1549" width="11.7109375" style="18" customWidth="1"/>
    <col min="1550" max="1550" width="11.28515625" style="18" customWidth="1"/>
    <col min="1551" max="1551" width="10.5703125" style="18" customWidth="1"/>
    <col min="1552" max="1555" width="13.42578125" style="18" customWidth="1"/>
    <col min="1556" max="1556" width="22.7109375" style="18" customWidth="1"/>
    <col min="1557" max="1564" width="20.85546875" style="18" customWidth="1"/>
    <col min="1565" max="1792" width="11.42578125" style="18"/>
    <col min="1793" max="1793" width="27.7109375" style="18" customWidth="1"/>
    <col min="1794" max="1794" width="11.7109375" style="18" customWidth="1"/>
    <col min="1795" max="1795" width="12.7109375" style="18" customWidth="1"/>
    <col min="1796" max="1796" width="22.28515625" style="18" customWidth="1"/>
    <col min="1797" max="1797" width="17.85546875" style="18" customWidth="1"/>
    <col min="1798" max="1798" width="15.85546875" style="18" customWidth="1"/>
    <col min="1799" max="1799" width="17.7109375" style="18" customWidth="1"/>
    <col min="1800" max="1801" width="11.42578125" style="18" customWidth="1"/>
    <col min="1802" max="1802" width="10.5703125" style="18" customWidth="1"/>
    <col min="1803" max="1803" width="11.28515625" style="18" customWidth="1"/>
    <col min="1804" max="1804" width="11" style="18" customWidth="1"/>
    <col min="1805" max="1805" width="11.7109375" style="18" customWidth="1"/>
    <col min="1806" max="1806" width="11.28515625" style="18" customWidth="1"/>
    <col min="1807" max="1807" width="10.5703125" style="18" customWidth="1"/>
    <col min="1808" max="1811" width="13.42578125" style="18" customWidth="1"/>
    <col min="1812" max="1812" width="22.7109375" style="18" customWidth="1"/>
    <col min="1813" max="1820" width="20.85546875" style="18" customWidth="1"/>
    <col min="1821" max="2048" width="11.42578125" style="18"/>
    <col min="2049" max="2049" width="27.7109375" style="18" customWidth="1"/>
    <col min="2050" max="2050" width="11.7109375" style="18" customWidth="1"/>
    <col min="2051" max="2051" width="12.7109375" style="18" customWidth="1"/>
    <col min="2052" max="2052" width="22.28515625" style="18" customWidth="1"/>
    <col min="2053" max="2053" width="17.85546875" style="18" customWidth="1"/>
    <col min="2054" max="2054" width="15.85546875" style="18" customWidth="1"/>
    <col min="2055" max="2055" width="17.7109375" style="18" customWidth="1"/>
    <col min="2056" max="2057" width="11.42578125" style="18" customWidth="1"/>
    <col min="2058" max="2058" width="10.5703125" style="18" customWidth="1"/>
    <col min="2059" max="2059" width="11.28515625" style="18" customWidth="1"/>
    <col min="2060" max="2060" width="11" style="18" customWidth="1"/>
    <col min="2061" max="2061" width="11.7109375" style="18" customWidth="1"/>
    <col min="2062" max="2062" width="11.28515625" style="18" customWidth="1"/>
    <col min="2063" max="2063" width="10.5703125" style="18" customWidth="1"/>
    <col min="2064" max="2067" width="13.42578125" style="18" customWidth="1"/>
    <col min="2068" max="2068" width="22.7109375" style="18" customWidth="1"/>
    <col min="2069" max="2076" width="20.85546875" style="18" customWidth="1"/>
    <col min="2077" max="2304" width="11.42578125" style="18"/>
    <col min="2305" max="2305" width="27.7109375" style="18" customWidth="1"/>
    <col min="2306" max="2306" width="11.7109375" style="18" customWidth="1"/>
    <col min="2307" max="2307" width="12.7109375" style="18" customWidth="1"/>
    <col min="2308" max="2308" width="22.28515625" style="18" customWidth="1"/>
    <col min="2309" max="2309" width="17.85546875" style="18" customWidth="1"/>
    <col min="2310" max="2310" width="15.85546875" style="18" customWidth="1"/>
    <col min="2311" max="2311" width="17.7109375" style="18" customWidth="1"/>
    <col min="2312" max="2313" width="11.42578125" style="18" customWidth="1"/>
    <col min="2314" max="2314" width="10.5703125" style="18" customWidth="1"/>
    <col min="2315" max="2315" width="11.28515625" style="18" customWidth="1"/>
    <col min="2316" max="2316" width="11" style="18" customWidth="1"/>
    <col min="2317" max="2317" width="11.7109375" style="18" customWidth="1"/>
    <col min="2318" max="2318" width="11.28515625" style="18" customWidth="1"/>
    <col min="2319" max="2319" width="10.5703125" style="18" customWidth="1"/>
    <col min="2320" max="2323" width="13.42578125" style="18" customWidth="1"/>
    <col min="2324" max="2324" width="22.7109375" style="18" customWidth="1"/>
    <col min="2325" max="2332" width="20.85546875" style="18" customWidth="1"/>
    <col min="2333" max="2560" width="11.42578125" style="18"/>
    <col min="2561" max="2561" width="27.7109375" style="18" customWidth="1"/>
    <col min="2562" max="2562" width="11.7109375" style="18" customWidth="1"/>
    <col min="2563" max="2563" width="12.7109375" style="18" customWidth="1"/>
    <col min="2564" max="2564" width="22.28515625" style="18" customWidth="1"/>
    <col min="2565" max="2565" width="17.85546875" style="18" customWidth="1"/>
    <col min="2566" max="2566" width="15.85546875" style="18" customWidth="1"/>
    <col min="2567" max="2567" width="17.7109375" style="18" customWidth="1"/>
    <col min="2568" max="2569" width="11.42578125" style="18" customWidth="1"/>
    <col min="2570" max="2570" width="10.5703125" style="18" customWidth="1"/>
    <col min="2571" max="2571" width="11.28515625" style="18" customWidth="1"/>
    <col min="2572" max="2572" width="11" style="18" customWidth="1"/>
    <col min="2573" max="2573" width="11.7109375" style="18" customWidth="1"/>
    <col min="2574" max="2574" width="11.28515625" style="18" customWidth="1"/>
    <col min="2575" max="2575" width="10.5703125" style="18" customWidth="1"/>
    <col min="2576" max="2579" width="13.42578125" style="18" customWidth="1"/>
    <col min="2580" max="2580" width="22.7109375" style="18" customWidth="1"/>
    <col min="2581" max="2588" width="20.85546875" style="18" customWidth="1"/>
    <col min="2589" max="2816" width="11.42578125" style="18"/>
    <col min="2817" max="2817" width="27.7109375" style="18" customWidth="1"/>
    <col min="2818" max="2818" width="11.7109375" style="18" customWidth="1"/>
    <col min="2819" max="2819" width="12.7109375" style="18" customWidth="1"/>
    <col min="2820" max="2820" width="22.28515625" style="18" customWidth="1"/>
    <col min="2821" max="2821" width="17.85546875" style="18" customWidth="1"/>
    <col min="2822" max="2822" width="15.85546875" style="18" customWidth="1"/>
    <col min="2823" max="2823" width="17.7109375" style="18" customWidth="1"/>
    <col min="2824" max="2825" width="11.42578125" style="18" customWidth="1"/>
    <col min="2826" max="2826" width="10.5703125" style="18" customWidth="1"/>
    <col min="2827" max="2827" width="11.28515625" style="18" customWidth="1"/>
    <col min="2828" max="2828" width="11" style="18" customWidth="1"/>
    <col min="2829" max="2829" width="11.7109375" style="18" customWidth="1"/>
    <col min="2830" max="2830" width="11.28515625" style="18" customWidth="1"/>
    <col min="2831" max="2831" width="10.5703125" style="18" customWidth="1"/>
    <col min="2832" max="2835" width="13.42578125" style="18" customWidth="1"/>
    <col min="2836" max="2836" width="22.7109375" style="18" customWidth="1"/>
    <col min="2837" max="2844" width="20.85546875" style="18" customWidth="1"/>
    <col min="2845" max="3072" width="11.42578125" style="18"/>
    <col min="3073" max="3073" width="27.7109375" style="18" customWidth="1"/>
    <col min="3074" max="3074" width="11.7109375" style="18" customWidth="1"/>
    <col min="3075" max="3075" width="12.7109375" style="18" customWidth="1"/>
    <col min="3076" max="3076" width="22.28515625" style="18" customWidth="1"/>
    <col min="3077" max="3077" width="17.85546875" style="18" customWidth="1"/>
    <col min="3078" max="3078" width="15.85546875" style="18" customWidth="1"/>
    <col min="3079" max="3079" width="17.7109375" style="18" customWidth="1"/>
    <col min="3080" max="3081" width="11.42578125" style="18" customWidth="1"/>
    <col min="3082" max="3082" width="10.5703125" style="18" customWidth="1"/>
    <col min="3083" max="3083" width="11.28515625" style="18" customWidth="1"/>
    <col min="3084" max="3084" width="11" style="18" customWidth="1"/>
    <col min="3085" max="3085" width="11.7109375" style="18" customWidth="1"/>
    <col min="3086" max="3086" width="11.28515625" style="18" customWidth="1"/>
    <col min="3087" max="3087" width="10.5703125" style="18" customWidth="1"/>
    <col min="3088" max="3091" width="13.42578125" style="18" customWidth="1"/>
    <col min="3092" max="3092" width="22.7109375" style="18" customWidth="1"/>
    <col min="3093" max="3100" width="20.85546875" style="18" customWidth="1"/>
    <col min="3101" max="3328" width="11.42578125" style="18"/>
    <col min="3329" max="3329" width="27.7109375" style="18" customWidth="1"/>
    <col min="3330" max="3330" width="11.7109375" style="18" customWidth="1"/>
    <col min="3331" max="3331" width="12.7109375" style="18" customWidth="1"/>
    <col min="3332" max="3332" width="22.28515625" style="18" customWidth="1"/>
    <col min="3333" max="3333" width="17.85546875" style="18" customWidth="1"/>
    <col min="3334" max="3334" width="15.85546875" style="18" customWidth="1"/>
    <col min="3335" max="3335" width="17.7109375" style="18" customWidth="1"/>
    <col min="3336" max="3337" width="11.42578125" style="18" customWidth="1"/>
    <col min="3338" max="3338" width="10.5703125" style="18" customWidth="1"/>
    <col min="3339" max="3339" width="11.28515625" style="18" customWidth="1"/>
    <col min="3340" max="3340" width="11" style="18" customWidth="1"/>
    <col min="3341" max="3341" width="11.7109375" style="18" customWidth="1"/>
    <col min="3342" max="3342" width="11.28515625" style="18" customWidth="1"/>
    <col min="3343" max="3343" width="10.5703125" style="18" customWidth="1"/>
    <col min="3344" max="3347" width="13.42578125" style="18" customWidth="1"/>
    <col min="3348" max="3348" width="22.7109375" style="18" customWidth="1"/>
    <col min="3349" max="3356" width="20.85546875" style="18" customWidth="1"/>
    <col min="3357" max="3584" width="11.42578125" style="18"/>
    <col min="3585" max="3585" width="27.7109375" style="18" customWidth="1"/>
    <col min="3586" max="3586" width="11.7109375" style="18" customWidth="1"/>
    <col min="3587" max="3587" width="12.7109375" style="18" customWidth="1"/>
    <col min="3588" max="3588" width="22.28515625" style="18" customWidth="1"/>
    <col min="3589" max="3589" width="17.85546875" style="18" customWidth="1"/>
    <col min="3590" max="3590" width="15.85546875" style="18" customWidth="1"/>
    <col min="3591" max="3591" width="17.7109375" style="18" customWidth="1"/>
    <col min="3592" max="3593" width="11.42578125" style="18" customWidth="1"/>
    <col min="3594" max="3594" width="10.5703125" style="18" customWidth="1"/>
    <col min="3595" max="3595" width="11.28515625" style="18" customWidth="1"/>
    <col min="3596" max="3596" width="11" style="18" customWidth="1"/>
    <col min="3597" max="3597" width="11.7109375" style="18" customWidth="1"/>
    <col min="3598" max="3598" width="11.28515625" style="18" customWidth="1"/>
    <col min="3599" max="3599" width="10.5703125" style="18" customWidth="1"/>
    <col min="3600" max="3603" width="13.42578125" style="18" customWidth="1"/>
    <col min="3604" max="3604" width="22.7109375" style="18" customWidth="1"/>
    <col min="3605" max="3612" width="20.85546875" style="18" customWidth="1"/>
    <col min="3613" max="3840" width="11.42578125" style="18"/>
    <col min="3841" max="3841" width="27.7109375" style="18" customWidth="1"/>
    <col min="3842" max="3842" width="11.7109375" style="18" customWidth="1"/>
    <col min="3843" max="3843" width="12.7109375" style="18" customWidth="1"/>
    <col min="3844" max="3844" width="22.28515625" style="18" customWidth="1"/>
    <col min="3845" max="3845" width="17.85546875" style="18" customWidth="1"/>
    <col min="3846" max="3846" width="15.85546875" style="18" customWidth="1"/>
    <col min="3847" max="3847" width="17.7109375" style="18" customWidth="1"/>
    <col min="3848" max="3849" width="11.42578125" style="18" customWidth="1"/>
    <col min="3850" max="3850" width="10.5703125" style="18" customWidth="1"/>
    <col min="3851" max="3851" width="11.28515625" style="18" customWidth="1"/>
    <col min="3852" max="3852" width="11" style="18" customWidth="1"/>
    <col min="3853" max="3853" width="11.7109375" style="18" customWidth="1"/>
    <col min="3854" max="3854" width="11.28515625" style="18" customWidth="1"/>
    <col min="3855" max="3855" width="10.5703125" style="18" customWidth="1"/>
    <col min="3856" max="3859" width="13.42578125" style="18" customWidth="1"/>
    <col min="3860" max="3860" width="22.7109375" style="18" customWidth="1"/>
    <col min="3861" max="3868" width="20.85546875" style="18" customWidth="1"/>
    <col min="3869" max="4096" width="11.42578125" style="18"/>
    <col min="4097" max="4097" width="27.7109375" style="18" customWidth="1"/>
    <col min="4098" max="4098" width="11.7109375" style="18" customWidth="1"/>
    <col min="4099" max="4099" width="12.7109375" style="18" customWidth="1"/>
    <col min="4100" max="4100" width="22.28515625" style="18" customWidth="1"/>
    <col min="4101" max="4101" width="17.85546875" style="18" customWidth="1"/>
    <col min="4102" max="4102" width="15.85546875" style="18" customWidth="1"/>
    <col min="4103" max="4103" width="17.7109375" style="18" customWidth="1"/>
    <col min="4104" max="4105" width="11.42578125" style="18" customWidth="1"/>
    <col min="4106" max="4106" width="10.5703125" style="18" customWidth="1"/>
    <col min="4107" max="4107" width="11.28515625" style="18" customWidth="1"/>
    <col min="4108" max="4108" width="11" style="18" customWidth="1"/>
    <col min="4109" max="4109" width="11.7109375" style="18" customWidth="1"/>
    <col min="4110" max="4110" width="11.28515625" style="18" customWidth="1"/>
    <col min="4111" max="4111" width="10.5703125" style="18" customWidth="1"/>
    <col min="4112" max="4115" width="13.42578125" style="18" customWidth="1"/>
    <col min="4116" max="4116" width="22.7109375" style="18" customWidth="1"/>
    <col min="4117" max="4124" width="20.85546875" style="18" customWidth="1"/>
    <col min="4125" max="4352" width="11.42578125" style="18"/>
    <col min="4353" max="4353" width="27.7109375" style="18" customWidth="1"/>
    <col min="4354" max="4354" width="11.7109375" style="18" customWidth="1"/>
    <col min="4355" max="4355" width="12.7109375" style="18" customWidth="1"/>
    <col min="4356" max="4356" width="22.28515625" style="18" customWidth="1"/>
    <col min="4357" max="4357" width="17.85546875" style="18" customWidth="1"/>
    <col min="4358" max="4358" width="15.85546875" style="18" customWidth="1"/>
    <col min="4359" max="4359" width="17.7109375" style="18" customWidth="1"/>
    <col min="4360" max="4361" width="11.42578125" style="18" customWidth="1"/>
    <col min="4362" max="4362" width="10.5703125" style="18" customWidth="1"/>
    <col min="4363" max="4363" width="11.28515625" style="18" customWidth="1"/>
    <col min="4364" max="4364" width="11" style="18" customWidth="1"/>
    <col min="4365" max="4365" width="11.7109375" style="18" customWidth="1"/>
    <col min="4366" max="4366" width="11.28515625" style="18" customWidth="1"/>
    <col min="4367" max="4367" width="10.5703125" style="18" customWidth="1"/>
    <col min="4368" max="4371" width="13.42578125" style="18" customWidth="1"/>
    <col min="4372" max="4372" width="22.7109375" style="18" customWidth="1"/>
    <col min="4373" max="4380" width="20.85546875" style="18" customWidth="1"/>
    <col min="4381" max="4608" width="11.42578125" style="18"/>
    <col min="4609" max="4609" width="27.7109375" style="18" customWidth="1"/>
    <col min="4610" max="4610" width="11.7109375" style="18" customWidth="1"/>
    <col min="4611" max="4611" width="12.7109375" style="18" customWidth="1"/>
    <col min="4612" max="4612" width="22.28515625" style="18" customWidth="1"/>
    <col min="4613" max="4613" width="17.85546875" style="18" customWidth="1"/>
    <col min="4614" max="4614" width="15.85546875" style="18" customWidth="1"/>
    <col min="4615" max="4615" width="17.7109375" style="18" customWidth="1"/>
    <col min="4616" max="4617" width="11.42578125" style="18" customWidth="1"/>
    <col min="4618" max="4618" width="10.5703125" style="18" customWidth="1"/>
    <col min="4619" max="4619" width="11.28515625" style="18" customWidth="1"/>
    <col min="4620" max="4620" width="11" style="18" customWidth="1"/>
    <col min="4621" max="4621" width="11.7109375" style="18" customWidth="1"/>
    <col min="4622" max="4622" width="11.28515625" style="18" customWidth="1"/>
    <col min="4623" max="4623" width="10.5703125" style="18" customWidth="1"/>
    <col min="4624" max="4627" width="13.42578125" style="18" customWidth="1"/>
    <col min="4628" max="4628" width="22.7109375" style="18" customWidth="1"/>
    <col min="4629" max="4636" width="20.85546875" style="18" customWidth="1"/>
    <col min="4637" max="4864" width="11.42578125" style="18"/>
    <col min="4865" max="4865" width="27.7109375" style="18" customWidth="1"/>
    <col min="4866" max="4866" width="11.7109375" style="18" customWidth="1"/>
    <col min="4867" max="4867" width="12.7109375" style="18" customWidth="1"/>
    <col min="4868" max="4868" width="22.28515625" style="18" customWidth="1"/>
    <col min="4869" max="4869" width="17.85546875" style="18" customWidth="1"/>
    <col min="4870" max="4870" width="15.85546875" style="18" customWidth="1"/>
    <col min="4871" max="4871" width="17.7109375" style="18" customWidth="1"/>
    <col min="4872" max="4873" width="11.42578125" style="18" customWidth="1"/>
    <col min="4874" max="4874" width="10.5703125" style="18" customWidth="1"/>
    <col min="4875" max="4875" width="11.28515625" style="18" customWidth="1"/>
    <col min="4876" max="4876" width="11" style="18" customWidth="1"/>
    <col min="4877" max="4877" width="11.7109375" style="18" customWidth="1"/>
    <col min="4878" max="4878" width="11.28515625" style="18" customWidth="1"/>
    <col min="4879" max="4879" width="10.5703125" style="18" customWidth="1"/>
    <col min="4880" max="4883" width="13.42578125" style="18" customWidth="1"/>
    <col min="4884" max="4884" width="22.7109375" style="18" customWidth="1"/>
    <col min="4885" max="4892" width="20.85546875" style="18" customWidth="1"/>
    <col min="4893" max="5120" width="11.42578125" style="18"/>
    <col min="5121" max="5121" width="27.7109375" style="18" customWidth="1"/>
    <col min="5122" max="5122" width="11.7109375" style="18" customWidth="1"/>
    <col min="5123" max="5123" width="12.7109375" style="18" customWidth="1"/>
    <col min="5124" max="5124" width="22.28515625" style="18" customWidth="1"/>
    <col min="5125" max="5125" width="17.85546875" style="18" customWidth="1"/>
    <col min="5126" max="5126" width="15.85546875" style="18" customWidth="1"/>
    <col min="5127" max="5127" width="17.7109375" style="18" customWidth="1"/>
    <col min="5128" max="5129" width="11.42578125" style="18" customWidth="1"/>
    <col min="5130" max="5130" width="10.5703125" style="18" customWidth="1"/>
    <col min="5131" max="5131" width="11.28515625" style="18" customWidth="1"/>
    <col min="5132" max="5132" width="11" style="18" customWidth="1"/>
    <col min="5133" max="5133" width="11.7109375" style="18" customWidth="1"/>
    <col min="5134" max="5134" width="11.28515625" style="18" customWidth="1"/>
    <col min="5135" max="5135" width="10.5703125" style="18" customWidth="1"/>
    <col min="5136" max="5139" width="13.42578125" style="18" customWidth="1"/>
    <col min="5140" max="5140" width="22.7109375" style="18" customWidth="1"/>
    <col min="5141" max="5148" width="20.85546875" style="18" customWidth="1"/>
    <col min="5149" max="5376" width="11.42578125" style="18"/>
    <col min="5377" max="5377" width="27.7109375" style="18" customWidth="1"/>
    <col min="5378" max="5378" width="11.7109375" style="18" customWidth="1"/>
    <col min="5379" max="5379" width="12.7109375" style="18" customWidth="1"/>
    <col min="5380" max="5380" width="22.28515625" style="18" customWidth="1"/>
    <col min="5381" max="5381" width="17.85546875" style="18" customWidth="1"/>
    <col min="5382" max="5382" width="15.85546875" style="18" customWidth="1"/>
    <col min="5383" max="5383" width="17.7109375" style="18" customWidth="1"/>
    <col min="5384" max="5385" width="11.42578125" style="18" customWidth="1"/>
    <col min="5386" max="5386" width="10.5703125" style="18" customWidth="1"/>
    <col min="5387" max="5387" width="11.28515625" style="18" customWidth="1"/>
    <col min="5388" max="5388" width="11" style="18" customWidth="1"/>
    <col min="5389" max="5389" width="11.7109375" style="18" customWidth="1"/>
    <col min="5390" max="5390" width="11.28515625" style="18" customWidth="1"/>
    <col min="5391" max="5391" width="10.5703125" style="18" customWidth="1"/>
    <col min="5392" max="5395" width="13.42578125" style="18" customWidth="1"/>
    <col min="5396" max="5396" width="22.7109375" style="18" customWidth="1"/>
    <col min="5397" max="5404" width="20.85546875" style="18" customWidth="1"/>
    <col min="5405" max="5632" width="11.42578125" style="18"/>
    <col min="5633" max="5633" width="27.7109375" style="18" customWidth="1"/>
    <col min="5634" max="5634" width="11.7109375" style="18" customWidth="1"/>
    <col min="5635" max="5635" width="12.7109375" style="18" customWidth="1"/>
    <col min="5636" max="5636" width="22.28515625" style="18" customWidth="1"/>
    <col min="5637" max="5637" width="17.85546875" style="18" customWidth="1"/>
    <col min="5638" max="5638" width="15.85546875" style="18" customWidth="1"/>
    <col min="5639" max="5639" width="17.7109375" style="18" customWidth="1"/>
    <col min="5640" max="5641" width="11.42578125" style="18" customWidth="1"/>
    <col min="5642" max="5642" width="10.5703125" style="18" customWidth="1"/>
    <col min="5643" max="5643" width="11.28515625" style="18" customWidth="1"/>
    <col min="5644" max="5644" width="11" style="18" customWidth="1"/>
    <col min="5645" max="5645" width="11.7109375" style="18" customWidth="1"/>
    <col min="5646" max="5646" width="11.28515625" style="18" customWidth="1"/>
    <col min="5647" max="5647" width="10.5703125" style="18" customWidth="1"/>
    <col min="5648" max="5651" width="13.42578125" style="18" customWidth="1"/>
    <col min="5652" max="5652" width="22.7109375" style="18" customWidth="1"/>
    <col min="5653" max="5660" width="20.85546875" style="18" customWidth="1"/>
    <col min="5661" max="5888" width="11.42578125" style="18"/>
    <col min="5889" max="5889" width="27.7109375" style="18" customWidth="1"/>
    <col min="5890" max="5890" width="11.7109375" style="18" customWidth="1"/>
    <col min="5891" max="5891" width="12.7109375" style="18" customWidth="1"/>
    <col min="5892" max="5892" width="22.28515625" style="18" customWidth="1"/>
    <col min="5893" max="5893" width="17.85546875" style="18" customWidth="1"/>
    <col min="5894" max="5894" width="15.85546875" style="18" customWidth="1"/>
    <col min="5895" max="5895" width="17.7109375" style="18" customWidth="1"/>
    <col min="5896" max="5897" width="11.42578125" style="18" customWidth="1"/>
    <col min="5898" max="5898" width="10.5703125" style="18" customWidth="1"/>
    <col min="5899" max="5899" width="11.28515625" style="18" customWidth="1"/>
    <col min="5900" max="5900" width="11" style="18" customWidth="1"/>
    <col min="5901" max="5901" width="11.7109375" style="18" customWidth="1"/>
    <col min="5902" max="5902" width="11.28515625" style="18" customWidth="1"/>
    <col min="5903" max="5903" width="10.5703125" style="18" customWidth="1"/>
    <col min="5904" max="5907" width="13.42578125" style="18" customWidth="1"/>
    <col min="5908" max="5908" width="22.7109375" style="18" customWidth="1"/>
    <col min="5909" max="5916" width="20.85546875" style="18" customWidth="1"/>
    <col min="5917" max="6144" width="11.42578125" style="18"/>
    <col min="6145" max="6145" width="27.7109375" style="18" customWidth="1"/>
    <col min="6146" max="6146" width="11.7109375" style="18" customWidth="1"/>
    <col min="6147" max="6147" width="12.7109375" style="18" customWidth="1"/>
    <col min="6148" max="6148" width="22.28515625" style="18" customWidth="1"/>
    <col min="6149" max="6149" width="17.85546875" style="18" customWidth="1"/>
    <col min="6150" max="6150" width="15.85546875" style="18" customWidth="1"/>
    <col min="6151" max="6151" width="17.7109375" style="18" customWidth="1"/>
    <col min="6152" max="6153" width="11.42578125" style="18" customWidth="1"/>
    <col min="6154" max="6154" width="10.5703125" style="18" customWidth="1"/>
    <col min="6155" max="6155" width="11.28515625" style="18" customWidth="1"/>
    <col min="6156" max="6156" width="11" style="18" customWidth="1"/>
    <col min="6157" max="6157" width="11.7109375" style="18" customWidth="1"/>
    <col min="6158" max="6158" width="11.28515625" style="18" customWidth="1"/>
    <col min="6159" max="6159" width="10.5703125" style="18" customWidth="1"/>
    <col min="6160" max="6163" width="13.42578125" style="18" customWidth="1"/>
    <col min="6164" max="6164" width="22.7109375" style="18" customWidth="1"/>
    <col min="6165" max="6172" width="20.85546875" style="18" customWidth="1"/>
    <col min="6173" max="6400" width="11.42578125" style="18"/>
    <col min="6401" max="6401" width="27.7109375" style="18" customWidth="1"/>
    <col min="6402" max="6402" width="11.7109375" style="18" customWidth="1"/>
    <col min="6403" max="6403" width="12.7109375" style="18" customWidth="1"/>
    <col min="6404" max="6404" width="22.28515625" style="18" customWidth="1"/>
    <col min="6405" max="6405" width="17.85546875" style="18" customWidth="1"/>
    <col min="6406" max="6406" width="15.85546875" style="18" customWidth="1"/>
    <col min="6407" max="6407" width="17.7109375" style="18" customWidth="1"/>
    <col min="6408" max="6409" width="11.42578125" style="18" customWidth="1"/>
    <col min="6410" max="6410" width="10.5703125" style="18" customWidth="1"/>
    <col min="6411" max="6411" width="11.28515625" style="18" customWidth="1"/>
    <col min="6412" max="6412" width="11" style="18" customWidth="1"/>
    <col min="6413" max="6413" width="11.7109375" style="18" customWidth="1"/>
    <col min="6414" max="6414" width="11.28515625" style="18" customWidth="1"/>
    <col min="6415" max="6415" width="10.5703125" style="18" customWidth="1"/>
    <col min="6416" max="6419" width="13.42578125" style="18" customWidth="1"/>
    <col min="6420" max="6420" width="22.7109375" style="18" customWidth="1"/>
    <col min="6421" max="6428" width="20.85546875" style="18" customWidth="1"/>
    <col min="6429" max="6656" width="11.42578125" style="18"/>
    <col min="6657" max="6657" width="27.7109375" style="18" customWidth="1"/>
    <col min="6658" max="6658" width="11.7109375" style="18" customWidth="1"/>
    <col min="6659" max="6659" width="12.7109375" style="18" customWidth="1"/>
    <col min="6660" max="6660" width="22.28515625" style="18" customWidth="1"/>
    <col min="6661" max="6661" width="17.85546875" style="18" customWidth="1"/>
    <col min="6662" max="6662" width="15.85546875" style="18" customWidth="1"/>
    <col min="6663" max="6663" width="17.7109375" style="18" customWidth="1"/>
    <col min="6664" max="6665" width="11.42578125" style="18" customWidth="1"/>
    <col min="6666" max="6666" width="10.5703125" style="18" customWidth="1"/>
    <col min="6667" max="6667" width="11.28515625" style="18" customWidth="1"/>
    <col min="6668" max="6668" width="11" style="18" customWidth="1"/>
    <col min="6669" max="6669" width="11.7109375" style="18" customWidth="1"/>
    <col min="6670" max="6670" width="11.28515625" style="18" customWidth="1"/>
    <col min="6671" max="6671" width="10.5703125" style="18" customWidth="1"/>
    <col min="6672" max="6675" width="13.42578125" style="18" customWidth="1"/>
    <col min="6676" max="6676" width="22.7109375" style="18" customWidth="1"/>
    <col min="6677" max="6684" width="20.85546875" style="18" customWidth="1"/>
    <col min="6685" max="6912" width="11.42578125" style="18"/>
    <col min="6913" max="6913" width="27.7109375" style="18" customWidth="1"/>
    <col min="6914" max="6914" width="11.7109375" style="18" customWidth="1"/>
    <col min="6915" max="6915" width="12.7109375" style="18" customWidth="1"/>
    <col min="6916" max="6916" width="22.28515625" style="18" customWidth="1"/>
    <col min="6917" max="6917" width="17.85546875" style="18" customWidth="1"/>
    <col min="6918" max="6918" width="15.85546875" style="18" customWidth="1"/>
    <col min="6919" max="6919" width="17.7109375" style="18" customWidth="1"/>
    <col min="6920" max="6921" width="11.42578125" style="18" customWidth="1"/>
    <col min="6922" max="6922" width="10.5703125" style="18" customWidth="1"/>
    <col min="6923" max="6923" width="11.28515625" style="18" customWidth="1"/>
    <col min="6924" max="6924" width="11" style="18" customWidth="1"/>
    <col min="6925" max="6925" width="11.7109375" style="18" customWidth="1"/>
    <col min="6926" max="6926" width="11.28515625" style="18" customWidth="1"/>
    <col min="6927" max="6927" width="10.5703125" style="18" customWidth="1"/>
    <col min="6928" max="6931" width="13.42578125" style="18" customWidth="1"/>
    <col min="6932" max="6932" width="22.7109375" style="18" customWidth="1"/>
    <col min="6933" max="6940" width="20.85546875" style="18" customWidth="1"/>
    <col min="6941" max="7168" width="11.42578125" style="18"/>
    <col min="7169" max="7169" width="27.7109375" style="18" customWidth="1"/>
    <col min="7170" max="7170" width="11.7109375" style="18" customWidth="1"/>
    <col min="7171" max="7171" width="12.7109375" style="18" customWidth="1"/>
    <col min="7172" max="7172" width="22.28515625" style="18" customWidth="1"/>
    <col min="7173" max="7173" width="17.85546875" style="18" customWidth="1"/>
    <col min="7174" max="7174" width="15.85546875" style="18" customWidth="1"/>
    <col min="7175" max="7175" width="17.7109375" style="18" customWidth="1"/>
    <col min="7176" max="7177" width="11.42578125" style="18" customWidth="1"/>
    <col min="7178" max="7178" width="10.5703125" style="18" customWidth="1"/>
    <col min="7179" max="7179" width="11.28515625" style="18" customWidth="1"/>
    <col min="7180" max="7180" width="11" style="18" customWidth="1"/>
    <col min="7181" max="7181" width="11.7109375" style="18" customWidth="1"/>
    <col min="7182" max="7182" width="11.28515625" style="18" customWidth="1"/>
    <col min="7183" max="7183" width="10.5703125" style="18" customWidth="1"/>
    <col min="7184" max="7187" width="13.42578125" style="18" customWidth="1"/>
    <col min="7188" max="7188" width="22.7109375" style="18" customWidth="1"/>
    <col min="7189" max="7196" width="20.85546875" style="18" customWidth="1"/>
    <col min="7197" max="7424" width="11.42578125" style="18"/>
    <col min="7425" max="7425" width="27.7109375" style="18" customWidth="1"/>
    <col min="7426" max="7426" width="11.7109375" style="18" customWidth="1"/>
    <col min="7427" max="7427" width="12.7109375" style="18" customWidth="1"/>
    <col min="7428" max="7428" width="22.28515625" style="18" customWidth="1"/>
    <col min="7429" max="7429" width="17.85546875" style="18" customWidth="1"/>
    <col min="7430" max="7430" width="15.85546875" style="18" customWidth="1"/>
    <col min="7431" max="7431" width="17.7109375" style="18" customWidth="1"/>
    <col min="7432" max="7433" width="11.42578125" style="18" customWidth="1"/>
    <col min="7434" max="7434" width="10.5703125" style="18" customWidth="1"/>
    <col min="7435" max="7435" width="11.28515625" style="18" customWidth="1"/>
    <col min="7436" max="7436" width="11" style="18" customWidth="1"/>
    <col min="7437" max="7437" width="11.7109375" style="18" customWidth="1"/>
    <col min="7438" max="7438" width="11.28515625" style="18" customWidth="1"/>
    <col min="7439" max="7439" width="10.5703125" style="18" customWidth="1"/>
    <col min="7440" max="7443" width="13.42578125" style="18" customWidth="1"/>
    <col min="7444" max="7444" width="22.7109375" style="18" customWidth="1"/>
    <col min="7445" max="7452" width="20.85546875" style="18" customWidth="1"/>
    <col min="7453" max="7680" width="11.42578125" style="18"/>
    <col min="7681" max="7681" width="27.7109375" style="18" customWidth="1"/>
    <col min="7682" max="7682" width="11.7109375" style="18" customWidth="1"/>
    <col min="7683" max="7683" width="12.7109375" style="18" customWidth="1"/>
    <col min="7684" max="7684" width="22.28515625" style="18" customWidth="1"/>
    <col min="7685" max="7685" width="17.85546875" style="18" customWidth="1"/>
    <col min="7686" max="7686" width="15.85546875" style="18" customWidth="1"/>
    <col min="7687" max="7687" width="17.7109375" style="18" customWidth="1"/>
    <col min="7688" max="7689" width="11.42578125" style="18" customWidth="1"/>
    <col min="7690" max="7690" width="10.5703125" style="18" customWidth="1"/>
    <col min="7691" max="7691" width="11.28515625" style="18" customWidth="1"/>
    <col min="7692" max="7692" width="11" style="18" customWidth="1"/>
    <col min="7693" max="7693" width="11.7109375" style="18" customWidth="1"/>
    <col min="7694" max="7694" width="11.28515625" style="18" customWidth="1"/>
    <col min="7695" max="7695" width="10.5703125" style="18" customWidth="1"/>
    <col min="7696" max="7699" width="13.42578125" style="18" customWidth="1"/>
    <col min="7700" max="7700" width="22.7109375" style="18" customWidth="1"/>
    <col min="7701" max="7708" width="20.85546875" style="18" customWidth="1"/>
    <col min="7709" max="7936" width="11.42578125" style="18"/>
    <col min="7937" max="7937" width="27.7109375" style="18" customWidth="1"/>
    <col min="7938" max="7938" width="11.7109375" style="18" customWidth="1"/>
    <col min="7939" max="7939" width="12.7109375" style="18" customWidth="1"/>
    <col min="7940" max="7940" width="22.28515625" style="18" customWidth="1"/>
    <col min="7941" max="7941" width="17.85546875" style="18" customWidth="1"/>
    <col min="7942" max="7942" width="15.85546875" style="18" customWidth="1"/>
    <col min="7943" max="7943" width="17.7109375" style="18" customWidth="1"/>
    <col min="7944" max="7945" width="11.42578125" style="18" customWidth="1"/>
    <col min="7946" max="7946" width="10.5703125" style="18" customWidth="1"/>
    <col min="7947" max="7947" width="11.28515625" style="18" customWidth="1"/>
    <col min="7948" max="7948" width="11" style="18" customWidth="1"/>
    <col min="7949" max="7949" width="11.7109375" style="18" customWidth="1"/>
    <col min="7950" max="7950" width="11.28515625" style="18" customWidth="1"/>
    <col min="7951" max="7951" width="10.5703125" style="18" customWidth="1"/>
    <col min="7952" max="7955" width="13.42578125" style="18" customWidth="1"/>
    <col min="7956" max="7956" width="22.7109375" style="18" customWidth="1"/>
    <col min="7957" max="7964" width="20.85546875" style="18" customWidth="1"/>
    <col min="7965" max="8192" width="11.42578125" style="18"/>
    <col min="8193" max="8193" width="27.7109375" style="18" customWidth="1"/>
    <col min="8194" max="8194" width="11.7109375" style="18" customWidth="1"/>
    <col min="8195" max="8195" width="12.7109375" style="18" customWidth="1"/>
    <col min="8196" max="8196" width="22.28515625" style="18" customWidth="1"/>
    <col min="8197" max="8197" width="17.85546875" style="18" customWidth="1"/>
    <col min="8198" max="8198" width="15.85546875" style="18" customWidth="1"/>
    <col min="8199" max="8199" width="17.7109375" style="18" customWidth="1"/>
    <col min="8200" max="8201" width="11.42578125" style="18" customWidth="1"/>
    <col min="8202" max="8202" width="10.5703125" style="18" customWidth="1"/>
    <col min="8203" max="8203" width="11.28515625" style="18" customWidth="1"/>
    <col min="8204" max="8204" width="11" style="18" customWidth="1"/>
    <col min="8205" max="8205" width="11.7109375" style="18" customWidth="1"/>
    <col min="8206" max="8206" width="11.28515625" style="18" customWidth="1"/>
    <col min="8207" max="8207" width="10.5703125" style="18" customWidth="1"/>
    <col min="8208" max="8211" width="13.42578125" style="18" customWidth="1"/>
    <col min="8212" max="8212" width="22.7109375" style="18" customWidth="1"/>
    <col min="8213" max="8220" width="20.85546875" style="18" customWidth="1"/>
    <col min="8221" max="8448" width="11.42578125" style="18"/>
    <col min="8449" max="8449" width="27.7109375" style="18" customWidth="1"/>
    <col min="8450" max="8450" width="11.7109375" style="18" customWidth="1"/>
    <col min="8451" max="8451" width="12.7109375" style="18" customWidth="1"/>
    <col min="8452" max="8452" width="22.28515625" style="18" customWidth="1"/>
    <col min="8453" max="8453" width="17.85546875" style="18" customWidth="1"/>
    <col min="8454" max="8454" width="15.85546875" style="18" customWidth="1"/>
    <col min="8455" max="8455" width="17.7109375" style="18" customWidth="1"/>
    <col min="8456" max="8457" width="11.42578125" style="18" customWidth="1"/>
    <col min="8458" max="8458" width="10.5703125" style="18" customWidth="1"/>
    <col min="8459" max="8459" width="11.28515625" style="18" customWidth="1"/>
    <col min="8460" max="8460" width="11" style="18" customWidth="1"/>
    <col min="8461" max="8461" width="11.7109375" style="18" customWidth="1"/>
    <col min="8462" max="8462" width="11.28515625" style="18" customWidth="1"/>
    <col min="8463" max="8463" width="10.5703125" style="18" customWidth="1"/>
    <col min="8464" max="8467" width="13.42578125" style="18" customWidth="1"/>
    <col min="8468" max="8468" width="22.7109375" style="18" customWidth="1"/>
    <col min="8469" max="8476" width="20.85546875" style="18" customWidth="1"/>
    <col min="8477" max="8704" width="11.42578125" style="18"/>
    <col min="8705" max="8705" width="27.7109375" style="18" customWidth="1"/>
    <col min="8706" max="8706" width="11.7109375" style="18" customWidth="1"/>
    <col min="8707" max="8707" width="12.7109375" style="18" customWidth="1"/>
    <col min="8708" max="8708" width="22.28515625" style="18" customWidth="1"/>
    <col min="8709" max="8709" width="17.85546875" style="18" customWidth="1"/>
    <col min="8710" max="8710" width="15.85546875" style="18" customWidth="1"/>
    <col min="8711" max="8711" width="17.7109375" style="18" customWidth="1"/>
    <col min="8712" max="8713" width="11.42578125" style="18" customWidth="1"/>
    <col min="8714" max="8714" width="10.5703125" style="18" customWidth="1"/>
    <col min="8715" max="8715" width="11.28515625" style="18" customWidth="1"/>
    <col min="8716" max="8716" width="11" style="18" customWidth="1"/>
    <col min="8717" max="8717" width="11.7109375" style="18" customWidth="1"/>
    <col min="8718" max="8718" width="11.28515625" style="18" customWidth="1"/>
    <col min="8719" max="8719" width="10.5703125" style="18" customWidth="1"/>
    <col min="8720" max="8723" width="13.42578125" style="18" customWidth="1"/>
    <col min="8724" max="8724" width="22.7109375" style="18" customWidth="1"/>
    <col min="8725" max="8732" width="20.85546875" style="18" customWidth="1"/>
    <col min="8733" max="8960" width="11.42578125" style="18"/>
    <col min="8961" max="8961" width="27.7109375" style="18" customWidth="1"/>
    <col min="8962" max="8962" width="11.7109375" style="18" customWidth="1"/>
    <col min="8963" max="8963" width="12.7109375" style="18" customWidth="1"/>
    <col min="8964" max="8964" width="22.28515625" style="18" customWidth="1"/>
    <col min="8965" max="8965" width="17.85546875" style="18" customWidth="1"/>
    <col min="8966" max="8966" width="15.85546875" style="18" customWidth="1"/>
    <col min="8967" max="8967" width="17.7109375" style="18" customWidth="1"/>
    <col min="8968" max="8969" width="11.42578125" style="18" customWidth="1"/>
    <col min="8970" max="8970" width="10.5703125" style="18" customWidth="1"/>
    <col min="8971" max="8971" width="11.28515625" style="18" customWidth="1"/>
    <col min="8972" max="8972" width="11" style="18" customWidth="1"/>
    <col min="8973" max="8973" width="11.7109375" style="18" customWidth="1"/>
    <col min="8974" max="8974" width="11.28515625" style="18" customWidth="1"/>
    <col min="8975" max="8975" width="10.5703125" style="18" customWidth="1"/>
    <col min="8976" max="8979" width="13.42578125" style="18" customWidth="1"/>
    <col min="8980" max="8980" width="22.7109375" style="18" customWidth="1"/>
    <col min="8981" max="8988" width="20.85546875" style="18" customWidth="1"/>
    <col min="8989" max="9216" width="11.42578125" style="18"/>
    <col min="9217" max="9217" width="27.7109375" style="18" customWidth="1"/>
    <col min="9218" max="9218" width="11.7109375" style="18" customWidth="1"/>
    <col min="9219" max="9219" width="12.7109375" style="18" customWidth="1"/>
    <col min="9220" max="9220" width="22.28515625" style="18" customWidth="1"/>
    <col min="9221" max="9221" width="17.85546875" style="18" customWidth="1"/>
    <col min="9222" max="9222" width="15.85546875" style="18" customWidth="1"/>
    <col min="9223" max="9223" width="17.7109375" style="18" customWidth="1"/>
    <col min="9224" max="9225" width="11.42578125" style="18" customWidth="1"/>
    <col min="9226" max="9226" width="10.5703125" style="18" customWidth="1"/>
    <col min="9227" max="9227" width="11.28515625" style="18" customWidth="1"/>
    <col min="9228" max="9228" width="11" style="18" customWidth="1"/>
    <col min="9229" max="9229" width="11.7109375" style="18" customWidth="1"/>
    <col min="9230" max="9230" width="11.28515625" style="18" customWidth="1"/>
    <col min="9231" max="9231" width="10.5703125" style="18" customWidth="1"/>
    <col min="9232" max="9235" width="13.42578125" style="18" customWidth="1"/>
    <col min="9236" max="9236" width="22.7109375" style="18" customWidth="1"/>
    <col min="9237" max="9244" width="20.85546875" style="18" customWidth="1"/>
    <col min="9245" max="9472" width="11.42578125" style="18"/>
    <col min="9473" max="9473" width="27.7109375" style="18" customWidth="1"/>
    <col min="9474" max="9474" width="11.7109375" style="18" customWidth="1"/>
    <col min="9475" max="9475" width="12.7109375" style="18" customWidth="1"/>
    <col min="9476" max="9476" width="22.28515625" style="18" customWidth="1"/>
    <col min="9477" max="9477" width="17.85546875" style="18" customWidth="1"/>
    <col min="9478" max="9478" width="15.85546875" style="18" customWidth="1"/>
    <col min="9479" max="9479" width="17.7109375" style="18" customWidth="1"/>
    <col min="9480" max="9481" width="11.42578125" style="18" customWidth="1"/>
    <col min="9482" max="9482" width="10.5703125" style="18" customWidth="1"/>
    <col min="9483" max="9483" width="11.28515625" style="18" customWidth="1"/>
    <col min="9484" max="9484" width="11" style="18" customWidth="1"/>
    <col min="9485" max="9485" width="11.7109375" style="18" customWidth="1"/>
    <col min="9486" max="9486" width="11.28515625" style="18" customWidth="1"/>
    <col min="9487" max="9487" width="10.5703125" style="18" customWidth="1"/>
    <col min="9488" max="9491" width="13.42578125" style="18" customWidth="1"/>
    <col min="9492" max="9492" width="22.7109375" style="18" customWidth="1"/>
    <col min="9493" max="9500" width="20.85546875" style="18" customWidth="1"/>
    <col min="9501" max="9728" width="11.42578125" style="18"/>
    <col min="9729" max="9729" width="27.7109375" style="18" customWidth="1"/>
    <col min="9730" max="9730" width="11.7109375" style="18" customWidth="1"/>
    <col min="9731" max="9731" width="12.7109375" style="18" customWidth="1"/>
    <col min="9732" max="9732" width="22.28515625" style="18" customWidth="1"/>
    <col min="9733" max="9733" width="17.85546875" style="18" customWidth="1"/>
    <col min="9734" max="9734" width="15.85546875" style="18" customWidth="1"/>
    <col min="9735" max="9735" width="17.7109375" style="18" customWidth="1"/>
    <col min="9736" max="9737" width="11.42578125" style="18" customWidth="1"/>
    <col min="9738" max="9738" width="10.5703125" style="18" customWidth="1"/>
    <col min="9739" max="9739" width="11.28515625" style="18" customWidth="1"/>
    <col min="9740" max="9740" width="11" style="18" customWidth="1"/>
    <col min="9741" max="9741" width="11.7109375" style="18" customWidth="1"/>
    <col min="9742" max="9742" width="11.28515625" style="18" customWidth="1"/>
    <col min="9743" max="9743" width="10.5703125" style="18" customWidth="1"/>
    <col min="9744" max="9747" width="13.42578125" style="18" customWidth="1"/>
    <col min="9748" max="9748" width="22.7109375" style="18" customWidth="1"/>
    <col min="9749" max="9756" width="20.85546875" style="18" customWidth="1"/>
    <col min="9757" max="9984" width="11.42578125" style="18"/>
    <col min="9985" max="9985" width="27.7109375" style="18" customWidth="1"/>
    <col min="9986" max="9986" width="11.7109375" style="18" customWidth="1"/>
    <col min="9987" max="9987" width="12.7109375" style="18" customWidth="1"/>
    <col min="9988" max="9988" width="22.28515625" style="18" customWidth="1"/>
    <col min="9989" max="9989" width="17.85546875" style="18" customWidth="1"/>
    <col min="9990" max="9990" width="15.85546875" style="18" customWidth="1"/>
    <col min="9991" max="9991" width="17.7109375" style="18" customWidth="1"/>
    <col min="9992" max="9993" width="11.42578125" style="18" customWidth="1"/>
    <col min="9994" max="9994" width="10.5703125" style="18" customWidth="1"/>
    <col min="9995" max="9995" width="11.28515625" style="18" customWidth="1"/>
    <col min="9996" max="9996" width="11" style="18" customWidth="1"/>
    <col min="9997" max="9997" width="11.7109375" style="18" customWidth="1"/>
    <col min="9998" max="9998" width="11.28515625" style="18" customWidth="1"/>
    <col min="9999" max="9999" width="10.5703125" style="18" customWidth="1"/>
    <col min="10000" max="10003" width="13.42578125" style="18" customWidth="1"/>
    <col min="10004" max="10004" width="22.7109375" style="18" customWidth="1"/>
    <col min="10005" max="10012" width="20.85546875" style="18" customWidth="1"/>
    <col min="10013" max="10240" width="11.42578125" style="18"/>
    <col min="10241" max="10241" width="27.7109375" style="18" customWidth="1"/>
    <col min="10242" max="10242" width="11.7109375" style="18" customWidth="1"/>
    <col min="10243" max="10243" width="12.7109375" style="18" customWidth="1"/>
    <col min="10244" max="10244" width="22.28515625" style="18" customWidth="1"/>
    <col min="10245" max="10245" width="17.85546875" style="18" customWidth="1"/>
    <col min="10246" max="10246" width="15.85546875" style="18" customWidth="1"/>
    <col min="10247" max="10247" width="17.7109375" style="18" customWidth="1"/>
    <col min="10248" max="10249" width="11.42578125" style="18" customWidth="1"/>
    <col min="10250" max="10250" width="10.5703125" style="18" customWidth="1"/>
    <col min="10251" max="10251" width="11.28515625" style="18" customWidth="1"/>
    <col min="10252" max="10252" width="11" style="18" customWidth="1"/>
    <col min="10253" max="10253" width="11.7109375" style="18" customWidth="1"/>
    <col min="10254" max="10254" width="11.28515625" style="18" customWidth="1"/>
    <col min="10255" max="10255" width="10.5703125" style="18" customWidth="1"/>
    <col min="10256" max="10259" width="13.42578125" style="18" customWidth="1"/>
    <col min="10260" max="10260" width="22.7109375" style="18" customWidth="1"/>
    <col min="10261" max="10268" width="20.85546875" style="18" customWidth="1"/>
    <col min="10269" max="10496" width="11.42578125" style="18"/>
    <col min="10497" max="10497" width="27.7109375" style="18" customWidth="1"/>
    <col min="10498" max="10498" width="11.7109375" style="18" customWidth="1"/>
    <col min="10499" max="10499" width="12.7109375" style="18" customWidth="1"/>
    <col min="10500" max="10500" width="22.28515625" style="18" customWidth="1"/>
    <col min="10501" max="10501" width="17.85546875" style="18" customWidth="1"/>
    <col min="10502" max="10502" width="15.85546875" style="18" customWidth="1"/>
    <col min="10503" max="10503" width="17.7109375" style="18" customWidth="1"/>
    <col min="10504" max="10505" width="11.42578125" style="18" customWidth="1"/>
    <col min="10506" max="10506" width="10.5703125" style="18" customWidth="1"/>
    <col min="10507" max="10507" width="11.28515625" style="18" customWidth="1"/>
    <col min="10508" max="10508" width="11" style="18" customWidth="1"/>
    <col min="10509" max="10509" width="11.7109375" style="18" customWidth="1"/>
    <col min="10510" max="10510" width="11.28515625" style="18" customWidth="1"/>
    <col min="10511" max="10511" width="10.5703125" style="18" customWidth="1"/>
    <col min="10512" max="10515" width="13.42578125" style="18" customWidth="1"/>
    <col min="10516" max="10516" width="22.7109375" style="18" customWidth="1"/>
    <col min="10517" max="10524" width="20.85546875" style="18" customWidth="1"/>
    <col min="10525" max="10752" width="11.42578125" style="18"/>
    <col min="10753" max="10753" width="27.7109375" style="18" customWidth="1"/>
    <col min="10754" max="10754" width="11.7109375" style="18" customWidth="1"/>
    <col min="10755" max="10755" width="12.7109375" style="18" customWidth="1"/>
    <col min="10756" max="10756" width="22.28515625" style="18" customWidth="1"/>
    <col min="10757" max="10757" width="17.85546875" style="18" customWidth="1"/>
    <col min="10758" max="10758" width="15.85546875" style="18" customWidth="1"/>
    <col min="10759" max="10759" width="17.7109375" style="18" customWidth="1"/>
    <col min="10760" max="10761" width="11.42578125" style="18" customWidth="1"/>
    <col min="10762" max="10762" width="10.5703125" style="18" customWidth="1"/>
    <col min="10763" max="10763" width="11.28515625" style="18" customWidth="1"/>
    <col min="10764" max="10764" width="11" style="18" customWidth="1"/>
    <col min="10765" max="10765" width="11.7109375" style="18" customWidth="1"/>
    <col min="10766" max="10766" width="11.28515625" style="18" customWidth="1"/>
    <col min="10767" max="10767" width="10.5703125" style="18" customWidth="1"/>
    <col min="10768" max="10771" width="13.42578125" style="18" customWidth="1"/>
    <col min="10772" max="10772" width="22.7109375" style="18" customWidth="1"/>
    <col min="10773" max="10780" width="20.85546875" style="18" customWidth="1"/>
    <col min="10781" max="11008" width="11.42578125" style="18"/>
    <col min="11009" max="11009" width="27.7109375" style="18" customWidth="1"/>
    <col min="11010" max="11010" width="11.7109375" style="18" customWidth="1"/>
    <col min="11011" max="11011" width="12.7109375" style="18" customWidth="1"/>
    <col min="11012" max="11012" width="22.28515625" style="18" customWidth="1"/>
    <col min="11013" max="11013" width="17.85546875" style="18" customWidth="1"/>
    <col min="11014" max="11014" width="15.85546875" style="18" customWidth="1"/>
    <col min="11015" max="11015" width="17.7109375" style="18" customWidth="1"/>
    <col min="11016" max="11017" width="11.42578125" style="18" customWidth="1"/>
    <col min="11018" max="11018" width="10.5703125" style="18" customWidth="1"/>
    <col min="11019" max="11019" width="11.28515625" style="18" customWidth="1"/>
    <col min="11020" max="11020" width="11" style="18" customWidth="1"/>
    <col min="11021" max="11021" width="11.7109375" style="18" customWidth="1"/>
    <col min="11022" max="11022" width="11.28515625" style="18" customWidth="1"/>
    <col min="11023" max="11023" width="10.5703125" style="18" customWidth="1"/>
    <col min="11024" max="11027" width="13.42578125" style="18" customWidth="1"/>
    <col min="11028" max="11028" width="22.7109375" style="18" customWidth="1"/>
    <col min="11029" max="11036" width="20.85546875" style="18" customWidth="1"/>
    <col min="11037" max="11264" width="11.42578125" style="18"/>
    <col min="11265" max="11265" width="27.7109375" style="18" customWidth="1"/>
    <col min="11266" max="11266" width="11.7109375" style="18" customWidth="1"/>
    <col min="11267" max="11267" width="12.7109375" style="18" customWidth="1"/>
    <col min="11268" max="11268" width="22.28515625" style="18" customWidth="1"/>
    <col min="11269" max="11269" width="17.85546875" style="18" customWidth="1"/>
    <col min="11270" max="11270" width="15.85546875" style="18" customWidth="1"/>
    <col min="11271" max="11271" width="17.7109375" style="18" customWidth="1"/>
    <col min="11272" max="11273" width="11.42578125" style="18" customWidth="1"/>
    <col min="11274" max="11274" width="10.5703125" style="18" customWidth="1"/>
    <col min="11275" max="11275" width="11.28515625" style="18" customWidth="1"/>
    <col min="11276" max="11276" width="11" style="18" customWidth="1"/>
    <col min="11277" max="11277" width="11.7109375" style="18" customWidth="1"/>
    <col min="11278" max="11278" width="11.28515625" style="18" customWidth="1"/>
    <col min="11279" max="11279" width="10.5703125" style="18" customWidth="1"/>
    <col min="11280" max="11283" width="13.42578125" style="18" customWidth="1"/>
    <col min="11284" max="11284" width="22.7109375" style="18" customWidth="1"/>
    <col min="11285" max="11292" width="20.85546875" style="18" customWidth="1"/>
    <col min="11293" max="11520" width="11.42578125" style="18"/>
    <col min="11521" max="11521" width="27.7109375" style="18" customWidth="1"/>
    <col min="11522" max="11522" width="11.7109375" style="18" customWidth="1"/>
    <col min="11523" max="11523" width="12.7109375" style="18" customWidth="1"/>
    <col min="11524" max="11524" width="22.28515625" style="18" customWidth="1"/>
    <col min="11525" max="11525" width="17.85546875" style="18" customWidth="1"/>
    <col min="11526" max="11526" width="15.85546875" style="18" customWidth="1"/>
    <col min="11527" max="11527" width="17.7109375" style="18" customWidth="1"/>
    <col min="11528" max="11529" width="11.42578125" style="18" customWidth="1"/>
    <col min="11530" max="11530" width="10.5703125" style="18" customWidth="1"/>
    <col min="11531" max="11531" width="11.28515625" style="18" customWidth="1"/>
    <col min="11532" max="11532" width="11" style="18" customWidth="1"/>
    <col min="11533" max="11533" width="11.7109375" style="18" customWidth="1"/>
    <col min="11534" max="11534" width="11.28515625" style="18" customWidth="1"/>
    <col min="11535" max="11535" width="10.5703125" style="18" customWidth="1"/>
    <col min="11536" max="11539" width="13.42578125" style="18" customWidth="1"/>
    <col min="11540" max="11540" width="22.7109375" style="18" customWidth="1"/>
    <col min="11541" max="11548" width="20.85546875" style="18" customWidth="1"/>
    <col min="11549" max="11776" width="11.42578125" style="18"/>
    <col min="11777" max="11777" width="27.7109375" style="18" customWidth="1"/>
    <col min="11778" max="11778" width="11.7109375" style="18" customWidth="1"/>
    <col min="11779" max="11779" width="12.7109375" style="18" customWidth="1"/>
    <col min="11780" max="11780" width="22.28515625" style="18" customWidth="1"/>
    <col min="11781" max="11781" width="17.85546875" style="18" customWidth="1"/>
    <col min="11782" max="11782" width="15.85546875" style="18" customWidth="1"/>
    <col min="11783" max="11783" width="17.7109375" style="18" customWidth="1"/>
    <col min="11784" max="11785" width="11.42578125" style="18" customWidth="1"/>
    <col min="11786" max="11786" width="10.5703125" style="18" customWidth="1"/>
    <col min="11787" max="11787" width="11.28515625" style="18" customWidth="1"/>
    <col min="11788" max="11788" width="11" style="18" customWidth="1"/>
    <col min="11789" max="11789" width="11.7109375" style="18" customWidth="1"/>
    <col min="11790" max="11790" width="11.28515625" style="18" customWidth="1"/>
    <col min="11791" max="11791" width="10.5703125" style="18" customWidth="1"/>
    <col min="11792" max="11795" width="13.42578125" style="18" customWidth="1"/>
    <col min="11796" max="11796" width="22.7109375" style="18" customWidth="1"/>
    <col min="11797" max="11804" width="20.85546875" style="18" customWidth="1"/>
    <col min="11805" max="12032" width="11.42578125" style="18"/>
    <col min="12033" max="12033" width="27.7109375" style="18" customWidth="1"/>
    <col min="12034" max="12034" width="11.7109375" style="18" customWidth="1"/>
    <col min="12035" max="12035" width="12.7109375" style="18" customWidth="1"/>
    <col min="12036" max="12036" width="22.28515625" style="18" customWidth="1"/>
    <col min="12037" max="12037" width="17.85546875" style="18" customWidth="1"/>
    <col min="12038" max="12038" width="15.85546875" style="18" customWidth="1"/>
    <col min="12039" max="12039" width="17.7109375" style="18" customWidth="1"/>
    <col min="12040" max="12041" width="11.42578125" style="18" customWidth="1"/>
    <col min="12042" max="12042" width="10.5703125" style="18" customWidth="1"/>
    <col min="12043" max="12043" width="11.28515625" style="18" customWidth="1"/>
    <col min="12044" max="12044" width="11" style="18" customWidth="1"/>
    <col min="12045" max="12045" width="11.7109375" style="18" customWidth="1"/>
    <col min="12046" max="12046" width="11.28515625" style="18" customWidth="1"/>
    <col min="12047" max="12047" width="10.5703125" style="18" customWidth="1"/>
    <col min="12048" max="12051" width="13.42578125" style="18" customWidth="1"/>
    <col min="12052" max="12052" width="22.7109375" style="18" customWidth="1"/>
    <col min="12053" max="12060" width="20.85546875" style="18" customWidth="1"/>
    <col min="12061" max="12288" width="11.42578125" style="18"/>
    <col min="12289" max="12289" width="27.7109375" style="18" customWidth="1"/>
    <col min="12290" max="12290" width="11.7109375" style="18" customWidth="1"/>
    <col min="12291" max="12291" width="12.7109375" style="18" customWidth="1"/>
    <col min="12292" max="12292" width="22.28515625" style="18" customWidth="1"/>
    <col min="12293" max="12293" width="17.85546875" style="18" customWidth="1"/>
    <col min="12294" max="12294" width="15.85546875" style="18" customWidth="1"/>
    <col min="12295" max="12295" width="17.7109375" style="18" customWidth="1"/>
    <col min="12296" max="12297" width="11.42578125" style="18" customWidth="1"/>
    <col min="12298" max="12298" width="10.5703125" style="18" customWidth="1"/>
    <col min="12299" max="12299" width="11.28515625" style="18" customWidth="1"/>
    <col min="12300" max="12300" width="11" style="18" customWidth="1"/>
    <col min="12301" max="12301" width="11.7109375" style="18" customWidth="1"/>
    <col min="12302" max="12302" width="11.28515625" style="18" customWidth="1"/>
    <col min="12303" max="12303" width="10.5703125" style="18" customWidth="1"/>
    <col min="12304" max="12307" width="13.42578125" style="18" customWidth="1"/>
    <col min="12308" max="12308" width="22.7109375" style="18" customWidth="1"/>
    <col min="12309" max="12316" width="20.85546875" style="18" customWidth="1"/>
    <col min="12317" max="12544" width="11.42578125" style="18"/>
    <col min="12545" max="12545" width="27.7109375" style="18" customWidth="1"/>
    <col min="12546" max="12546" width="11.7109375" style="18" customWidth="1"/>
    <col min="12547" max="12547" width="12.7109375" style="18" customWidth="1"/>
    <col min="12548" max="12548" width="22.28515625" style="18" customWidth="1"/>
    <col min="12549" max="12549" width="17.85546875" style="18" customWidth="1"/>
    <col min="12550" max="12550" width="15.85546875" style="18" customWidth="1"/>
    <col min="12551" max="12551" width="17.7109375" style="18" customWidth="1"/>
    <col min="12552" max="12553" width="11.42578125" style="18" customWidth="1"/>
    <col min="12554" max="12554" width="10.5703125" style="18" customWidth="1"/>
    <col min="12555" max="12555" width="11.28515625" style="18" customWidth="1"/>
    <col min="12556" max="12556" width="11" style="18" customWidth="1"/>
    <col min="12557" max="12557" width="11.7109375" style="18" customWidth="1"/>
    <col min="12558" max="12558" width="11.28515625" style="18" customWidth="1"/>
    <col min="12559" max="12559" width="10.5703125" style="18" customWidth="1"/>
    <col min="12560" max="12563" width="13.42578125" style="18" customWidth="1"/>
    <col min="12564" max="12564" width="22.7109375" style="18" customWidth="1"/>
    <col min="12565" max="12572" width="20.85546875" style="18" customWidth="1"/>
    <col min="12573" max="12800" width="11.42578125" style="18"/>
    <col min="12801" max="12801" width="27.7109375" style="18" customWidth="1"/>
    <col min="12802" max="12802" width="11.7109375" style="18" customWidth="1"/>
    <col min="12803" max="12803" width="12.7109375" style="18" customWidth="1"/>
    <col min="12804" max="12804" width="22.28515625" style="18" customWidth="1"/>
    <col min="12805" max="12805" width="17.85546875" style="18" customWidth="1"/>
    <col min="12806" max="12806" width="15.85546875" style="18" customWidth="1"/>
    <col min="12807" max="12807" width="17.7109375" style="18" customWidth="1"/>
    <col min="12808" max="12809" width="11.42578125" style="18" customWidth="1"/>
    <col min="12810" max="12810" width="10.5703125" style="18" customWidth="1"/>
    <col min="12811" max="12811" width="11.28515625" style="18" customWidth="1"/>
    <col min="12812" max="12812" width="11" style="18" customWidth="1"/>
    <col min="12813" max="12813" width="11.7109375" style="18" customWidth="1"/>
    <col min="12814" max="12814" width="11.28515625" style="18" customWidth="1"/>
    <col min="12815" max="12815" width="10.5703125" style="18" customWidth="1"/>
    <col min="12816" max="12819" width="13.42578125" style="18" customWidth="1"/>
    <col min="12820" max="12820" width="22.7109375" style="18" customWidth="1"/>
    <col min="12821" max="12828" width="20.85546875" style="18" customWidth="1"/>
    <col min="12829" max="13056" width="11.42578125" style="18"/>
    <col min="13057" max="13057" width="27.7109375" style="18" customWidth="1"/>
    <col min="13058" max="13058" width="11.7109375" style="18" customWidth="1"/>
    <col min="13059" max="13059" width="12.7109375" style="18" customWidth="1"/>
    <col min="13060" max="13060" width="22.28515625" style="18" customWidth="1"/>
    <col min="13061" max="13061" width="17.85546875" style="18" customWidth="1"/>
    <col min="13062" max="13062" width="15.85546875" style="18" customWidth="1"/>
    <col min="13063" max="13063" width="17.7109375" style="18" customWidth="1"/>
    <col min="13064" max="13065" width="11.42578125" style="18" customWidth="1"/>
    <col min="13066" max="13066" width="10.5703125" style="18" customWidth="1"/>
    <col min="13067" max="13067" width="11.28515625" style="18" customWidth="1"/>
    <col min="13068" max="13068" width="11" style="18" customWidth="1"/>
    <col min="13069" max="13069" width="11.7109375" style="18" customWidth="1"/>
    <col min="13070" max="13070" width="11.28515625" style="18" customWidth="1"/>
    <col min="13071" max="13071" width="10.5703125" style="18" customWidth="1"/>
    <col min="13072" max="13075" width="13.42578125" style="18" customWidth="1"/>
    <col min="13076" max="13076" width="22.7109375" style="18" customWidth="1"/>
    <col min="13077" max="13084" width="20.85546875" style="18" customWidth="1"/>
    <col min="13085" max="13312" width="11.42578125" style="18"/>
    <col min="13313" max="13313" width="27.7109375" style="18" customWidth="1"/>
    <col min="13314" max="13314" width="11.7109375" style="18" customWidth="1"/>
    <col min="13315" max="13315" width="12.7109375" style="18" customWidth="1"/>
    <col min="13316" max="13316" width="22.28515625" style="18" customWidth="1"/>
    <col min="13317" max="13317" width="17.85546875" style="18" customWidth="1"/>
    <col min="13318" max="13318" width="15.85546875" style="18" customWidth="1"/>
    <col min="13319" max="13319" width="17.7109375" style="18" customWidth="1"/>
    <col min="13320" max="13321" width="11.42578125" style="18" customWidth="1"/>
    <col min="13322" max="13322" width="10.5703125" style="18" customWidth="1"/>
    <col min="13323" max="13323" width="11.28515625" style="18" customWidth="1"/>
    <col min="13324" max="13324" width="11" style="18" customWidth="1"/>
    <col min="13325" max="13325" width="11.7109375" style="18" customWidth="1"/>
    <col min="13326" max="13326" width="11.28515625" style="18" customWidth="1"/>
    <col min="13327" max="13327" width="10.5703125" style="18" customWidth="1"/>
    <col min="13328" max="13331" width="13.42578125" style="18" customWidth="1"/>
    <col min="13332" max="13332" width="22.7109375" style="18" customWidth="1"/>
    <col min="13333" max="13340" width="20.85546875" style="18" customWidth="1"/>
    <col min="13341" max="13568" width="11.42578125" style="18"/>
    <col min="13569" max="13569" width="27.7109375" style="18" customWidth="1"/>
    <col min="13570" max="13570" width="11.7109375" style="18" customWidth="1"/>
    <col min="13571" max="13571" width="12.7109375" style="18" customWidth="1"/>
    <col min="13572" max="13572" width="22.28515625" style="18" customWidth="1"/>
    <col min="13573" max="13573" width="17.85546875" style="18" customWidth="1"/>
    <col min="13574" max="13574" width="15.85546875" style="18" customWidth="1"/>
    <col min="13575" max="13575" width="17.7109375" style="18" customWidth="1"/>
    <col min="13576" max="13577" width="11.42578125" style="18" customWidth="1"/>
    <col min="13578" max="13578" width="10.5703125" style="18" customWidth="1"/>
    <col min="13579" max="13579" width="11.28515625" style="18" customWidth="1"/>
    <col min="13580" max="13580" width="11" style="18" customWidth="1"/>
    <col min="13581" max="13581" width="11.7109375" style="18" customWidth="1"/>
    <col min="13582" max="13582" width="11.28515625" style="18" customWidth="1"/>
    <col min="13583" max="13583" width="10.5703125" style="18" customWidth="1"/>
    <col min="13584" max="13587" width="13.42578125" style="18" customWidth="1"/>
    <col min="13588" max="13588" width="22.7109375" style="18" customWidth="1"/>
    <col min="13589" max="13596" width="20.85546875" style="18" customWidth="1"/>
    <col min="13597" max="13824" width="11.42578125" style="18"/>
    <col min="13825" max="13825" width="27.7109375" style="18" customWidth="1"/>
    <col min="13826" max="13826" width="11.7109375" style="18" customWidth="1"/>
    <col min="13827" max="13827" width="12.7109375" style="18" customWidth="1"/>
    <col min="13828" max="13828" width="22.28515625" style="18" customWidth="1"/>
    <col min="13829" max="13829" width="17.85546875" style="18" customWidth="1"/>
    <col min="13830" max="13830" width="15.85546875" style="18" customWidth="1"/>
    <col min="13831" max="13831" width="17.7109375" style="18" customWidth="1"/>
    <col min="13832" max="13833" width="11.42578125" style="18" customWidth="1"/>
    <col min="13834" max="13834" width="10.5703125" style="18" customWidth="1"/>
    <col min="13835" max="13835" width="11.28515625" style="18" customWidth="1"/>
    <col min="13836" max="13836" width="11" style="18" customWidth="1"/>
    <col min="13837" max="13837" width="11.7109375" style="18" customWidth="1"/>
    <col min="13838" max="13838" width="11.28515625" style="18" customWidth="1"/>
    <col min="13839" max="13839" width="10.5703125" style="18" customWidth="1"/>
    <col min="13840" max="13843" width="13.42578125" style="18" customWidth="1"/>
    <col min="13844" max="13844" width="22.7109375" style="18" customWidth="1"/>
    <col min="13845" max="13852" width="20.85546875" style="18" customWidth="1"/>
    <col min="13853" max="14080" width="11.42578125" style="18"/>
    <col min="14081" max="14081" width="27.7109375" style="18" customWidth="1"/>
    <col min="14082" max="14082" width="11.7109375" style="18" customWidth="1"/>
    <col min="14083" max="14083" width="12.7109375" style="18" customWidth="1"/>
    <col min="14084" max="14084" width="22.28515625" style="18" customWidth="1"/>
    <col min="14085" max="14085" width="17.85546875" style="18" customWidth="1"/>
    <col min="14086" max="14086" width="15.85546875" style="18" customWidth="1"/>
    <col min="14087" max="14087" width="17.7109375" style="18" customWidth="1"/>
    <col min="14088" max="14089" width="11.42578125" style="18" customWidth="1"/>
    <col min="14090" max="14090" width="10.5703125" style="18" customWidth="1"/>
    <col min="14091" max="14091" width="11.28515625" style="18" customWidth="1"/>
    <col min="14092" max="14092" width="11" style="18" customWidth="1"/>
    <col min="14093" max="14093" width="11.7109375" style="18" customWidth="1"/>
    <col min="14094" max="14094" width="11.28515625" style="18" customWidth="1"/>
    <col min="14095" max="14095" width="10.5703125" style="18" customWidth="1"/>
    <col min="14096" max="14099" width="13.42578125" style="18" customWidth="1"/>
    <col min="14100" max="14100" width="22.7109375" style="18" customWidth="1"/>
    <col min="14101" max="14108" width="20.85546875" style="18" customWidth="1"/>
    <col min="14109" max="14336" width="11.42578125" style="18"/>
    <col min="14337" max="14337" width="27.7109375" style="18" customWidth="1"/>
    <col min="14338" max="14338" width="11.7109375" style="18" customWidth="1"/>
    <col min="14339" max="14339" width="12.7109375" style="18" customWidth="1"/>
    <col min="14340" max="14340" width="22.28515625" style="18" customWidth="1"/>
    <col min="14341" max="14341" width="17.85546875" style="18" customWidth="1"/>
    <col min="14342" max="14342" width="15.85546875" style="18" customWidth="1"/>
    <col min="14343" max="14343" width="17.7109375" style="18" customWidth="1"/>
    <col min="14344" max="14345" width="11.42578125" style="18" customWidth="1"/>
    <col min="14346" max="14346" width="10.5703125" style="18" customWidth="1"/>
    <col min="14347" max="14347" width="11.28515625" style="18" customWidth="1"/>
    <col min="14348" max="14348" width="11" style="18" customWidth="1"/>
    <col min="14349" max="14349" width="11.7109375" style="18" customWidth="1"/>
    <col min="14350" max="14350" width="11.28515625" style="18" customWidth="1"/>
    <col min="14351" max="14351" width="10.5703125" style="18" customWidth="1"/>
    <col min="14352" max="14355" width="13.42578125" style="18" customWidth="1"/>
    <col min="14356" max="14356" width="22.7109375" style="18" customWidth="1"/>
    <col min="14357" max="14364" width="20.85546875" style="18" customWidth="1"/>
    <col min="14365" max="14592" width="11.42578125" style="18"/>
    <col min="14593" max="14593" width="27.7109375" style="18" customWidth="1"/>
    <col min="14594" max="14594" width="11.7109375" style="18" customWidth="1"/>
    <col min="14595" max="14595" width="12.7109375" style="18" customWidth="1"/>
    <col min="14596" max="14596" width="22.28515625" style="18" customWidth="1"/>
    <col min="14597" max="14597" width="17.85546875" style="18" customWidth="1"/>
    <col min="14598" max="14598" width="15.85546875" style="18" customWidth="1"/>
    <col min="14599" max="14599" width="17.7109375" style="18" customWidth="1"/>
    <col min="14600" max="14601" width="11.42578125" style="18" customWidth="1"/>
    <col min="14602" max="14602" width="10.5703125" style="18" customWidth="1"/>
    <col min="14603" max="14603" width="11.28515625" style="18" customWidth="1"/>
    <col min="14604" max="14604" width="11" style="18" customWidth="1"/>
    <col min="14605" max="14605" width="11.7109375" style="18" customWidth="1"/>
    <col min="14606" max="14606" width="11.28515625" style="18" customWidth="1"/>
    <col min="14607" max="14607" width="10.5703125" style="18" customWidth="1"/>
    <col min="14608" max="14611" width="13.42578125" style="18" customWidth="1"/>
    <col min="14612" max="14612" width="22.7109375" style="18" customWidth="1"/>
    <col min="14613" max="14620" width="20.85546875" style="18" customWidth="1"/>
    <col min="14621" max="14848" width="11.42578125" style="18"/>
    <col min="14849" max="14849" width="27.7109375" style="18" customWidth="1"/>
    <col min="14850" max="14850" width="11.7109375" style="18" customWidth="1"/>
    <col min="14851" max="14851" width="12.7109375" style="18" customWidth="1"/>
    <col min="14852" max="14852" width="22.28515625" style="18" customWidth="1"/>
    <col min="14853" max="14853" width="17.85546875" style="18" customWidth="1"/>
    <col min="14854" max="14854" width="15.85546875" style="18" customWidth="1"/>
    <col min="14855" max="14855" width="17.7109375" style="18" customWidth="1"/>
    <col min="14856" max="14857" width="11.42578125" style="18" customWidth="1"/>
    <col min="14858" max="14858" width="10.5703125" style="18" customWidth="1"/>
    <col min="14859" max="14859" width="11.28515625" style="18" customWidth="1"/>
    <col min="14860" max="14860" width="11" style="18" customWidth="1"/>
    <col min="14861" max="14861" width="11.7109375" style="18" customWidth="1"/>
    <col min="14862" max="14862" width="11.28515625" style="18" customWidth="1"/>
    <col min="14863" max="14863" width="10.5703125" style="18" customWidth="1"/>
    <col min="14864" max="14867" width="13.42578125" style="18" customWidth="1"/>
    <col min="14868" max="14868" width="22.7109375" style="18" customWidth="1"/>
    <col min="14869" max="14876" width="20.85546875" style="18" customWidth="1"/>
    <col min="14877" max="15104" width="11.42578125" style="18"/>
    <col min="15105" max="15105" width="27.7109375" style="18" customWidth="1"/>
    <col min="15106" max="15106" width="11.7109375" style="18" customWidth="1"/>
    <col min="15107" max="15107" width="12.7109375" style="18" customWidth="1"/>
    <col min="15108" max="15108" width="22.28515625" style="18" customWidth="1"/>
    <col min="15109" max="15109" width="17.85546875" style="18" customWidth="1"/>
    <col min="15110" max="15110" width="15.85546875" style="18" customWidth="1"/>
    <col min="15111" max="15111" width="17.7109375" style="18" customWidth="1"/>
    <col min="15112" max="15113" width="11.42578125" style="18" customWidth="1"/>
    <col min="15114" max="15114" width="10.5703125" style="18" customWidth="1"/>
    <col min="15115" max="15115" width="11.28515625" style="18" customWidth="1"/>
    <col min="15116" max="15116" width="11" style="18" customWidth="1"/>
    <col min="15117" max="15117" width="11.7109375" style="18" customWidth="1"/>
    <col min="15118" max="15118" width="11.28515625" style="18" customWidth="1"/>
    <col min="15119" max="15119" width="10.5703125" style="18" customWidth="1"/>
    <col min="15120" max="15123" width="13.42578125" style="18" customWidth="1"/>
    <col min="15124" max="15124" width="22.7109375" style="18" customWidth="1"/>
    <col min="15125" max="15132" width="20.85546875" style="18" customWidth="1"/>
    <col min="15133" max="15360" width="11.42578125" style="18"/>
    <col min="15361" max="15361" width="27.7109375" style="18" customWidth="1"/>
    <col min="15362" max="15362" width="11.7109375" style="18" customWidth="1"/>
    <col min="15363" max="15363" width="12.7109375" style="18" customWidth="1"/>
    <col min="15364" max="15364" width="22.28515625" style="18" customWidth="1"/>
    <col min="15365" max="15365" width="17.85546875" style="18" customWidth="1"/>
    <col min="15366" max="15366" width="15.85546875" style="18" customWidth="1"/>
    <col min="15367" max="15367" width="17.7109375" style="18" customWidth="1"/>
    <col min="15368" max="15369" width="11.42578125" style="18" customWidth="1"/>
    <col min="15370" max="15370" width="10.5703125" style="18" customWidth="1"/>
    <col min="15371" max="15371" width="11.28515625" style="18" customWidth="1"/>
    <col min="15372" max="15372" width="11" style="18" customWidth="1"/>
    <col min="15373" max="15373" width="11.7109375" style="18" customWidth="1"/>
    <col min="15374" max="15374" width="11.28515625" style="18" customWidth="1"/>
    <col min="15375" max="15375" width="10.5703125" style="18" customWidth="1"/>
    <col min="15376" max="15379" width="13.42578125" style="18" customWidth="1"/>
    <col min="15380" max="15380" width="22.7109375" style="18" customWidth="1"/>
    <col min="15381" max="15388" width="20.85546875" style="18" customWidth="1"/>
    <col min="15389" max="15616" width="11.42578125" style="18"/>
    <col min="15617" max="15617" width="27.7109375" style="18" customWidth="1"/>
    <col min="15618" max="15618" width="11.7109375" style="18" customWidth="1"/>
    <col min="15619" max="15619" width="12.7109375" style="18" customWidth="1"/>
    <col min="15620" max="15620" width="22.28515625" style="18" customWidth="1"/>
    <col min="15621" max="15621" width="17.85546875" style="18" customWidth="1"/>
    <col min="15622" max="15622" width="15.85546875" style="18" customWidth="1"/>
    <col min="15623" max="15623" width="17.7109375" style="18" customWidth="1"/>
    <col min="15624" max="15625" width="11.42578125" style="18" customWidth="1"/>
    <col min="15626" max="15626" width="10.5703125" style="18" customWidth="1"/>
    <col min="15627" max="15627" width="11.28515625" style="18" customWidth="1"/>
    <col min="15628" max="15628" width="11" style="18" customWidth="1"/>
    <col min="15629" max="15629" width="11.7109375" style="18" customWidth="1"/>
    <col min="15630" max="15630" width="11.28515625" style="18" customWidth="1"/>
    <col min="15631" max="15631" width="10.5703125" style="18" customWidth="1"/>
    <col min="15632" max="15635" width="13.42578125" style="18" customWidth="1"/>
    <col min="15636" max="15636" width="22.7109375" style="18" customWidth="1"/>
    <col min="15637" max="15644" width="20.85546875" style="18" customWidth="1"/>
    <col min="15645" max="15872" width="11.42578125" style="18"/>
    <col min="15873" max="15873" width="27.7109375" style="18" customWidth="1"/>
    <col min="15874" max="15874" width="11.7109375" style="18" customWidth="1"/>
    <col min="15875" max="15875" width="12.7109375" style="18" customWidth="1"/>
    <col min="15876" max="15876" width="22.28515625" style="18" customWidth="1"/>
    <col min="15877" max="15877" width="17.85546875" style="18" customWidth="1"/>
    <col min="15878" max="15878" width="15.85546875" style="18" customWidth="1"/>
    <col min="15879" max="15879" width="17.7109375" style="18" customWidth="1"/>
    <col min="15880" max="15881" width="11.42578125" style="18" customWidth="1"/>
    <col min="15882" max="15882" width="10.5703125" style="18" customWidth="1"/>
    <col min="15883" max="15883" width="11.28515625" style="18" customWidth="1"/>
    <col min="15884" max="15884" width="11" style="18" customWidth="1"/>
    <col min="15885" max="15885" width="11.7109375" style="18" customWidth="1"/>
    <col min="15886" max="15886" width="11.28515625" style="18" customWidth="1"/>
    <col min="15887" max="15887" width="10.5703125" style="18" customWidth="1"/>
    <col min="15888" max="15891" width="13.42578125" style="18" customWidth="1"/>
    <col min="15892" max="15892" width="22.7109375" style="18" customWidth="1"/>
    <col min="15893" max="15900" width="20.85546875" style="18" customWidth="1"/>
    <col min="15901" max="16128" width="11.42578125" style="18"/>
    <col min="16129" max="16129" width="27.7109375" style="18" customWidth="1"/>
    <col min="16130" max="16130" width="11.7109375" style="18" customWidth="1"/>
    <col min="16131" max="16131" width="12.7109375" style="18" customWidth="1"/>
    <col min="16132" max="16132" width="22.28515625" style="18" customWidth="1"/>
    <col min="16133" max="16133" width="17.85546875" style="18" customWidth="1"/>
    <col min="16134" max="16134" width="15.85546875" style="18" customWidth="1"/>
    <col min="16135" max="16135" width="17.7109375" style="18" customWidth="1"/>
    <col min="16136" max="16137" width="11.42578125" style="18" customWidth="1"/>
    <col min="16138" max="16138" width="10.5703125" style="18" customWidth="1"/>
    <col min="16139" max="16139" width="11.28515625" style="18" customWidth="1"/>
    <col min="16140" max="16140" width="11" style="18" customWidth="1"/>
    <col min="16141" max="16141" width="11.7109375" style="18" customWidth="1"/>
    <col min="16142" max="16142" width="11.28515625" style="18" customWidth="1"/>
    <col min="16143" max="16143" width="10.5703125" style="18" customWidth="1"/>
    <col min="16144" max="16147" width="13.42578125" style="18" customWidth="1"/>
    <col min="16148" max="16148" width="22.7109375" style="18" customWidth="1"/>
    <col min="16149" max="16156" width="20.85546875" style="18" customWidth="1"/>
    <col min="16157" max="16384" width="11.42578125" style="18"/>
  </cols>
  <sheetData>
    <row r="1" spans="1:22" ht="26.25">
      <c r="A1" s="499" t="s">
        <v>0</v>
      </c>
      <c r="B1" s="499"/>
      <c r="C1" s="499"/>
      <c r="D1" s="499"/>
      <c r="E1" s="499"/>
      <c r="F1" s="499"/>
      <c r="G1" s="499"/>
      <c r="H1" s="499"/>
      <c r="I1" s="499"/>
      <c r="J1" s="499"/>
      <c r="K1" s="499"/>
      <c r="L1" s="499"/>
      <c r="M1" s="499"/>
      <c r="N1" s="499"/>
      <c r="O1" s="499"/>
      <c r="P1" s="499"/>
      <c r="Q1" s="499"/>
      <c r="R1" s="499"/>
      <c r="S1" s="499"/>
      <c r="T1" s="499"/>
    </row>
    <row r="2" spans="1:22" ht="26.25">
      <c r="A2" s="499" t="s">
        <v>1</v>
      </c>
      <c r="B2" s="499"/>
      <c r="C2" s="499"/>
      <c r="D2" s="499"/>
      <c r="E2" s="499"/>
      <c r="F2" s="499"/>
      <c r="G2" s="499"/>
      <c r="H2" s="499"/>
      <c r="I2" s="499"/>
      <c r="J2" s="499"/>
      <c r="K2" s="499"/>
      <c r="L2" s="499"/>
      <c r="M2" s="499"/>
      <c r="N2" s="499"/>
      <c r="O2" s="499"/>
      <c r="P2" s="499"/>
      <c r="Q2" s="499"/>
      <c r="R2" s="499"/>
      <c r="S2" s="499"/>
      <c r="T2" s="499"/>
      <c r="U2" s="19"/>
    </row>
    <row r="3" spans="1:22" ht="26.25">
      <c r="A3" s="499" t="s">
        <v>2</v>
      </c>
      <c r="B3" s="499"/>
      <c r="C3" s="499"/>
      <c r="D3" s="499"/>
      <c r="E3" s="499"/>
      <c r="F3" s="499"/>
      <c r="G3" s="499"/>
      <c r="H3" s="499"/>
      <c r="I3" s="499"/>
      <c r="J3" s="499"/>
      <c r="K3" s="499"/>
      <c r="L3" s="499"/>
      <c r="M3" s="499"/>
      <c r="N3" s="499"/>
      <c r="O3" s="499"/>
      <c r="P3" s="499"/>
      <c r="Q3" s="499"/>
      <c r="R3" s="499"/>
      <c r="S3" s="499"/>
      <c r="T3" s="499"/>
      <c r="U3" s="19"/>
    </row>
    <row r="4" spans="1:22" ht="18.75">
      <c r="A4" s="19"/>
      <c r="B4" s="19"/>
      <c r="C4" s="19"/>
      <c r="D4" s="19"/>
      <c r="E4" s="19"/>
      <c r="F4" s="19"/>
      <c r="G4" s="19"/>
      <c r="H4" s="19"/>
      <c r="I4" s="19"/>
      <c r="J4" s="19"/>
      <c r="K4" s="19"/>
      <c r="L4" s="19"/>
      <c r="M4" s="19"/>
      <c r="N4" s="19"/>
      <c r="O4" s="19"/>
      <c r="P4" s="19"/>
      <c r="Q4" s="19"/>
      <c r="R4" s="19"/>
      <c r="S4" s="19"/>
      <c r="T4" s="19"/>
      <c r="U4" s="19"/>
    </row>
    <row r="5" spans="1:22" ht="15.75" thickBot="1"/>
    <row r="6" spans="1:22" s="1" customFormat="1" ht="18">
      <c r="A6" s="485" t="s">
        <v>3</v>
      </c>
      <c r="B6" s="486"/>
      <c r="C6" s="487"/>
      <c r="D6" s="488"/>
      <c r="E6" s="20"/>
    </row>
    <row r="7" spans="1:22" s="1" customFormat="1" ht="54">
      <c r="A7" s="3" t="s">
        <v>4</v>
      </c>
      <c r="B7" s="489" t="s">
        <v>5</v>
      </c>
      <c r="C7" s="490"/>
      <c r="D7" s="4" t="s">
        <v>6</v>
      </c>
      <c r="E7" s="20"/>
    </row>
    <row r="8" spans="1:22" s="1" customFormat="1" ht="27.75" customHeight="1" thickBot="1">
      <c r="A8" s="21" t="s">
        <v>42</v>
      </c>
      <c r="B8" s="482" t="s">
        <v>43</v>
      </c>
      <c r="C8" s="483"/>
      <c r="D8" s="22" t="s">
        <v>58</v>
      </c>
      <c r="E8" s="7"/>
    </row>
    <row r="9" spans="1:22" s="1" customFormat="1" ht="18">
      <c r="A9" s="7"/>
      <c r="B9" s="7"/>
      <c r="C9" s="7"/>
      <c r="D9" s="7"/>
      <c r="E9" s="7"/>
    </row>
    <row r="10" spans="1:22" s="1" customFormat="1" ht="30.75">
      <c r="A10" s="503" t="s">
        <v>9</v>
      </c>
      <c r="B10" s="503"/>
      <c r="C10" s="503"/>
      <c r="D10" s="503"/>
      <c r="E10" s="503"/>
      <c r="F10" s="503"/>
      <c r="G10" s="503"/>
      <c r="H10" s="504">
        <v>2023</v>
      </c>
      <c r="I10" s="504"/>
      <c r="J10" s="504"/>
      <c r="K10" s="504"/>
      <c r="L10" s="504"/>
      <c r="M10" s="504"/>
      <c r="N10" s="504"/>
      <c r="O10" s="504"/>
      <c r="P10" s="504"/>
      <c r="Q10" s="504"/>
      <c r="R10" s="504"/>
      <c r="S10" s="504"/>
      <c r="T10" s="505" t="s">
        <v>10</v>
      </c>
    </row>
    <row r="11" spans="1:22" s="1" customFormat="1" ht="80.25" customHeight="1">
      <c r="A11" s="58" t="s">
        <v>11</v>
      </c>
      <c r="B11" s="58" t="s">
        <v>12</v>
      </c>
      <c r="C11" s="58" t="s">
        <v>13</v>
      </c>
      <c r="D11" s="58" t="s">
        <v>14</v>
      </c>
      <c r="E11" s="58" t="s">
        <v>15</v>
      </c>
      <c r="F11" s="58" t="s">
        <v>16</v>
      </c>
      <c r="G11" s="58" t="s">
        <v>17</v>
      </c>
      <c r="H11" s="58" t="s">
        <v>18</v>
      </c>
      <c r="I11" s="58" t="s">
        <v>19</v>
      </c>
      <c r="J11" s="58" t="s">
        <v>20</v>
      </c>
      <c r="K11" s="58" t="s">
        <v>21</v>
      </c>
      <c r="L11" s="58" t="s">
        <v>22</v>
      </c>
      <c r="M11" s="58" t="s">
        <v>23</v>
      </c>
      <c r="N11" s="58" t="s">
        <v>24</v>
      </c>
      <c r="O11" s="58" t="s">
        <v>25</v>
      </c>
      <c r="P11" s="58" t="s">
        <v>26</v>
      </c>
      <c r="Q11" s="58" t="s">
        <v>27</v>
      </c>
      <c r="R11" s="58" t="s">
        <v>28</v>
      </c>
      <c r="S11" s="58" t="s">
        <v>29</v>
      </c>
      <c r="T11" s="505"/>
    </row>
    <row r="12" spans="1:22" s="1" customFormat="1" ht="70.5" customHeight="1">
      <c r="A12" s="506" t="s">
        <v>45</v>
      </c>
      <c r="B12" s="506">
        <v>16193</v>
      </c>
      <c r="C12" s="506" t="s">
        <v>59</v>
      </c>
      <c r="D12" s="506" t="s">
        <v>60</v>
      </c>
      <c r="E12" s="508" t="s">
        <v>61</v>
      </c>
      <c r="F12" s="29">
        <v>250</v>
      </c>
      <c r="G12" s="59" t="s">
        <v>62</v>
      </c>
      <c r="H12" s="60">
        <v>0</v>
      </c>
      <c r="I12" s="61">
        <v>0</v>
      </c>
      <c r="J12" s="61">
        <v>0</v>
      </c>
      <c r="K12" s="61"/>
      <c r="L12" s="61"/>
      <c r="M12" s="62"/>
      <c r="N12" s="63"/>
      <c r="O12" s="63"/>
      <c r="P12" s="63"/>
      <c r="Q12" s="63"/>
      <c r="R12" s="63"/>
      <c r="S12" s="63"/>
      <c r="T12" s="32">
        <f>SUM(H12:S12)</f>
        <v>0</v>
      </c>
      <c r="U12" s="15"/>
      <c r="V12" s="16"/>
    </row>
    <row r="13" spans="1:22" s="1" customFormat="1" ht="75" customHeight="1">
      <c r="A13" s="507"/>
      <c r="B13" s="507"/>
      <c r="C13" s="507"/>
      <c r="D13" s="507"/>
      <c r="E13" s="507"/>
      <c r="F13" s="29">
        <v>9500</v>
      </c>
      <c r="G13" s="59" t="s">
        <v>63</v>
      </c>
      <c r="H13" s="60">
        <v>151</v>
      </c>
      <c r="I13" s="61">
        <v>574</v>
      </c>
      <c r="J13" s="61">
        <v>605</v>
      </c>
      <c r="K13" s="61"/>
      <c r="L13" s="61"/>
      <c r="M13" s="62"/>
      <c r="N13" s="63"/>
      <c r="O13" s="63"/>
      <c r="P13" s="63"/>
      <c r="Q13" s="63"/>
      <c r="R13" s="63"/>
      <c r="S13" s="63"/>
      <c r="T13" s="32">
        <f>SUM(H13:S13)</f>
        <v>1330</v>
      </c>
    </row>
    <row r="19" spans="2:2">
      <c r="B19" s="18" t="s">
        <v>255</v>
      </c>
    </row>
  </sheetData>
  <mergeCells count="14">
    <mergeCell ref="B8:C8"/>
    <mergeCell ref="A1:T1"/>
    <mergeCell ref="A2:T2"/>
    <mergeCell ref="A3:T3"/>
    <mergeCell ref="A6:D6"/>
    <mergeCell ref="B7:C7"/>
    <mergeCell ref="A10:G10"/>
    <mergeCell ref="H10:S10"/>
    <mergeCell ref="T10:T11"/>
    <mergeCell ref="A12:A13"/>
    <mergeCell ref="B12:B13"/>
    <mergeCell ref="C12:C13"/>
    <mergeCell ref="D12:D13"/>
    <mergeCell ref="E12:E1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V17"/>
  <sheetViews>
    <sheetView topLeftCell="A7" workbookViewId="0">
      <selection activeCell="C12" sqref="C12"/>
    </sheetView>
  </sheetViews>
  <sheetFormatPr baseColWidth="10" defaultColWidth="11.42578125" defaultRowHeight="15"/>
  <cols>
    <col min="1" max="1" width="23" style="18" customWidth="1"/>
    <col min="2" max="2" width="11.7109375" style="18" customWidth="1"/>
    <col min="3" max="3" width="15.28515625" style="18" customWidth="1"/>
    <col min="4" max="4" width="37.7109375" style="18" customWidth="1"/>
    <col min="5" max="5" width="23.140625" style="18" customWidth="1"/>
    <col min="6" max="6" width="20.42578125" style="18" customWidth="1"/>
    <col min="7" max="7" width="21.5703125" style="18" bestFit="1" customWidth="1"/>
    <col min="8" max="8" width="16.140625" style="18" customWidth="1"/>
    <col min="9" max="9" width="17.42578125" style="18" customWidth="1"/>
    <col min="10" max="10" width="15.42578125" style="18" customWidth="1"/>
    <col min="11" max="11" width="14.5703125" style="18" customWidth="1"/>
    <col min="12" max="12" width="15.42578125" style="18" customWidth="1"/>
    <col min="13" max="13" width="15.85546875" style="18" customWidth="1"/>
    <col min="14" max="14" width="13.7109375" style="18" customWidth="1"/>
    <col min="15" max="19" width="13.42578125" style="18" customWidth="1"/>
    <col min="20" max="20" width="22.7109375" style="18" customWidth="1"/>
    <col min="21" max="28" width="20.85546875" style="18" customWidth="1"/>
    <col min="29" max="256" width="11.42578125" style="18"/>
    <col min="257" max="257" width="23" style="18" customWidth="1"/>
    <col min="258" max="258" width="11.7109375" style="18" customWidth="1"/>
    <col min="259" max="259" width="15.28515625" style="18" customWidth="1"/>
    <col min="260" max="260" width="37.7109375" style="18" customWidth="1"/>
    <col min="261" max="261" width="23.140625" style="18" customWidth="1"/>
    <col min="262" max="262" width="20.42578125" style="18" customWidth="1"/>
    <col min="263" max="263" width="21.5703125" style="18" bestFit="1" customWidth="1"/>
    <col min="264" max="264" width="16.140625" style="18" customWidth="1"/>
    <col min="265" max="265" width="17.42578125" style="18" customWidth="1"/>
    <col min="266" max="266" width="15.42578125" style="18" customWidth="1"/>
    <col min="267" max="267" width="14.5703125" style="18" customWidth="1"/>
    <col min="268" max="268" width="15.42578125" style="18" customWidth="1"/>
    <col min="269" max="269" width="15.85546875" style="18" customWidth="1"/>
    <col min="270" max="270" width="13.7109375" style="18" customWidth="1"/>
    <col min="271" max="275" width="13.42578125" style="18" customWidth="1"/>
    <col min="276" max="276" width="22.7109375" style="18" customWidth="1"/>
    <col min="277" max="284" width="20.85546875" style="18" customWidth="1"/>
    <col min="285" max="512" width="11.42578125" style="18"/>
    <col min="513" max="513" width="23" style="18" customWidth="1"/>
    <col min="514" max="514" width="11.7109375" style="18" customWidth="1"/>
    <col min="515" max="515" width="15.28515625" style="18" customWidth="1"/>
    <col min="516" max="516" width="37.7109375" style="18" customWidth="1"/>
    <col min="517" max="517" width="23.140625" style="18" customWidth="1"/>
    <col min="518" max="518" width="20.42578125" style="18" customWidth="1"/>
    <col min="519" max="519" width="21.5703125" style="18" bestFit="1" customWidth="1"/>
    <col min="520" max="520" width="16.140625" style="18" customWidth="1"/>
    <col min="521" max="521" width="17.42578125" style="18" customWidth="1"/>
    <col min="522" max="522" width="15.42578125" style="18" customWidth="1"/>
    <col min="523" max="523" width="14.5703125" style="18" customWidth="1"/>
    <col min="524" max="524" width="15.42578125" style="18" customWidth="1"/>
    <col min="525" max="525" width="15.85546875" style="18" customWidth="1"/>
    <col min="526" max="526" width="13.7109375" style="18" customWidth="1"/>
    <col min="527" max="531" width="13.42578125" style="18" customWidth="1"/>
    <col min="532" max="532" width="22.7109375" style="18" customWidth="1"/>
    <col min="533" max="540" width="20.85546875" style="18" customWidth="1"/>
    <col min="541" max="768" width="11.42578125" style="18"/>
    <col min="769" max="769" width="23" style="18" customWidth="1"/>
    <col min="770" max="770" width="11.7109375" style="18" customWidth="1"/>
    <col min="771" max="771" width="15.28515625" style="18" customWidth="1"/>
    <col min="772" max="772" width="37.7109375" style="18" customWidth="1"/>
    <col min="773" max="773" width="23.140625" style="18" customWidth="1"/>
    <col min="774" max="774" width="20.42578125" style="18" customWidth="1"/>
    <col min="775" max="775" width="21.5703125" style="18" bestFit="1" customWidth="1"/>
    <col min="776" max="776" width="16.140625" style="18" customWidth="1"/>
    <col min="777" max="777" width="17.42578125" style="18" customWidth="1"/>
    <col min="778" max="778" width="15.42578125" style="18" customWidth="1"/>
    <col min="779" max="779" width="14.5703125" style="18" customWidth="1"/>
    <col min="780" max="780" width="15.42578125" style="18" customWidth="1"/>
    <col min="781" max="781" width="15.85546875" style="18" customWidth="1"/>
    <col min="782" max="782" width="13.7109375" style="18" customWidth="1"/>
    <col min="783" max="787" width="13.42578125" style="18" customWidth="1"/>
    <col min="788" max="788" width="22.7109375" style="18" customWidth="1"/>
    <col min="789" max="796" width="20.85546875" style="18" customWidth="1"/>
    <col min="797" max="1024" width="11.42578125" style="18"/>
    <col min="1025" max="1025" width="23" style="18" customWidth="1"/>
    <col min="1026" max="1026" width="11.7109375" style="18" customWidth="1"/>
    <col min="1027" max="1027" width="15.28515625" style="18" customWidth="1"/>
    <col min="1028" max="1028" width="37.7109375" style="18" customWidth="1"/>
    <col min="1029" max="1029" width="23.140625" style="18" customWidth="1"/>
    <col min="1030" max="1030" width="20.42578125" style="18" customWidth="1"/>
    <col min="1031" max="1031" width="21.5703125" style="18" bestFit="1" customWidth="1"/>
    <col min="1032" max="1032" width="16.140625" style="18" customWidth="1"/>
    <col min="1033" max="1033" width="17.42578125" style="18" customWidth="1"/>
    <col min="1034" max="1034" width="15.42578125" style="18" customWidth="1"/>
    <col min="1035" max="1035" width="14.5703125" style="18" customWidth="1"/>
    <col min="1036" max="1036" width="15.42578125" style="18" customWidth="1"/>
    <col min="1037" max="1037" width="15.85546875" style="18" customWidth="1"/>
    <col min="1038" max="1038" width="13.7109375" style="18" customWidth="1"/>
    <col min="1039" max="1043" width="13.42578125" style="18" customWidth="1"/>
    <col min="1044" max="1044" width="22.7109375" style="18" customWidth="1"/>
    <col min="1045" max="1052" width="20.85546875" style="18" customWidth="1"/>
    <col min="1053" max="1280" width="11.42578125" style="18"/>
    <col min="1281" max="1281" width="23" style="18" customWidth="1"/>
    <col min="1282" max="1282" width="11.7109375" style="18" customWidth="1"/>
    <col min="1283" max="1283" width="15.28515625" style="18" customWidth="1"/>
    <col min="1284" max="1284" width="37.7109375" style="18" customWidth="1"/>
    <col min="1285" max="1285" width="23.140625" style="18" customWidth="1"/>
    <col min="1286" max="1286" width="20.42578125" style="18" customWidth="1"/>
    <col min="1287" max="1287" width="21.5703125" style="18" bestFit="1" customWidth="1"/>
    <col min="1288" max="1288" width="16.140625" style="18" customWidth="1"/>
    <col min="1289" max="1289" width="17.42578125" style="18" customWidth="1"/>
    <col min="1290" max="1290" width="15.42578125" style="18" customWidth="1"/>
    <col min="1291" max="1291" width="14.5703125" style="18" customWidth="1"/>
    <col min="1292" max="1292" width="15.42578125" style="18" customWidth="1"/>
    <col min="1293" max="1293" width="15.85546875" style="18" customWidth="1"/>
    <col min="1294" max="1294" width="13.7109375" style="18" customWidth="1"/>
    <col min="1295" max="1299" width="13.42578125" style="18" customWidth="1"/>
    <col min="1300" max="1300" width="22.7109375" style="18" customWidth="1"/>
    <col min="1301" max="1308" width="20.85546875" style="18" customWidth="1"/>
    <col min="1309" max="1536" width="11.42578125" style="18"/>
    <col min="1537" max="1537" width="23" style="18" customWidth="1"/>
    <col min="1538" max="1538" width="11.7109375" style="18" customWidth="1"/>
    <col min="1539" max="1539" width="15.28515625" style="18" customWidth="1"/>
    <col min="1540" max="1540" width="37.7109375" style="18" customWidth="1"/>
    <col min="1541" max="1541" width="23.140625" style="18" customWidth="1"/>
    <col min="1542" max="1542" width="20.42578125" style="18" customWidth="1"/>
    <col min="1543" max="1543" width="21.5703125" style="18" bestFit="1" customWidth="1"/>
    <col min="1544" max="1544" width="16.140625" style="18" customWidth="1"/>
    <col min="1545" max="1545" width="17.42578125" style="18" customWidth="1"/>
    <col min="1546" max="1546" width="15.42578125" style="18" customWidth="1"/>
    <col min="1547" max="1547" width="14.5703125" style="18" customWidth="1"/>
    <col min="1548" max="1548" width="15.42578125" style="18" customWidth="1"/>
    <col min="1549" max="1549" width="15.85546875" style="18" customWidth="1"/>
    <col min="1550" max="1550" width="13.7109375" style="18" customWidth="1"/>
    <col min="1551" max="1555" width="13.42578125" style="18" customWidth="1"/>
    <col min="1556" max="1556" width="22.7109375" style="18" customWidth="1"/>
    <col min="1557" max="1564" width="20.85546875" style="18" customWidth="1"/>
    <col min="1565" max="1792" width="11.42578125" style="18"/>
    <col min="1793" max="1793" width="23" style="18" customWidth="1"/>
    <col min="1794" max="1794" width="11.7109375" style="18" customWidth="1"/>
    <col min="1795" max="1795" width="15.28515625" style="18" customWidth="1"/>
    <col min="1796" max="1796" width="37.7109375" style="18" customWidth="1"/>
    <col min="1797" max="1797" width="23.140625" style="18" customWidth="1"/>
    <col min="1798" max="1798" width="20.42578125" style="18" customWidth="1"/>
    <col min="1799" max="1799" width="21.5703125" style="18" bestFit="1" customWidth="1"/>
    <col min="1800" max="1800" width="16.140625" style="18" customWidth="1"/>
    <col min="1801" max="1801" width="17.42578125" style="18" customWidth="1"/>
    <col min="1802" max="1802" width="15.42578125" style="18" customWidth="1"/>
    <col min="1803" max="1803" width="14.5703125" style="18" customWidth="1"/>
    <col min="1804" max="1804" width="15.42578125" style="18" customWidth="1"/>
    <col min="1805" max="1805" width="15.85546875" style="18" customWidth="1"/>
    <col min="1806" max="1806" width="13.7109375" style="18" customWidth="1"/>
    <col min="1807" max="1811" width="13.42578125" style="18" customWidth="1"/>
    <col min="1812" max="1812" width="22.7109375" style="18" customWidth="1"/>
    <col min="1813" max="1820" width="20.85546875" style="18" customWidth="1"/>
    <col min="1821" max="2048" width="11.42578125" style="18"/>
    <col min="2049" max="2049" width="23" style="18" customWidth="1"/>
    <col min="2050" max="2050" width="11.7109375" style="18" customWidth="1"/>
    <col min="2051" max="2051" width="15.28515625" style="18" customWidth="1"/>
    <col min="2052" max="2052" width="37.7109375" style="18" customWidth="1"/>
    <col min="2053" max="2053" width="23.140625" style="18" customWidth="1"/>
    <col min="2054" max="2054" width="20.42578125" style="18" customWidth="1"/>
    <col min="2055" max="2055" width="21.5703125" style="18" bestFit="1" customWidth="1"/>
    <col min="2056" max="2056" width="16.140625" style="18" customWidth="1"/>
    <col min="2057" max="2057" width="17.42578125" style="18" customWidth="1"/>
    <col min="2058" max="2058" width="15.42578125" style="18" customWidth="1"/>
    <col min="2059" max="2059" width="14.5703125" style="18" customWidth="1"/>
    <col min="2060" max="2060" width="15.42578125" style="18" customWidth="1"/>
    <col min="2061" max="2061" width="15.85546875" style="18" customWidth="1"/>
    <col min="2062" max="2062" width="13.7109375" style="18" customWidth="1"/>
    <col min="2063" max="2067" width="13.42578125" style="18" customWidth="1"/>
    <col min="2068" max="2068" width="22.7109375" style="18" customWidth="1"/>
    <col min="2069" max="2076" width="20.85546875" style="18" customWidth="1"/>
    <col min="2077" max="2304" width="11.42578125" style="18"/>
    <col min="2305" max="2305" width="23" style="18" customWidth="1"/>
    <col min="2306" max="2306" width="11.7109375" style="18" customWidth="1"/>
    <col min="2307" max="2307" width="15.28515625" style="18" customWidth="1"/>
    <col min="2308" max="2308" width="37.7109375" style="18" customWidth="1"/>
    <col min="2309" max="2309" width="23.140625" style="18" customWidth="1"/>
    <col min="2310" max="2310" width="20.42578125" style="18" customWidth="1"/>
    <col min="2311" max="2311" width="21.5703125" style="18" bestFit="1" customWidth="1"/>
    <col min="2312" max="2312" width="16.140625" style="18" customWidth="1"/>
    <col min="2313" max="2313" width="17.42578125" style="18" customWidth="1"/>
    <col min="2314" max="2314" width="15.42578125" style="18" customWidth="1"/>
    <col min="2315" max="2315" width="14.5703125" style="18" customWidth="1"/>
    <col min="2316" max="2316" width="15.42578125" style="18" customWidth="1"/>
    <col min="2317" max="2317" width="15.85546875" style="18" customWidth="1"/>
    <col min="2318" max="2318" width="13.7109375" style="18" customWidth="1"/>
    <col min="2319" max="2323" width="13.42578125" style="18" customWidth="1"/>
    <col min="2324" max="2324" width="22.7109375" style="18" customWidth="1"/>
    <col min="2325" max="2332" width="20.85546875" style="18" customWidth="1"/>
    <col min="2333" max="2560" width="11.42578125" style="18"/>
    <col min="2561" max="2561" width="23" style="18" customWidth="1"/>
    <col min="2562" max="2562" width="11.7109375" style="18" customWidth="1"/>
    <col min="2563" max="2563" width="15.28515625" style="18" customWidth="1"/>
    <col min="2564" max="2564" width="37.7109375" style="18" customWidth="1"/>
    <col min="2565" max="2565" width="23.140625" style="18" customWidth="1"/>
    <col min="2566" max="2566" width="20.42578125" style="18" customWidth="1"/>
    <col min="2567" max="2567" width="21.5703125" style="18" bestFit="1" customWidth="1"/>
    <col min="2568" max="2568" width="16.140625" style="18" customWidth="1"/>
    <col min="2569" max="2569" width="17.42578125" style="18" customWidth="1"/>
    <col min="2570" max="2570" width="15.42578125" style="18" customWidth="1"/>
    <col min="2571" max="2571" width="14.5703125" style="18" customWidth="1"/>
    <col min="2572" max="2572" width="15.42578125" style="18" customWidth="1"/>
    <col min="2573" max="2573" width="15.85546875" style="18" customWidth="1"/>
    <col min="2574" max="2574" width="13.7109375" style="18" customWidth="1"/>
    <col min="2575" max="2579" width="13.42578125" style="18" customWidth="1"/>
    <col min="2580" max="2580" width="22.7109375" style="18" customWidth="1"/>
    <col min="2581" max="2588" width="20.85546875" style="18" customWidth="1"/>
    <col min="2589" max="2816" width="11.42578125" style="18"/>
    <col min="2817" max="2817" width="23" style="18" customWidth="1"/>
    <col min="2818" max="2818" width="11.7109375" style="18" customWidth="1"/>
    <col min="2819" max="2819" width="15.28515625" style="18" customWidth="1"/>
    <col min="2820" max="2820" width="37.7109375" style="18" customWidth="1"/>
    <col min="2821" max="2821" width="23.140625" style="18" customWidth="1"/>
    <col min="2822" max="2822" width="20.42578125" style="18" customWidth="1"/>
    <col min="2823" max="2823" width="21.5703125" style="18" bestFit="1" customWidth="1"/>
    <col min="2824" max="2824" width="16.140625" style="18" customWidth="1"/>
    <col min="2825" max="2825" width="17.42578125" style="18" customWidth="1"/>
    <col min="2826" max="2826" width="15.42578125" style="18" customWidth="1"/>
    <col min="2827" max="2827" width="14.5703125" style="18" customWidth="1"/>
    <col min="2828" max="2828" width="15.42578125" style="18" customWidth="1"/>
    <col min="2829" max="2829" width="15.85546875" style="18" customWidth="1"/>
    <col min="2830" max="2830" width="13.7109375" style="18" customWidth="1"/>
    <col min="2831" max="2835" width="13.42578125" style="18" customWidth="1"/>
    <col min="2836" max="2836" width="22.7109375" style="18" customWidth="1"/>
    <col min="2837" max="2844" width="20.85546875" style="18" customWidth="1"/>
    <col min="2845" max="3072" width="11.42578125" style="18"/>
    <col min="3073" max="3073" width="23" style="18" customWidth="1"/>
    <col min="3074" max="3074" width="11.7109375" style="18" customWidth="1"/>
    <col min="3075" max="3075" width="15.28515625" style="18" customWidth="1"/>
    <col min="3076" max="3076" width="37.7109375" style="18" customWidth="1"/>
    <col min="3077" max="3077" width="23.140625" style="18" customWidth="1"/>
    <col min="3078" max="3078" width="20.42578125" style="18" customWidth="1"/>
    <col min="3079" max="3079" width="21.5703125" style="18" bestFit="1" customWidth="1"/>
    <col min="3080" max="3080" width="16.140625" style="18" customWidth="1"/>
    <col min="3081" max="3081" width="17.42578125" style="18" customWidth="1"/>
    <col min="3082" max="3082" width="15.42578125" style="18" customWidth="1"/>
    <col min="3083" max="3083" width="14.5703125" style="18" customWidth="1"/>
    <col min="3084" max="3084" width="15.42578125" style="18" customWidth="1"/>
    <col min="3085" max="3085" width="15.85546875" style="18" customWidth="1"/>
    <col min="3086" max="3086" width="13.7109375" style="18" customWidth="1"/>
    <col min="3087" max="3091" width="13.42578125" style="18" customWidth="1"/>
    <col min="3092" max="3092" width="22.7109375" style="18" customWidth="1"/>
    <col min="3093" max="3100" width="20.85546875" style="18" customWidth="1"/>
    <col min="3101" max="3328" width="11.42578125" style="18"/>
    <col min="3329" max="3329" width="23" style="18" customWidth="1"/>
    <col min="3330" max="3330" width="11.7109375" style="18" customWidth="1"/>
    <col min="3331" max="3331" width="15.28515625" style="18" customWidth="1"/>
    <col min="3332" max="3332" width="37.7109375" style="18" customWidth="1"/>
    <col min="3333" max="3333" width="23.140625" style="18" customWidth="1"/>
    <col min="3334" max="3334" width="20.42578125" style="18" customWidth="1"/>
    <col min="3335" max="3335" width="21.5703125" style="18" bestFit="1" customWidth="1"/>
    <col min="3336" max="3336" width="16.140625" style="18" customWidth="1"/>
    <col min="3337" max="3337" width="17.42578125" style="18" customWidth="1"/>
    <col min="3338" max="3338" width="15.42578125" style="18" customWidth="1"/>
    <col min="3339" max="3339" width="14.5703125" style="18" customWidth="1"/>
    <col min="3340" max="3340" width="15.42578125" style="18" customWidth="1"/>
    <col min="3341" max="3341" width="15.85546875" style="18" customWidth="1"/>
    <col min="3342" max="3342" width="13.7109375" style="18" customWidth="1"/>
    <col min="3343" max="3347" width="13.42578125" style="18" customWidth="1"/>
    <col min="3348" max="3348" width="22.7109375" style="18" customWidth="1"/>
    <col min="3349" max="3356" width="20.85546875" style="18" customWidth="1"/>
    <col min="3357" max="3584" width="11.42578125" style="18"/>
    <col min="3585" max="3585" width="23" style="18" customWidth="1"/>
    <col min="3586" max="3586" width="11.7109375" style="18" customWidth="1"/>
    <col min="3587" max="3587" width="15.28515625" style="18" customWidth="1"/>
    <col min="3588" max="3588" width="37.7109375" style="18" customWidth="1"/>
    <col min="3589" max="3589" width="23.140625" style="18" customWidth="1"/>
    <col min="3590" max="3590" width="20.42578125" style="18" customWidth="1"/>
    <col min="3591" max="3591" width="21.5703125" style="18" bestFit="1" customWidth="1"/>
    <col min="3592" max="3592" width="16.140625" style="18" customWidth="1"/>
    <col min="3593" max="3593" width="17.42578125" style="18" customWidth="1"/>
    <col min="3594" max="3594" width="15.42578125" style="18" customWidth="1"/>
    <col min="3595" max="3595" width="14.5703125" style="18" customWidth="1"/>
    <col min="3596" max="3596" width="15.42578125" style="18" customWidth="1"/>
    <col min="3597" max="3597" width="15.85546875" style="18" customWidth="1"/>
    <col min="3598" max="3598" width="13.7109375" style="18" customWidth="1"/>
    <col min="3599" max="3603" width="13.42578125" style="18" customWidth="1"/>
    <col min="3604" max="3604" width="22.7109375" style="18" customWidth="1"/>
    <col min="3605" max="3612" width="20.85546875" style="18" customWidth="1"/>
    <col min="3613" max="3840" width="11.42578125" style="18"/>
    <col min="3841" max="3841" width="23" style="18" customWidth="1"/>
    <col min="3842" max="3842" width="11.7109375" style="18" customWidth="1"/>
    <col min="3843" max="3843" width="15.28515625" style="18" customWidth="1"/>
    <col min="3844" max="3844" width="37.7109375" style="18" customWidth="1"/>
    <col min="3845" max="3845" width="23.140625" style="18" customWidth="1"/>
    <col min="3846" max="3846" width="20.42578125" style="18" customWidth="1"/>
    <col min="3847" max="3847" width="21.5703125" style="18" bestFit="1" customWidth="1"/>
    <col min="3848" max="3848" width="16.140625" style="18" customWidth="1"/>
    <col min="3849" max="3849" width="17.42578125" style="18" customWidth="1"/>
    <col min="3850" max="3850" width="15.42578125" style="18" customWidth="1"/>
    <col min="3851" max="3851" width="14.5703125" style="18" customWidth="1"/>
    <col min="3852" max="3852" width="15.42578125" style="18" customWidth="1"/>
    <col min="3853" max="3853" width="15.85546875" style="18" customWidth="1"/>
    <col min="3854" max="3854" width="13.7109375" style="18" customWidth="1"/>
    <col min="3855" max="3859" width="13.42578125" style="18" customWidth="1"/>
    <col min="3860" max="3860" width="22.7109375" style="18" customWidth="1"/>
    <col min="3861" max="3868" width="20.85546875" style="18" customWidth="1"/>
    <col min="3869" max="4096" width="11.42578125" style="18"/>
    <col min="4097" max="4097" width="23" style="18" customWidth="1"/>
    <col min="4098" max="4098" width="11.7109375" style="18" customWidth="1"/>
    <col min="4099" max="4099" width="15.28515625" style="18" customWidth="1"/>
    <col min="4100" max="4100" width="37.7109375" style="18" customWidth="1"/>
    <col min="4101" max="4101" width="23.140625" style="18" customWidth="1"/>
    <col min="4102" max="4102" width="20.42578125" style="18" customWidth="1"/>
    <col min="4103" max="4103" width="21.5703125" style="18" bestFit="1" customWidth="1"/>
    <col min="4104" max="4104" width="16.140625" style="18" customWidth="1"/>
    <col min="4105" max="4105" width="17.42578125" style="18" customWidth="1"/>
    <col min="4106" max="4106" width="15.42578125" style="18" customWidth="1"/>
    <col min="4107" max="4107" width="14.5703125" style="18" customWidth="1"/>
    <col min="4108" max="4108" width="15.42578125" style="18" customWidth="1"/>
    <col min="4109" max="4109" width="15.85546875" style="18" customWidth="1"/>
    <col min="4110" max="4110" width="13.7109375" style="18" customWidth="1"/>
    <col min="4111" max="4115" width="13.42578125" style="18" customWidth="1"/>
    <col min="4116" max="4116" width="22.7109375" style="18" customWidth="1"/>
    <col min="4117" max="4124" width="20.85546875" style="18" customWidth="1"/>
    <col min="4125" max="4352" width="11.42578125" style="18"/>
    <col min="4353" max="4353" width="23" style="18" customWidth="1"/>
    <col min="4354" max="4354" width="11.7109375" style="18" customWidth="1"/>
    <col min="4355" max="4355" width="15.28515625" style="18" customWidth="1"/>
    <col min="4356" max="4356" width="37.7109375" style="18" customWidth="1"/>
    <col min="4357" max="4357" width="23.140625" style="18" customWidth="1"/>
    <col min="4358" max="4358" width="20.42578125" style="18" customWidth="1"/>
    <col min="4359" max="4359" width="21.5703125" style="18" bestFit="1" customWidth="1"/>
    <col min="4360" max="4360" width="16.140625" style="18" customWidth="1"/>
    <col min="4361" max="4361" width="17.42578125" style="18" customWidth="1"/>
    <col min="4362" max="4362" width="15.42578125" style="18" customWidth="1"/>
    <col min="4363" max="4363" width="14.5703125" style="18" customWidth="1"/>
    <col min="4364" max="4364" width="15.42578125" style="18" customWidth="1"/>
    <col min="4365" max="4365" width="15.85546875" style="18" customWidth="1"/>
    <col min="4366" max="4366" width="13.7109375" style="18" customWidth="1"/>
    <col min="4367" max="4371" width="13.42578125" style="18" customWidth="1"/>
    <col min="4372" max="4372" width="22.7109375" style="18" customWidth="1"/>
    <col min="4373" max="4380" width="20.85546875" style="18" customWidth="1"/>
    <col min="4381" max="4608" width="11.42578125" style="18"/>
    <col min="4609" max="4609" width="23" style="18" customWidth="1"/>
    <col min="4610" max="4610" width="11.7109375" style="18" customWidth="1"/>
    <col min="4611" max="4611" width="15.28515625" style="18" customWidth="1"/>
    <col min="4612" max="4612" width="37.7109375" style="18" customWidth="1"/>
    <col min="4613" max="4613" width="23.140625" style="18" customWidth="1"/>
    <col min="4614" max="4614" width="20.42578125" style="18" customWidth="1"/>
    <col min="4615" max="4615" width="21.5703125" style="18" bestFit="1" customWidth="1"/>
    <col min="4616" max="4616" width="16.140625" style="18" customWidth="1"/>
    <col min="4617" max="4617" width="17.42578125" style="18" customWidth="1"/>
    <col min="4618" max="4618" width="15.42578125" style="18" customWidth="1"/>
    <col min="4619" max="4619" width="14.5703125" style="18" customWidth="1"/>
    <col min="4620" max="4620" width="15.42578125" style="18" customWidth="1"/>
    <col min="4621" max="4621" width="15.85546875" style="18" customWidth="1"/>
    <col min="4622" max="4622" width="13.7109375" style="18" customWidth="1"/>
    <col min="4623" max="4627" width="13.42578125" style="18" customWidth="1"/>
    <col min="4628" max="4628" width="22.7109375" style="18" customWidth="1"/>
    <col min="4629" max="4636" width="20.85546875" style="18" customWidth="1"/>
    <col min="4637" max="4864" width="11.42578125" style="18"/>
    <col min="4865" max="4865" width="23" style="18" customWidth="1"/>
    <col min="4866" max="4866" width="11.7109375" style="18" customWidth="1"/>
    <col min="4867" max="4867" width="15.28515625" style="18" customWidth="1"/>
    <col min="4868" max="4868" width="37.7109375" style="18" customWidth="1"/>
    <col min="4869" max="4869" width="23.140625" style="18" customWidth="1"/>
    <col min="4870" max="4870" width="20.42578125" style="18" customWidth="1"/>
    <col min="4871" max="4871" width="21.5703125" style="18" bestFit="1" customWidth="1"/>
    <col min="4872" max="4872" width="16.140625" style="18" customWidth="1"/>
    <col min="4873" max="4873" width="17.42578125" style="18" customWidth="1"/>
    <col min="4874" max="4874" width="15.42578125" style="18" customWidth="1"/>
    <col min="4875" max="4875" width="14.5703125" style="18" customWidth="1"/>
    <col min="4876" max="4876" width="15.42578125" style="18" customWidth="1"/>
    <col min="4877" max="4877" width="15.85546875" style="18" customWidth="1"/>
    <col min="4878" max="4878" width="13.7109375" style="18" customWidth="1"/>
    <col min="4879" max="4883" width="13.42578125" style="18" customWidth="1"/>
    <col min="4884" max="4884" width="22.7109375" style="18" customWidth="1"/>
    <col min="4885" max="4892" width="20.85546875" style="18" customWidth="1"/>
    <col min="4893" max="5120" width="11.42578125" style="18"/>
    <col min="5121" max="5121" width="23" style="18" customWidth="1"/>
    <col min="5122" max="5122" width="11.7109375" style="18" customWidth="1"/>
    <col min="5123" max="5123" width="15.28515625" style="18" customWidth="1"/>
    <col min="5124" max="5124" width="37.7109375" style="18" customWidth="1"/>
    <col min="5125" max="5125" width="23.140625" style="18" customWidth="1"/>
    <col min="5126" max="5126" width="20.42578125" style="18" customWidth="1"/>
    <col min="5127" max="5127" width="21.5703125" style="18" bestFit="1" customWidth="1"/>
    <col min="5128" max="5128" width="16.140625" style="18" customWidth="1"/>
    <col min="5129" max="5129" width="17.42578125" style="18" customWidth="1"/>
    <col min="5130" max="5130" width="15.42578125" style="18" customWidth="1"/>
    <col min="5131" max="5131" width="14.5703125" style="18" customWidth="1"/>
    <col min="5132" max="5132" width="15.42578125" style="18" customWidth="1"/>
    <col min="5133" max="5133" width="15.85546875" style="18" customWidth="1"/>
    <col min="5134" max="5134" width="13.7109375" style="18" customWidth="1"/>
    <col min="5135" max="5139" width="13.42578125" style="18" customWidth="1"/>
    <col min="5140" max="5140" width="22.7109375" style="18" customWidth="1"/>
    <col min="5141" max="5148" width="20.85546875" style="18" customWidth="1"/>
    <col min="5149" max="5376" width="11.42578125" style="18"/>
    <col min="5377" max="5377" width="23" style="18" customWidth="1"/>
    <col min="5378" max="5378" width="11.7109375" style="18" customWidth="1"/>
    <col min="5379" max="5379" width="15.28515625" style="18" customWidth="1"/>
    <col min="5380" max="5380" width="37.7109375" style="18" customWidth="1"/>
    <col min="5381" max="5381" width="23.140625" style="18" customWidth="1"/>
    <col min="5382" max="5382" width="20.42578125" style="18" customWidth="1"/>
    <col min="5383" max="5383" width="21.5703125" style="18" bestFit="1" customWidth="1"/>
    <col min="5384" max="5384" width="16.140625" style="18" customWidth="1"/>
    <col min="5385" max="5385" width="17.42578125" style="18" customWidth="1"/>
    <col min="5386" max="5386" width="15.42578125" style="18" customWidth="1"/>
    <col min="5387" max="5387" width="14.5703125" style="18" customWidth="1"/>
    <col min="5388" max="5388" width="15.42578125" style="18" customWidth="1"/>
    <col min="5389" max="5389" width="15.85546875" style="18" customWidth="1"/>
    <col min="5390" max="5390" width="13.7109375" style="18" customWidth="1"/>
    <col min="5391" max="5395" width="13.42578125" style="18" customWidth="1"/>
    <col min="5396" max="5396" width="22.7109375" style="18" customWidth="1"/>
    <col min="5397" max="5404" width="20.85546875" style="18" customWidth="1"/>
    <col min="5405" max="5632" width="11.42578125" style="18"/>
    <col min="5633" max="5633" width="23" style="18" customWidth="1"/>
    <col min="5634" max="5634" width="11.7109375" style="18" customWidth="1"/>
    <col min="5635" max="5635" width="15.28515625" style="18" customWidth="1"/>
    <col min="5636" max="5636" width="37.7109375" style="18" customWidth="1"/>
    <col min="5637" max="5637" width="23.140625" style="18" customWidth="1"/>
    <col min="5638" max="5638" width="20.42578125" style="18" customWidth="1"/>
    <col min="5639" max="5639" width="21.5703125" style="18" bestFit="1" customWidth="1"/>
    <col min="5640" max="5640" width="16.140625" style="18" customWidth="1"/>
    <col min="5641" max="5641" width="17.42578125" style="18" customWidth="1"/>
    <col min="5642" max="5642" width="15.42578125" style="18" customWidth="1"/>
    <col min="5643" max="5643" width="14.5703125" style="18" customWidth="1"/>
    <col min="5644" max="5644" width="15.42578125" style="18" customWidth="1"/>
    <col min="5645" max="5645" width="15.85546875" style="18" customWidth="1"/>
    <col min="5646" max="5646" width="13.7109375" style="18" customWidth="1"/>
    <col min="5647" max="5651" width="13.42578125" style="18" customWidth="1"/>
    <col min="5652" max="5652" width="22.7109375" style="18" customWidth="1"/>
    <col min="5653" max="5660" width="20.85546875" style="18" customWidth="1"/>
    <col min="5661" max="5888" width="11.42578125" style="18"/>
    <col min="5889" max="5889" width="23" style="18" customWidth="1"/>
    <col min="5890" max="5890" width="11.7109375" style="18" customWidth="1"/>
    <col min="5891" max="5891" width="15.28515625" style="18" customWidth="1"/>
    <col min="5892" max="5892" width="37.7109375" style="18" customWidth="1"/>
    <col min="5893" max="5893" width="23.140625" style="18" customWidth="1"/>
    <col min="5894" max="5894" width="20.42578125" style="18" customWidth="1"/>
    <col min="5895" max="5895" width="21.5703125" style="18" bestFit="1" customWidth="1"/>
    <col min="5896" max="5896" width="16.140625" style="18" customWidth="1"/>
    <col min="5897" max="5897" width="17.42578125" style="18" customWidth="1"/>
    <col min="5898" max="5898" width="15.42578125" style="18" customWidth="1"/>
    <col min="5899" max="5899" width="14.5703125" style="18" customWidth="1"/>
    <col min="5900" max="5900" width="15.42578125" style="18" customWidth="1"/>
    <col min="5901" max="5901" width="15.85546875" style="18" customWidth="1"/>
    <col min="5902" max="5902" width="13.7109375" style="18" customWidth="1"/>
    <col min="5903" max="5907" width="13.42578125" style="18" customWidth="1"/>
    <col min="5908" max="5908" width="22.7109375" style="18" customWidth="1"/>
    <col min="5909" max="5916" width="20.85546875" style="18" customWidth="1"/>
    <col min="5917" max="6144" width="11.42578125" style="18"/>
    <col min="6145" max="6145" width="23" style="18" customWidth="1"/>
    <col min="6146" max="6146" width="11.7109375" style="18" customWidth="1"/>
    <col min="6147" max="6147" width="15.28515625" style="18" customWidth="1"/>
    <col min="6148" max="6148" width="37.7109375" style="18" customWidth="1"/>
    <col min="6149" max="6149" width="23.140625" style="18" customWidth="1"/>
    <col min="6150" max="6150" width="20.42578125" style="18" customWidth="1"/>
    <col min="6151" max="6151" width="21.5703125" style="18" bestFit="1" customWidth="1"/>
    <col min="6152" max="6152" width="16.140625" style="18" customWidth="1"/>
    <col min="6153" max="6153" width="17.42578125" style="18" customWidth="1"/>
    <col min="6154" max="6154" width="15.42578125" style="18" customWidth="1"/>
    <col min="6155" max="6155" width="14.5703125" style="18" customWidth="1"/>
    <col min="6156" max="6156" width="15.42578125" style="18" customWidth="1"/>
    <col min="6157" max="6157" width="15.85546875" style="18" customWidth="1"/>
    <col min="6158" max="6158" width="13.7109375" style="18" customWidth="1"/>
    <col min="6159" max="6163" width="13.42578125" style="18" customWidth="1"/>
    <col min="6164" max="6164" width="22.7109375" style="18" customWidth="1"/>
    <col min="6165" max="6172" width="20.85546875" style="18" customWidth="1"/>
    <col min="6173" max="6400" width="11.42578125" style="18"/>
    <col min="6401" max="6401" width="23" style="18" customWidth="1"/>
    <col min="6402" max="6402" width="11.7109375" style="18" customWidth="1"/>
    <col min="6403" max="6403" width="15.28515625" style="18" customWidth="1"/>
    <col min="6404" max="6404" width="37.7109375" style="18" customWidth="1"/>
    <col min="6405" max="6405" width="23.140625" style="18" customWidth="1"/>
    <col min="6406" max="6406" width="20.42578125" style="18" customWidth="1"/>
    <col min="6407" max="6407" width="21.5703125" style="18" bestFit="1" customWidth="1"/>
    <col min="6408" max="6408" width="16.140625" style="18" customWidth="1"/>
    <col min="6409" max="6409" width="17.42578125" style="18" customWidth="1"/>
    <col min="6410" max="6410" width="15.42578125" style="18" customWidth="1"/>
    <col min="6411" max="6411" width="14.5703125" style="18" customWidth="1"/>
    <col min="6412" max="6412" width="15.42578125" style="18" customWidth="1"/>
    <col min="6413" max="6413" width="15.85546875" style="18" customWidth="1"/>
    <col min="6414" max="6414" width="13.7109375" style="18" customWidth="1"/>
    <col min="6415" max="6419" width="13.42578125" style="18" customWidth="1"/>
    <col min="6420" max="6420" width="22.7109375" style="18" customWidth="1"/>
    <col min="6421" max="6428" width="20.85546875" style="18" customWidth="1"/>
    <col min="6429" max="6656" width="11.42578125" style="18"/>
    <col min="6657" max="6657" width="23" style="18" customWidth="1"/>
    <col min="6658" max="6658" width="11.7109375" style="18" customWidth="1"/>
    <col min="6659" max="6659" width="15.28515625" style="18" customWidth="1"/>
    <col min="6660" max="6660" width="37.7109375" style="18" customWidth="1"/>
    <col min="6661" max="6661" width="23.140625" style="18" customWidth="1"/>
    <col min="6662" max="6662" width="20.42578125" style="18" customWidth="1"/>
    <col min="6663" max="6663" width="21.5703125" style="18" bestFit="1" customWidth="1"/>
    <col min="6664" max="6664" width="16.140625" style="18" customWidth="1"/>
    <col min="6665" max="6665" width="17.42578125" style="18" customWidth="1"/>
    <col min="6666" max="6666" width="15.42578125" style="18" customWidth="1"/>
    <col min="6667" max="6667" width="14.5703125" style="18" customWidth="1"/>
    <col min="6668" max="6668" width="15.42578125" style="18" customWidth="1"/>
    <col min="6669" max="6669" width="15.85546875" style="18" customWidth="1"/>
    <col min="6670" max="6670" width="13.7109375" style="18" customWidth="1"/>
    <col min="6671" max="6675" width="13.42578125" style="18" customWidth="1"/>
    <col min="6676" max="6676" width="22.7109375" style="18" customWidth="1"/>
    <col min="6677" max="6684" width="20.85546875" style="18" customWidth="1"/>
    <col min="6685" max="6912" width="11.42578125" style="18"/>
    <col min="6913" max="6913" width="23" style="18" customWidth="1"/>
    <col min="6914" max="6914" width="11.7109375" style="18" customWidth="1"/>
    <col min="6915" max="6915" width="15.28515625" style="18" customWidth="1"/>
    <col min="6916" max="6916" width="37.7109375" style="18" customWidth="1"/>
    <col min="6917" max="6917" width="23.140625" style="18" customWidth="1"/>
    <col min="6918" max="6918" width="20.42578125" style="18" customWidth="1"/>
    <col min="6919" max="6919" width="21.5703125" style="18" bestFit="1" customWidth="1"/>
    <col min="6920" max="6920" width="16.140625" style="18" customWidth="1"/>
    <col min="6921" max="6921" width="17.42578125" style="18" customWidth="1"/>
    <col min="6922" max="6922" width="15.42578125" style="18" customWidth="1"/>
    <col min="6923" max="6923" width="14.5703125" style="18" customWidth="1"/>
    <col min="6924" max="6924" width="15.42578125" style="18" customWidth="1"/>
    <col min="6925" max="6925" width="15.85546875" style="18" customWidth="1"/>
    <col min="6926" max="6926" width="13.7109375" style="18" customWidth="1"/>
    <col min="6927" max="6931" width="13.42578125" style="18" customWidth="1"/>
    <col min="6932" max="6932" width="22.7109375" style="18" customWidth="1"/>
    <col min="6933" max="6940" width="20.85546875" style="18" customWidth="1"/>
    <col min="6941" max="7168" width="11.42578125" style="18"/>
    <col min="7169" max="7169" width="23" style="18" customWidth="1"/>
    <col min="7170" max="7170" width="11.7109375" style="18" customWidth="1"/>
    <col min="7171" max="7171" width="15.28515625" style="18" customWidth="1"/>
    <col min="7172" max="7172" width="37.7109375" style="18" customWidth="1"/>
    <col min="7173" max="7173" width="23.140625" style="18" customWidth="1"/>
    <col min="7174" max="7174" width="20.42578125" style="18" customWidth="1"/>
    <col min="7175" max="7175" width="21.5703125" style="18" bestFit="1" customWidth="1"/>
    <col min="7176" max="7176" width="16.140625" style="18" customWidth="1"/>
    <col min="7177" max="7177" width="17.42578125" style="18" customWidth="1"/>
    <col min="7178" max="7178" width="15.42578125" style="18" customWidth="1"/>
    <col min="7179" max="7179" width="14.5703125" style="18" customWidth="1"/>
    <col min="7180" max="7180" width="15.42578125" style="18" customWidth="1"/>
    <col min="7181" max="7181" width="15.85546875" style="18" customWidth="1"/>
    <col min="7182" max="7182" width="13.7109375" style="18" customWidth="1"/>
    <col min="7183" max="7187" width="13.42578125" style="18" customWidth="1"/>
    <col min="7188" max="7188" width="22.7109375" style="18" customWidth="1"/>
    <col min="7189" max="7196" width="20.85546875" style="18" customWidth="1"/>
    <col min="7197" max="7424" width="11.42578125" style="18"/>
    <col min="7425" max="7425" width="23" style="18" customWidth="1"/>
    <col min="7426" max="7426" width="11.7109375" style="18" customWidth="1"/>
    <col min="7427" max="7427" width="15.28515625" style="18" customWidth="1"/>
    <col min="7428" max="7428" width="37.7109375" style="18" customWidth="1"/>
    <col min="7429" max="7429" width="23.140625" style="18" customWidth="1"/>
    <col min="7430" max="7430" width="20.42578125" style="18" customWidth="1"/>
    <col min="7431" max="7431" width="21.5703125" style="18" bestFit="1" customWidth="1"/>
    <col min="7432" max="7432" width="16.140625" style="18" customWidth="1"/>
    <col min="7433" max="7433" width="17.42578125" style="18" customWidth="1"/>
    <col min="7434" max="7434" width="15.42578125" style="18" customWidth="1"/>
    <col min="7435" max="7435" width="14.5703125" style="18" customWidth="1"/>
    <col min="7436" max="7436" width="15.42578125" style="18" customWidth="1"/>
    <col min="7437" max="7437" width="15.85546875" style="18" customWidth="1"/>
    <col min="7438" max="7438" width="13.7109375" style="18" customWidth="1"/>
    <col min="7439" max="7443" width="13.42578125" style="18" customWidth="1"/>
    <col min="7444" max="7444" width="22.7109375" style="18" customWidth="1"/>
    <col min="7445" max="7452" width="20.85546875" style="18" customWidth="1"/>
    <col min="7453" max="7680" width="11.42578125" style="18"/>
    <col min="7681" max="7681" width="23" style="18" customWidth="1"/>
    <col min="7682" max="7682" width="11.7109375" style="18" customWidth="1"/>
    <col min="7683" max="7683" width="15.28515625" style="18" customWidth="1"/>
    <col min="7684" max="7684" width="37.7109375" style="18" customWidth="1"/>
    <col min="7685" max="7685" width="23.140625" style="18" customWidth="1"/>
    <col min="7686" max="7686" width="20.42578125" style="18" customWidth="1"/>
    <col min="7687" max="7687" width="21.5703125" style="18" bestFit="1" customWidth="1"/>
    <col min="7688" max="7688" width="16.140625" style="18" customWidth="1"/>
    <col min="7689" max="7689" width="17.42578125" style="18" customWidth="1"/>
    <col min="7690" max="7690" width="15.42578125" style="18" customWidth="1"/>
    <col min="7691" max="7691" width="14.5703125" style="18" customWidth="1"/>
    <col min="7692" max="7692" width="15.42578125" style="18" customWidth="1"/>
    <col min="7693" max="7693" width="15.85546875" style="18" customWidth="1"/>
    <col min="7694" max="7694" width="13.7109375" style="18" customWidth="1"/>
    <col min="7695" max="7699" width="13.42578125" style="18" customWidth="1"/>
    <col min="7700" max="7700" width="22.7109375" style="18" customWidth="1"/>
    <col min="7701" max="7708" width="20.85546875" style="18" customWidth="1"/>
    <col min="7709" max="7936" width="11.42578125" style="18"/>
    <col min="7937" max="7937" width="23" style="18" customWidth="1"/>
    <col min="7938" max="7938" width="11.7109375" style="18" customWidth="1"/>
    <col min="7939" max="7939" width="15.28515625" style="18" customWidth="1"/>
    <col min="7940" max="7940" width="37.7109375" style="18" customWidth="1"/>
    <col min="7941" max="7941" width="23.140625" style="18" customWidth="1"/>
    <col min="7942" max="7942" width="20.42578125" style="18" customWidth="1"/>
    <col min="7943" max="7943" width="21.5703125" style="18" bestFit="1" customWidth="1"/>
    <col min="7944" max="7944" width="16.140625" style="18" customWidth="1"/>
    <col min="7945" max="7945" width="17.42578125" style="18" customWidth="1"/>
    <col min="7946" max="7946" width="15.42578125" style="18" customWidth="1"/>
    <col min="7947" max="7947" width="14.5703125" style="18" customWidth="1"/>
    <col min="7948" max="7948" width="15.42578125" style="18" customWidth="1"/>
    <col min="7949" max="7949" width="15.85546875" style="18" customWidth="1"/>
    <col min="7950" max="7950" width="13.7109375" style="18" customWidth="1"/>
    <col min="7951" max="7955" width="13.42578125" style="18" customWidth="1"/>
    <col min="7956" max="7956" width="22.7109375" style="18" customWidth="1"/>
    <col min="7957" max="7964" width="20.85546875" style="18" customWidth="1"/>
    <col min="7965" max="8192" width="11.42578125" style="18"/>
    <col min="8193" max="8193" width="23" style="18" customWidth="1"/>
    <col min="8194" max="8194" width="11.7109375" style="18" customWidth="1"/>
    <col min="8195" max="8195" width="15.28515625" style="18" customWidth="1"/>
    <col min="8196" max="8196" width="37.7109375" style="18" customWidth="1"/>
    <col min="8197" max="8197" width="23.140625" style="18" customWidth="1"/>
    <col min="8198" max="8198" width="20.42578125" style="18" customWidth="1"/>
    <col min="8199" max="8199" width="21.5703125" style="18" bestFit="1" customWidth="1"/>
    <col min="8200" max="8200" width="16.140625" style="18" customWidth="1"/>
    <col min="8201" max="8201" width="17.42578125" style="18" customWidth="1"/>
    <col min="8202" max="8202" width="15.42578125" style="18" customWidth="1"/>
    <col min="8203" max="8203" width="14.5703125" style="18" customWidth="1"/>
    <col min="8204" max="8204" width="15.42578125" style="18" customWidth="1"/>
    <col min="8205" max="8205" width="15.85546875" style="18" customWidth="1"/>
    <col min="8206" max="8206" width="13.7109375" style="18" customWidth="1"/>
    <col min="8207" max="8211" width="13.42578125" style="18" customWidth="1"/>
    <col min="8212" max="8212" width="22.7109375" style="18" customWidth="1"/>
    <col min="8213" max="8220" width="20.85546875" style="18" customWidth="1"/>
    <col min="8221" max="8448" width="11.42578125" style="18"/>
    <col min="8449" max="8449" width="23" style="18" customWidth="1"/>
    <col min="8450" max="8450" width="11.7109375" style="18" customWidth="1"/>
    <col min="8451" max="8451" width="15.28515625" style="18" customWidth="1"/>
    <col min="8452" max="8452" width="37.7109375" style="18" customWidth="1"/>
    <col min="8453" max="8453" width="23.140625" style="18" customWidth="1"/>
    <col min="8454" max="8454" width="20.42578125" style="18" customWidth="1"/>
    <col min="8455" max="8455" width="21.5703125" style="18" bestFit="1" customWidth="1"/>
    <col min="8456" max="8456" width="16.140625" style="18" customWidth="1"/>
    <col min="8457" max="8457" width="17.42578125" style="18" customWidth="1"/>
    <col min="8458" max="8458" width="15.42578125" style="18" customWidth="1"/>
    <col min="8459" max="8459" width="14.5703125" style="18" customWidth="1"/>
    <col min="8460" max="8460" width="15.42578125" style="18" customWidth="1"/>
    <col min="8461" max="8461" width="15.85546875" style="18" customWidth="1"/>
    <col min="8462" max="8462" width="13.7109375" style="18" customWidth="1"/>
    <col min="8463" max="8467" width="13.42578125" style="18" customWidth="1"/>
    <col min="8468" max="8468" width="22.7109375" style="18" customWidth="1"/>
    <col min="8469" max="8476" width="20.85546875" style="18" customWidth="1"/>
    <col min="8477" max="8704" width="11.42578125" style="18"/>
    <col min="8705" max="8705" width="23" style="18" customWidth="1"/>
    <col min="8706" max="8706" width="11.7109375" style="18" customWidth="1"/>
    <col min="8707" max="8707" width="15.28515625" style="18" customWidth="1"/>
    <col min="8708" max="8708" width="37.7109375" style="18" customWidth="1"/>
    <col min="8709" max="8709" width="23.140625" style="18" customWidth="1"/>
    <col min="8710" max="8710" width="20.42578125" style="18" customWidth="1"/>
    <col min="8711" max="8711" width="21.5703125" style="18" bestFit="1" customWidth="1"/>
    <col min="8712" max="8712" width="16.140625" style="18" customWidth="1"/>
    <col min="8713" max="8713" width="17.42578125" style="18" customWidth="1"/>
    <col min="8714" max="8714" width="15.42578125" style="18" customWidth="1"/>
    <col min="8715" max="8715" width="14.5703125" style="18" customWidth="1"/>
    <col min="8716" max="8716" width="15.42578125" style="18" customWidth="1"/>
    <col min="8717" max="8717" width="15.85546875" style="18" customWidth="1"/>
    <col min="8718" max="8718" width="13.7109375" style="18" customWidth="1"/>
    <col min="8719" max="8723" width="13.42578125" style="18" customWidth="1"/>
    <col min="8724" max="8724" width="22.7109375" style="18" customWidth="1"/>
    <col min="8725" max="8732" width="20.85546875" style="18" customWidth="1"/>
    <col min="8733" max="8960" width="11.42578125" style="18"/>
    <col min="8961" max="8961" width="23" style="18" customWidth="1"/>
    <col min="8962" max="8962" width="11.7109375" style="18" customWidth="1"/>
    <col min="8963" max="8963" width="15.28515625" style="18" customWidth="1"/>
    <col min="8964" max="8964" width="37.7109375" style="18" customWidth="1"/>
    <col min="8965" max="8965" width="23.140625" style="18" customWidth="1"/>
    <col min="8966" max="8966" width="20.42578125" style="18" customWidth="1"/>
    <col min="8967" max="8967" width="21.5703125" style="18" bestFit="1" customWidth="1"/>
    <col min="8968" max="8968" width="16.140625" style="18" customWidth="1"/>
    <col min="8969" max="8969" width="17.42578125" style="18" customWidth="1"/>
    <col min="8970" max="8970" width="15.42578125" style="18" customWidth="1"/>
    <col min="8971" max="8971" width="14.5703125" style="18" customWidth="1"/>
    <col min="8972" max="8972" width="15.42578125" style="18" customWidth="1"/>
    <col min="8973" max="8973" width="15.85546875" style="18" customWidth="1"/>
    <col min="8974" max="8974" width="13.7109375" style="18" customWidth="1"/>
    <col min="8975" max="8979" width="13.42578125" style="18" customWidth="1"/>
    <col min="8980" max="8980" width="22.7109375" style="18" customWidth="1"/>
    <col min="8981" max="8988" width="20.85546875" style="18" customWidth="1"/>
    <col min="8989" max="9216" width="11.42578125" style="18"/>
    <col min="9217" max="9217" width="23" style="18" customWidth="1"/>
    <col min="9218" max="9218" width="11.7109375" style="18" customWidth="1"/>
    <col min="9219" max="9219" width="15.28515625" style="18" customWidth="1"/>
    <col min="9220" max="9220" width="37.7109375" style="18" customWidth="1"/>
    <col min="9221" max="9221" width="23.140625" style="18" customWidth="1"/>
    <col min="9222" max="9222" width="20.42578125" style="18" customWidth="1"/>
    <col min="9223" max="9223" width="21.5703125" style="18" bestFit="1" customWidth="1"/>
    <col min="9224" max="9224" width="16.140625" style="18" customWidth="1"/>
    <col min="9225" max="9225" width="17.42578125" style="18" customWidth="1"/>
    <col min="9226" max="9226" width="15.42578125" style="18" customWidth="1"/>
    <col min="9227" max="9227" width="14.5703125" style="18" customWidth="1"/>
    <col min="9228" max="9228" width="15.42578125" style="18" customWidth="1"/>
    <col min="9229" max="9229" width="15.85546875" style="18" customWidth="1"/>
    <col min="9230" max="9230" width="13.7109375" style="18" customWidth="1"/>
    <col min="9231" max="9235" width="13.42578125" style="18" customWidth="1"/>
    <col min="9236" max="9236" width="22.7109375" style="18" customWidth="1"/>
    <col min="9237" max="9244" width="20.85546875" style="18" customWidth="1"/>
    <col min="9245" max="9472" width="11.42578125" style="18"/>
    <col min="9473" max="9473" width="23" style="18" customWidth="1"/>
    <col min="9474" max="9474" width="11.7109375" style="18" customWidth="1"/>
    <col min="9475" max="9475" width="15.28515625" style="18" customWidth="1"/>
    <col min="9476" max="9476" width="37.7109375" style="18" customWidth="1"/>
    <col min="9477" max="9477" width="23.140625" style="18" customWidth="1"/>
    <col min="9478" max="9478" width="20.42578125" style="18" customWidth="1"/>
    <col min="9479" max="9479" width="21.5703125" style="18" bestFit="1" customWidth="1"/>
    <col min="9480" max="9480" width="16.140625" style="18" customWidth="1"/>
    <col min="9481" max="9481" width="17.42578125" style="18" customWidth="1"/>
    <col min="9482" max="9482" width="15.42578125" style="18" customWidth="1"/>
    <col min="9483" max="9483" width="14.5703125" style="18" customWidth="1"/>
    <col min="9484" max="9484" width="15.42578125" style="18" customWidth="1"/>
    <col min="9485" max="9485" width="15.85546875" style="18" customWidth="1"/>
    <col min="9486" max="9486" width="13.7109375" style="18" customWidth="1"/>
    <col min="9487" max="9491" width="13.42578125" style="18" customWidth="1"/>
    <col min="9492" max="9492" width="22.7109375" style="18" customWidth="1"/>
    <col min="9493" max="9500" width="20.85546875" style="18" customWidth="1"/>
    <col min="9501" max="9728" width="11.42578125" style="18"/>
    <col min="9729" max="9729" width="23" style="18" customWidth="1"/>
    <col min="9730" max="9730" width="11.7109375" style="18" customWidth="1"/>
    <col min="9731" max="9731" width="15.28515625" style="18" customWidth="1"/>
    <col min="9732" max="9732" width="37.7109375" style="18" customWidth="1"/>
    <col min="9733" max="9733" width="23.140625" style="18" customWidth="1"/>
    <col min="9734" max="9734" width="20.42578125" style="18" customWidth="1"/>
    <col min="9735" max="9735" width="21.5703125" style="18" bestFit="1" customWidth="1"/>
    <col min="9736" max="9736" width="16.140625" style="18" customWidth="1"/>
    <col min="9737" max="9737" width="17.42578125" style="18" customWidth="1"/>
    <col min="9738" max="9738" width="15.42578125" style="18" customWidth="1"/>
    <col min="9739" max="9739" width="14.5703125" style="18" customWidth="1"/>
    <col min="9740" max="9740" width="15.42578125" style="18" customWidth="1"/>
    <col min="9741" max="9741" width="15.85546875" style="18" customWidth="1"/>
    <col min="9742" max="9742" width="13.7109375" style="18" customWidth="1"/>
    <col min="9743" max="9747" width="13.42578125" style="18" customWidth="1"/>
    <col min="9748" max="9748" width="22.7109375" style="18" customWidth="1"/>
    <col min="9749" max="9756" width="20.85546875" style="18" customWidth="1"/>
    <col min="9757" max="9984" width="11.42578125" style="18"/>
    <col min="9985" max="9985" width="23" style="18" customWidth="1"/>
    <col min="9986" max="9986" width="11.7109375" style="18" customWidth="1"/>
    <col min="9987" max="9987" width="15.28515625" style="18" customWidth="1"/>
    <col min="9988" max="9988" width="37.7109375" style="18" customWidth="1"/>
    <col min="9989" max="9989" width="23.140625" style="18" customWidth="1"/>
    <col min="9990" max="9990" width="20.42578125" style="18" customWidth="1"/>
    <col min="9991" max="9991" width="21.5703125" style="18" bestFit="1" customWidth="1"/>
    <col min="9992" max="9992" width="16.140625" style="18" customWidth="1"/>
    <col min="9993" max="9993" width="17.42578125" style="18" customWidth="1"/>
    <col min="9994" max="9994" width="15.42578125" style="18" customWidth="1"/>
    <col min="9995" max="9995" width="14.5703125" style="18" customWidth="1"/>
    <col min="9996" max="9996" width="15.42578125" style="18" customWidth="1"/>
    <col min="9997" max="9997" width="15.85546875" style="18" customWidth="1"/>
    <col min="9998" max="9998" width="13.7109375" style="18" customWidth="1"/>
    <col min="9999" max="10003" width="13.42578125" style="18" customWidth="1"/>
    <col min="10004" max="10004" width="22.7109375" style="18" customWidth="1"/>
    <col min="10005" max="10012" width="20.85546875" style="18" customWidth="1"/>
    <col min="10013" max="10240" width="11.42578125" style="18"/>
    <col min="10241" max="10241" width="23" style="18" customWidth="1"/>
    <col min="10242" max="10242" width="11.7109375" style="18" customWidth="1"/>
    <col min="10243" max="10243" width="15.28515625" style="18" customWidth="1"/>
    <col min="10244" max="10244" width="37.7109375" style="18" customWidth="1"/>
    <col min="10245" max="10245" width="23.140625" style="18" customWidth="1"/>
    <col min="10246" max="10246" width="20.42578125" style="18" customWidth="1"/>
    <col min="10247" max="10247" width="21.5703125" style="18" bestFit="1" customWidth="1"/>
    <col min="10248" max="10248" width="16.140625" style="18" customWidth="1"/>
    <col min="10249" max="10249" width="17.42578125" style="18" customWidth="1"/>
    <col min="10250" max="10250" width="15.42578125" style="18" customWidth="1"/>
    <col min="10251" max="10251" width="14.5703125" style="18" customWidth="1"/>
    <col min="10252" max="10252" width="15.42578125" style="18" customWidth="1"/>
    <col min="10253" max="10253" width="15.85546875" style="18" customWidth="1"/>
    <col min="10254" max="10254" width="13.7109375" style="18" customWidth="1"/>
    <col min="10255" max="10259" width="13.42578125" style="18" customWidth="1"/>
    <col min="10260" max="10260" width="22.7109375" style="18" customWidth="1"/>
    <col min="10261" max="10268" width="20.85546875" style="18" customWidth="1"/>
    <col min="10269" max="10496" width="11.42578125" style="18"/>
    <col min="10497" max="10497" width="23" style="18" customWidth="1"/>
    <col min="10498" max="10498" width="11.7109375" style="18" customWidth="1"/>
    <col min="10499" max="10499" width="15.28515625" style="18" customWidth="1"/>
    <col min="10500" max="10500" width="37.7109375" style="18" customWidth="1"/>
    <col min="10501" max="10501" width="23.140625" style="18" customWidth="1"/>
    <col min="10502" max="10502" width="20.42578125" style="18" customWidth="1"/>
    <col min="10503" max="10503" width="21.5703125" style="18" bestFit="1" customWidth="1"/>
    <col min="10504" max="10504" width="16.140625" style="18" customWidth="1"/>
    <col min="10505" max="10505" width="17.42578125" style="18" customWidth="1"/>
    <col min="10506" max="10506" width="15.42578125" style="18" customWidth="1"/>
    <col min="10507" max="10507" width="14.5703125" style="18" customWidth="1"/>
    <col min="10508" max="10508" width="15.42578125" style="18" customWidth="1"/>
    <col min="10509" max="10509" width="15.85546875" style="18" customWidth="1"/>
    <col min="10510" max="10510" width="13.7109375" style="18" customWidth="1"/>
    <col min="10511" max="10515" width="13.42578125" style="18" customWidth="1"/>
    <col min="10516" max="10516" width="22.7109375" style="18" customWidth="1"/>
    <col min="10517" max="10524" width="20.85546875" style="18" customWidth="1"/>
    <col min="10525" max="10752" width="11.42578125" style="18"/>
    <col min="10753" max="10753" width="23" style="18" customWidth="1"/>
    <col min="10754" max="10754" width="11.7109375" style="18" customWidth="1"/>
    <col min="10755" max="10755" width="15.28515625" style="18" customWidth="1"/>
    <col min="10756" max="10756" width="37.7109375" style="18" customWidth="1"/>
    <col min="10757" max="10757" width="23.140625" style="18" customWidth="1"/>
    <col min="10758" max="10758" width="20.42578125" style="18" customWidth="1"/>
    <col min="10759" max="10759" width="21.5703125" style="18" bestFit="1" customWidth="1"/>
    <col min="10760" max="10760" width="16.140625" style="18" customWidth="1"/>
    <col min="10761" max="10761" width="17.42578125" style="18" customWidth="1"/>
    <col min="10762" max="10762" width="15.42578125" style="18" customWidth="1"/>
    <col min="10763" max="10763" width="14.5703125" style="18" customWidth="1"/>
    <col min="10764" max="10764" width="15.42578125" style="18" customWidth="1"/>
    <col min="10765" max="10765" width="15.85546875" style="18" customWidth="1"/>
    <col min="10766" max="10766" width="13.7109375" style="18" customWidth="1"/>
    <col min="10767" max="10771" width="13.42578125" style="18" customWidth="1"/>
    <col min="10772" max="10772" width="22.7109375" style="18" customWidth="1"/>
    <col min="10773" max="10780" width="20.85546875" style="18" customWidth="1"/>
    <col min="10781" max="11008" width="11.42578125" style="18"/>
    <col min="11009" max="11009" width="23" style="18" customWidth="1"/>
    <col min="11010" max="11010" width="11.7109375" style="18" customWidth="1"/>
    <col min="11011" max="11011" width="15.28515625" style="18" customWidth="1"/>
    <col min="11012" max="11012" width="37.7109375" style="18" customWidth="1"/>
    <col min="11013" max="11013" width="23.140625" style="18" customWidth="1"/>
    <col min="11014" max="11014" width="20.42578125" style="18" customWidth="1"/>
    <col min="11015" max="11015" width="21.5703125" style="18" bestFit="1" customWidth="1"/>
    <col min="11016" max="11016" width="16.140625" style="18" customWidth="1"/>
    <col min="11017" max="11017" width="17.42578125" style="18" customWidth="1"/>
    <col min="11018" max="11018" width="15.42578125" style="18" customWidth="1"/>
    <col min="11019" max="11019" width="14.5703125" style="18" customWidth="1"/>
    <col min="11020" max="11020" width="15.42578125" style="18" customWidth="1"/>
    <col min="11021" max="11021" width="15.85546875" style="18" customWidth="1"/>
    <col min="11022" max="11022" width="13.7109375" style="18" customWidth="1"/>
    <col min="11023" max="11027" width="13.42578125" style="18" customWidth="1"/>
    <col min="11028" max="11028" width="22.7109375" style="18" customWidth="1"/>
    <col min="11029" max="11036" width="20.85546875" style="18" customWidth="1"/>
    <col min="11037" max="11264" width="11.42578125" style="18"/>
    <col min="11265" max="11265" width="23" style="18" customWidth="1"/>
    <col min="11266" max="11266" width="11.7109375" style="18" customWidth="1"/>
    <col min="11267" max="11267" width="15.28515625" style="18" customWidth="1"/>
    <col min="11268" max="11268" width="37.7109375" style="18" customWidth="1"/>
    <col min="11269" max="11269" width="23.140625" style="18" customWidth="1"/>
    <col min="11270" max="11270" width="20.42578125" style="18" customWidth="1"/>
    <col min="11271" max="11271" width="21.5703125" style="18" bestFit="1" customWidth="1"/>
    <col min="11272" max="11272" width="16.140625" style="18" customWidth="1"/>
    <col min="11273" max="11273" width="17.42578125" style="18" customWidth="1"/>
    <col min="11274" max="11274" width="15.42578125" style="18" customWidth="1"/>
    <col min="11275" max="11275" width="14.5703125" style="18" customWidth="1"/>
    <col min="11276" max="11276" width="15.42578125" style="18" customWidth="1"/>
    <col min="11277" max="11277" width="15.85546875" style="18" customWidth="1"/>
    <col min="11278" max="11278" width="13.7109375" style="18" customWidth="1"/>
    <col min="11279" max="11283" width="13.42578125" style="18" customWidth="1"/>
    <col min="11284" max="11284" width="22.7109375" style="18" customWidth="1"/>
    <col min="11285" max="11292" width="20.85546875" style="18" customWidth="1"/>
    <col min="11293" max="11520" width="11.42578125" style="18"/>
    <col min="11521" max="11521" width="23" style="18" customWidth="1"/>
    <col min="11522" max="11522" width="11.7109375" style="18" customWidth="1"/>
    <col min="11523" max="11523" width="15.28515625" style="18" customWidth="1"/>
    <col min="11524" max="11524" width="37.7109375" style="18" customWidth="1"/>
    <col min="11525" max="11525" width="23.140625" style="18" customWidth="1"/>
    <col min="11526" max="11526" width="20.42578125" style="18" customWidth="1"/>
    <col min="11527" max="11527" width="21.5703125" style="18" bestFit="1" customWidth="1"/>
    <col min="11528" max="11528" width="16.140625" style="18" customWidth="1"/>
    <col min="11529" max="11529" width="17.42578125" style="18" customWidth="1"/>
    <col min="11530" max="11530" width="15.42578125" style="18" customWidth="1"/>
    <col min="11531" max="11531" width="14.5703125" style="18" customWidth="1"/>
    <col min="11532" max="11532" width="15.42578125" style="18" customWidth="1"/>
    <col min="11533" max="11533" width="15.85546875" style="18" customWidth="1"/>
    <col min="11534" max="11534" width="13.7109375" style="18" customWidth="1"/>
    <col min="11535" max="11539" width="13.42578125" style="18" customWidth="1"/>
    <col min="11540" max="11540" width="22.7109375" style="18" customWidth="1"/>
    <col min="11541" max="11548" width="20.85546875" style="18" customWidth="1"/>
    <col min="11549" max="11776" width="11.42578125" style="18"/>
    <col min="11777" max="11777" width="23" style="18" customWidth="1"/>
    <col min="11778" max="11778" width="11.7109375" style="18" customWidth="1"/>
    <col min="11779" max="11779" width="15.28515625" style="18" customWidth="1"/>
    <col min="11780" max="11780" width="37.7109375" style="18" customWidth="1"/>
    <col min="11781" max="11781" width="23.140625" style="18" customWidth="1"/>
    <col min="11782" max="11782" width="20.42578125" style="18" customWidth="1"/>
    <col min="11783" max="11783" width="21.5703125" style="18" bestFit="1" customWidth="1"/>
    <col min="11784" max="11784" width="16.140625" style="18" customWidth="1"/>
    <col min="11785" max="11785" width="17.42578125" style="18" customWidth="1"/>
    <col min="11786" max="11786" width="15.42578125" style="18" customWidth="1"/>
    <col min="11787" max="11787" width="14.5703125" style="18" customWidth="1"/>
    <col min="11788" max="11788" width="15.42578125" style="18" customWidth="1"/>
    <col min="11789" max="11789" width="15.85546875" style="18" customWidth="1"/>
    <col min="11790" max="11790" width="13.7109375" style="18" customWidth="1"/>
    <col min="11791" max="11795" width="13.42578125" style="18" customWidth="1"/>
    <col min="11796" max="11796" width="22.7109375" style="18" customWidth="1"/>
    <col min="11797" max="11804" width="20.85546875" style="18" customWidth="1"/>
    <col min="11805" max="12032" width="11.42578125" style="18"/>
    <col min="12033" max="12033" width="23" style="18" customWidth="1"/>
    <col min="12034" max="12034" width="11.7109375" style="18" customWidth="1"/>
    <col min="12035" max="12035" width="15.28515625" style="18" customWidth="1"/>
    <col min="12036" max="12036" width="37.7109375" style="18" customWidth="1"/>
    <col min="12037" max="12037" width="23.140625" style="18" customWidth="1"/>
    <col min="12038" max="12038" width="20.42578125" style="18" customWidth="1"/>
    <col min="12039" max="12039" width="21.5703125" style="18" bestFit="1" customWidth="1"/>
    <col min="12040" max="12040" width="16.140625" style="18" customWidth="1"/>
    <col min="12041" max="12041" width="17.42578125" style="18" customWidth="1"/>
    <col min="12042" max="12042" width="15.42578125" style="18" customWidth="1"/>
    <col min="12043" max="12043" width="14.5703125" style="18" customWidth="1"/>
    <col min="12044" max="12044" width="15.42578125" style="18" customWidth="1"/>
    <col min="12045" max="12045" width="15.85546875" style="18" customWidth="1"/>
    <col min="12046" max="12046" width="13.7109375" style="18" customWidth="1"/>
    <col min="12047" max="12051" width="13.42578125" style="18" customWidth="1"/>
    <col min="12052" max="12052" width="22.7109375" style="18" customWidth="1"/>
    <col min="12053" max="12060" width="20.85546875" style="18" customWidth="1"/>
    <col min="12061" max="12288" width="11.42578125" style="18"/>
    <col min="12289" max="12289" width="23" style="18" customWidth="1"/>
    <col min="12290" max="12290" width="11.7109375" style="18" customWidth="1"/>
    <col min="12291" max="12291" width="15.28515625" style="18" customWidth="1"/>
    <col min="12292" max="12292" width="37.7109375" style="18" customWidth="1"/>
    <col min="12293" max="12293" width="23.140625" style="18" customWidth="1"/>
    <col min="12294" max="12294" width="20.42578125" style="18" customWidth="1"/>
    <col min="12295" max="12295" width="21.5703125" style="18" bestFit="1" customWidth="1"/>
    <col min="12296" max="12296" width="16.140625" style="18" customWidth="1"/>
    <col min="12297" max="12297" width="17.42578125" style="18" customWidth="1"/>
    <col min="12298" max="12298" width="15.42578125" style="18" customWidth="1"/>
    <col min="12299" max="12299" width="14.5703125" style="18" customWidth="1"/>
    <col min="12300" max="12300" width="15.42578125" style="18" customWidth="1"/>
    <col min="12301" max="12301" width="15.85546875" style="18" customWidth="1"/>
    <col min="12302" max="12302" width="13.7109375" style="18" customWidth="1"/>
    <col min="12303" max="12307" width="13.42578125" style="18" customWidth="1"/>
    <col min="12308" max="12308" width="22.7109375" style="18" customWidth="1"/>
    <col min="12309" max="12316" width="20.85546875" style="18" customWidth="1"/>
    <col min="12317" max="12544" width="11.42578125" style="18"/>
    <col min="12545" max="12545" width="23" style="18" customWidth="1"/>
    <col min="12546" max="12546" width="11.7109375" style="18" customWidth="1"/>
    <col min="12547" max="12547" width="15.28515625" style="18" customWidth="1"/>
    <col min="12548" max="12548" width="37.7109375" style="18" customWidth="1"/>
    <col min="12549" max="12549" width="23.140625" style="18" customWidth="1"/>
    <col min="12550" max="12550" width="20.42578125" style="18" customWidth="1"/>
    <col min="12551" max="12551" width="21.5703125" style="18" bestFit="1" customWidth="1"/>
    <col min="12552" max="12552" width="16.140625" style="18" customWidth="1"/>
    <col min="12553" max="12553" width="17.42578125" style="18" customWidth="1"/>
    <col min="12554" max="12554" width="15.42578125" style="18" customWidth="1"/>
    <col min="12555" max="12555" width="14.5703125" style="18" customWidth="1"/>
    <col min="12556" max="12556" width="15.42578125" style="18" customWidth="1"/>
    <col min="12557" max="12557" width="15.85546875" style="18" customWidth="1"/>
    <col min="12558" max="12558" width="13.7109375" style="18" customWidth="1"/>
    <col min="12559" max="12563" width="13.42578125" style="18" customWidth="1"/>
    <col min="12564" max="12564" width="22.7109375" style="18" customWidth="1"/>
    <col min="12565" max="12572" width="20.85546875" style="18" customWidth="1"/>
    <col min="12573" max="12800" width="11.42578125" style="18"/>
    <col min="12801" max="12801" width="23" style="18" customWidth="1"/>
    <col min="12802" max="12802" width="11.7109375" style="18" customWidth="1"/>
    <col min="12803" max="12803" width="15.28515625" style="18" customWidth="1"/>
    <col min="12804" max="12804" width="37.7109375" style="18" customWidth="1"/>
    <col min="12805" max="12805" width="23.140625" style="18" customWidth="1"/>
    <col min="12806" max="12806" width="20.42578125" style="18" customWidth="1"/>
    <col min="12807" max="12807" width="21.5703125" style="18" bestFit="1" customWidth="1"/>
    <col min="12808" max="12808" width="16.140625" style="18" customWidth="1"/>
    <col min="12809" max="12809" width="17.42578125" style="18" customWidth="1"/>
    <col min="12810" max="12810" width="15.42578125" style="18" customWidth="1"/>
    <col min="12811" max="12811" width="14.5703125" style="18" customWidth="1"/>
    <col min="12812" max="12812" width="15.42578125" style="18" customWidth="1"/>
    <col min="12813" max="12813" width="15.85546875" style="18" customWidth="1"/>
    <col min="12814" max="12814" width="13.7109375" style="18" customWidth="1"/>
    <col min="12815" max="12819" width="13.42578125" style="18" customWidth="1"/>
    <col min="12820" max="12820" width="22.7109375" style="18" customWidth="1"/>
    <col min="12821" max="12828" width="20.85546875" style="18" customWidth="1"/>
    <col min="12829" max="13056" width="11.42578125" style="18"/>
    <col min="13057" max="13057" width="23" style="18" customWidth="1"/>
    <col min="13058" max="13058" width="11.7109375" style="18" customWidth="1"/>
    <col min="13059" max="13059" width="15.28515625" style="18" customWidth="1"/>
    <col min="13060" max="13060" width="37.7109375" style="18" customWidth="1"/>
    <col min="13061" max="13061" width="23.140625" style="18" customWidth="1"/>
    <col min="13062" max="13062" width="20.42578125" style="18" customWidth="1"/>
    <col min="13063" max="13063" width="21.5703125" style="18" bestFit="1" customWidth="1"/>
    <col min="13064" max="13064" width="16.140625" style="18" customWidth="1"/>
    <col min="13065" max="13065" width="17.42578125" style="18" customWidth="1"/>
    <col min="13066" max="13066" width="15.42578125" style="18" customWidth="1"/>
    <col min="13067" max="13067" width="14.5703125" style="18" customWidth="1"/>
    <col min="13068" max="13068" width="15.42578125" style="18" customWidth="1"/>
    <col min="13069" max="13069" width="15.85546875" style="18" customWidth="1"/>
    <col min="13070" max="13070" width="13.7109375" style="18" customWidth="1"/>
    <col min="13071" max="13075" width="13.42578125" style="18" customWidth="1"/>
    <col min="13076" max="13076" width="22.7109375" style="18" customWidth="1"/>
    <col min="13077" max="13084" width="20.85546875" style="18" customWidth="1"/>
    <col min="13085" max="13312" width="11.42578125" style="18"/>
    <col min="13313" max="13313" width="23" style="18" customWidth="1"/>
    <col min="13314" max="13314" width="11.7109375" style="18" customWidth="1"/>
    <col min="13315" max="13315" width="15.28515625" style="18" customWidth="1"/>
    <col min="13316" max="13316" width="37.7109375" style="18" customWidth="1"/>
    <col min="13317" max="13317" width="23.140625" style="18" customWidth="1"/>
    <col min="13318" max="13318" width="20.42578125" style="18" customWidth="1"/>
    <col min="13319" max="13319" width="21.5703125" style="18" bestFit="1" customWidth="1"/>
    <col min="13320" max="13320" width="16.140625" style="18" customWidth="1"/>
    <col min="13321" max="13321" width="17.42578125" style="18" customWidth="1"/>
    <col min="13322" max="13322" width="15.42578125" style="18" customWidth="1"/>
    <col min="13323" max="13323" width="14.5703125" style="18" customWidth="1"/>
    <col min="13324" max="13324" width="15.42578125" style="18" customWidth="1"/>
    <col min="13325" max="13325" width="15.85546875" style="18" customWidth="1"/>
    <col min="13326" max="13326" width="13.7109375" style="18" customWidth="1"/>
    <col min="13327" max="13331" width="13.42578125" style="18" customWidth="1"/>
    <col min="13332" max="13332" width="22.7109375" style="18" customWidth="1"/>
    <col min="13333" max="13340" width="20.85546875" style="18" customWidth="1"/>
    <col min="13341" max="13568" width="11.42578125" style="18"/>
    <col min="13569" max="13569" width="23" style="18" customWidth="1"/>
    <col min="13570" max="13570" width="11.7109375" style="18" customWidth="1"/>
    <col min="13571" max="13571" width="15.28515625" style="18" customWidth="1"/>
    <col min="13572" max="13572" width="37.7109375" style="18" customWidth="1"/>
    <col min="13573" max="13573" width="23.140625" style="18" customWidth="1"/>
    <col min="13574" max="13574" width="20.42578125" style="18" customWidth="1"/>
    <col min="13575" max="13575" width="21.5703125" style="18" bestFit="1" customWidth="1"/>
    <col min="13576" max="13576" width="16.140625" style="18" customWidth="1"/>
    <col min="13577" max="13577" width="17.42578125" style="18" customWidth="1"/>
    <col min="13578" max="13578" width="15.42578125" style="18" customWidth="1"/>
    <col min="13579" max="13579" width="14.5703125" style="18" customWidth="1"/>
    <col min="13580" max="13580" width="15.42578125" style="18" customWidth="1"/>
    <col min="13581" max="13581" width="15.85546875" style="18" customWidth="1"/>
    <col min="13582" max="13582" width="13.7109375" style="18" customWidth="1"/>
    <col min="13583" max="13587" width="13.42578125" style="18" customWidth="1"/>
    <col min="13588" max="13588" width="22.7109375" style="18" customWidth="1"/>
    <col min="13589" max="13596" width="20.85546875" style="18" customWidth="1"/>
    <col min="13597" max="13824" width="11.42578125" style="18"/>
    <col min="13825" max="13825" width="23" style="18" customWidth="1"/>
    <col min="13826" max="13826" width="11.7109375" style="18" customWidth="1"/>
    <col min="13827" max="13827" width="15.28515625" style="18" customWidth="1"/>
    <col min="13828" max="13828" width="37.7109375" style="18" customWidth="1"/>
    <col min="13829" max="13829" width="23.140625" style="18" customWidth="1"/>
    <col min="13830" max="13830" width="20.42578125" style="18" customWidth="1"/>
    <col min="13831" max="13831" width="21.5703125" style="18" bestFit="1" customWidth="1"/>
    <col min="13832" max="13832" width="16.140625" style="18" customWidth="1"/>
    <col min="13833" max="13833" width="17.42578125" style="18" customWidth="1"/>
    <col min="13834" max="13834" width="15.42578125" style="18" customWidth="1"/>
    <col min="13835" max="13835" width="14.5703125" style="18" customWidth="1"/>
    <col min="13836" max="13836" width="15.42578125" style="18" customWidth="1"/>
    <col min="13837" max="13837" width="15.85546875" style="18" customWidth="1"/>
    <col min="13838" max="13838" width="13.7109375" style="18" customWidth="1"/>
    <col min="13839" max="13843" width="13.42578125" style="18" customWidth="1"/>
    <col min="13844" max="13844" width="22.7109375" style="18" customWidth="1"/>
    <col min="13845" max="13852" width="20.85546875" style="18" customWidth="1"/>
    <col min="13853" max="14080" width="11.42578125" style="18"/>
    <col min="14081" max="14081" width="23" style="18" customWidth="1"/>
    <col min="14082" max="14082" width="11.7109375" style="18" customWidth="1"/>
    <col min="14083" max="14083" width="15.28515625" style="18" customWidth="1"/>
    <col min="14084" max="14084" width="37.7109375" style="18" customWidth="1"/>
    <col min="14085" max="14085" width="23.140625" style="18" customWidth="1"/>
    <col min="14086" max="14086" width="20.42578125" style="18" customWidth="1"/>
    <col min="14087" max="14087" width="21.5703125" style="18" bestFit="1" customWidth="1"/>
    <col min="14088" max="14088" width="16.140625" style="18" customWidth="1"/>
    <col min="14089" max="14089" width="17.42578125" style="18" customWidth="1"/>
    <col min="14090" max="14090" width="15.42578125" style="18" customWidth="1"/>
    <col min="14091" max="14091" width="14.5703125" style="18" customWidth="1"/>
    <col min="14092" max="14092" width="15.42578125" style="18" customWidth="1"/>
    <col min="14093" max="14093" width="15.85546875" style="18" customWidth="1"/>
    <col min="14094" max="14094" width="13.7109375" style="18" customWidth="1"/>
    <col min="14095" max="14099" width="13.42578125" style="18" customWidth="1"/>
    <col min="14100" max="14100" width="22.7109375" style="18" customWidth="1"/>
    <col min="14101" max="14108" width="20.85546875" style="18" customWidth="1"/>
    <col min="14109" max="14336" width="11.42578125" style="18"/>
    <col min="14337" max="14337" width="23" style="18" customWidth="1"/>
    <col min="14338" max="14338" width="11.7109375" style="18" customWidth="1"/>
    <col min="14339" max="14339" width="15.28515625" style="18" customWidth="1"/>
    <col min="14340" max="14340" width="37.7109375" style="18" customWidth="1"/>
    <col min="14341" max="14341" width="23.140625" style="18" customWidth="1"/>
    <col min="14342" max="14342" width="20.42578125" style="18" customWidth="1"/>
    <col min="14343" max="14343" width="21.5703125" style="18" bestFit="1" customWidth="1"/>
    <col min="14344" max="14344" width="16.140625" style="18" customWidth="1"/>
    <col min="14345" max="14345" width="17.42578125" style="18" customWidth="1"/>
    <col min="14346" max="14346" width="15.42578125" style="18" customWidth="1"/>
    <col min="14347" max="14347" width="14.5703125" style="18" customWidth="1"/>
    <col min="14348" max="14348" width="15.42578125" style="18" customWidth="1"/>
    <col min="14349" max="14349" width="15.85546875" style="18" customWidth="1"/>
    <col min="14350" max="14350" width="13.7109375" style="18" customWidth="1"/>
    <col min="14351" max="14355" width="13.42578125" style="18" customWidth="1"/>
    <col min="14356" max="14356" width="22.7109375" style="18" customWidth="1"/>
    <col min="14357" max="14364" width="20.85546875" style="18" customWidth="1"/>
    <col min="14365" max="14592" width="11.42578125" style="18"/>
    <col min="14593" max="14593" width="23" style="18" customWidth="1"/>
    <col min="14594" max="14594" width="11.7109375" style="18" customWidth="1"/>
    <col min="14595" max="14595" width="15.28515625" style="18" customWidth="1"/>
    <col min="14596" max="14596" width="37.7109375" style="18" customWidth="1"/>
    <col min="14597" max="14597" width="23.140625" style="18" customWidth="1"/>
    <col min="14598" max="14598" width="20.42578125" style="18" customWidth="1"/>
    <col min="14599" max="14599" width="21.5703125" style="18" bestFit="1" customWidth="1"/>
    <col min="14600" max="14600" width="16.140625" style="18" customWidth="1"/>
    <col min="14601" max="14601" width="17.42578125" style="18" customWidth="1"/>
    <col min="14602" max="14602" width="15.42578125" style="18" customWidth="1"/>
    <col min="14603" max="14603" width="14.5703125" style="18" customWidth="1"/>
    <col min="14604" max="14604" width="15.42578125" style="18" customWidth="1"/>
    <col min="14605" max="14605" width="15.85546875" style="18" customWidth="1"/>
    <col min="14606" max="14606" width="13.7109375" style="18" customWidth="1"/>
    <col min="14607" max="14611" width="13.42578125" style="18" customWidth="1"/>
    <col min="14612" max="14612" width="22.7109375" style="18" customWidth="1"/>
    <col min="14613" max="14620" width="20.85546875" style="18" customWidth="1"/>
    <col min="14621" max="14848" width="11.42578125" style="18"/>
    <col min="14849" max="14849" width="23" style="18" customWidth="1"/>
    <col min="14850" max="14850" width="11.7109375" style="18" customWidth="1"/>
    <col min="14851" max="14851" width="15.28515625" style="18" customWidth="1"/>
    <col min="14852" max="14852" width="37.7109375" style="18" customWidth="1"/>
    <col min="14853" max="14853" width="23.140625" style="18" customWidth="1"/>
    <col min="14854" max="14854" width="20.42578125" style="18" customWidth="1"/>
    <col min="14855" max="14855" width="21.5703125" style="18" bestFit="1" customWidth="1"/>
    <col min="14856" max="14856" width="16.140625" style="18" customWidth="1"/>
    <col min="14857" max="14857" width="17.42578125" style="18" customWidth="1"/>
    <col min="14858" max="14858" width="15.42578125" style="18" customWidth="1"/>
    <col min="14859" max="14859" width="14.5703125" style="18" customWidth="1"/>
    <col min="14860" max="14860" width="15.42578125" style="18" customWidth="1"/>
    <col min="14861" max="14861" width="15.85546875" style="18" customWidth="1"/>
    <col min="14862" max="14862" width="13.7109375" style="18" customWidth="1"/>
    <col min="14863" max="14867" width="13.42578125" style="18" customWidth="1"/>
    <col min="14868" max="14868" width="22.7109375" style="18" customWidth="1"/>
    <col min="14869" max="14876" width="20.85546875" style="18" customWidth="1"/>
    <col min="14877" max="15104" width="11.42578125" style="18"/>
    <col min="15105" max="15105" width="23" style="18" customWidth="1"/>
    <col min="15106" max="15106" width="11.7109375" style="18" customWidth="1"/>
    <col min="15107" max="15107" width="15.28515625" style="18" customWidth="1"/>
    <col min="15108" max="15108" width="37.7109375" style="18" customWidth="1"/>
    <col min="15109" max="15109" width="23.140625" style="18" customWidth="1"/>
    <col min="15110" max="15110" width="20.42578125" style="18" customWidth="1"/>
    <col min="15111" max="15111" width="21.5703125" style="18" bestFit="1" customWidth="1"/>
    <col min="15112" max="15112" width="16.140625" style="18" customWidth="1"/>
    <col min="15113" max="15113" width="17.42578125" style="18" customWidth="1"/>
    <col min="15114" max="15114" width="15.42578125" style="18" customWidth="1"/>
    <col min="15115" max="15115" width="14.5703125" style="18" customWidth="1"/>
    <col min="15116" max="15116" width="15.42578125" style="18" customWidth="1"/>
    <col min="15117" max="15117" width="15.85546875" style="18" customWidth="1"/>
    <col min="15118" max="15118" width="13.7109375" style="18" customWidth="1"/>
    <col min="15119" max="15123" width="13.42578125" style="18" customWidth="1"/>
    <col min="15124" max="15124" width="22.7109375" style="18" customWidth="1"/>
    <col min="15125" max="15132" width="20.85546875" style="18" customWidth="1"/>
    <col min="15133" max="15360" width="11.42578125" style="18"/>
    <col min="15361" max="15361" width="23" style="18" customWidth="1"/>
    <col min="15362" max="15362" width="11.7109375" style="18" customWidth="1"/>
    <col min="15363" max="15363" width="15.28515625" style="18" customWidth="1"/>
    <col min="15364" max="15364" width="37.7109375" style="18" customWidth="1"/>
    <col min="15365" max="15365" width="23.140625" style="18" customWidth="1"/>
    <col min="15366" max="15366" width="20.42578125" style="18" customWidth="1"/>
    <col min="15367" max="15367" width="21.5703125" style="18" bestFit="1" customWidth="1"/>
    <col min="15368" max="15368" width="16.140625" style="18" customWidth="1"/>
    <col min="15369" max="15369" width="17.42578125" style="18" customWidth="1"/>
    <col min="15370" max="15370" width="15.42578125" style="18" customWidth="1"/>
    <col min="15371" max="15371" width="14.5703125" style="18" customWidth="1"/>
    <col min="15372" max="15372" width="15.42578125" style="18" customWidth="1"/>
    <col min="15373" max="15373" width="15.85546875" style="18" customWidth="1"/>
    <col min="15374" max="15374" width="13.7109375" style="18" customWidth="1"/>
    <col min="15375" max="15379" width="13.42578125" style="18" customWidth="1"/>
    <col min="15380" max="15380" width="22.7109375" style="18" customWidth="1"/>
    <col min="15381" max="15388" width="20.85546875" style="18" customWidth="1"/>
    <col min="15389" max="15616" width="11.42578125" style="18"/>
    <col min="15617" max="15617" width="23" style="18" customWidth="1"/>
    <col min="15618" max="15618" width="11.7109375" style="18" customWidth="1"/>
    <col min="15619" max="15619" width="15.28515625" style="18" customWidth="1"/>
    <col min="15620" max="15620" width="37.7109375" style="18" customWidth="1"/>
    <col min="15621" max="15621" width="23.140625" style="18" customWidth="1"/>
    <col min="15622" max="15622" width="20.42578125" style="18" customWidth="1"/>
    <col min="15623" max="15623" width="21.5703125" style="18" bestFit="1" customWidth="1"/>
    <col min="15624" max="15624" width="16.140625" style="18" customWidth="1"/>
    <col min="15625" max="15625" width="17.42578125" style="18" customWidth="1"/>
    <col min="15626" max="15626" width="15.42578125" style="18" customWidth="1"/>
    <col min="15627" max="15627" width="14.5703125" style="18" customWidth="1"/>
    <col min="15628" max="15628" width="15.42578125" style="18" customWidth="1"/>
    <col min="15629" max="15629" width="15.85546875" style="18" customWidth="1"/>
    <col min="15630" max="15630" width="13.7109375" style="18" customWidth="1"/>
    <col min="15631" max="15635" width="13.42578125" style="18" customWidth="1"/>
    <col min="15636" max="15636" width="22.7109375" style="18" customWidth="1"/>
    <col min="15637" max="15644" width="20.85546875" style="18" customWidth="1"/>
    <col min="15645" max="15872" width="11.42578125" style="18"/>
    <col min="15873" max="15873" width="23" style="18" customWidth="1"/>
    <col min="15874" max="15874" width="11.7109375" style="18" customWidth="1"/>
    <col min="15875" max="15875" width="15.28515625" style="18" customWidth="1"/>
    <col min="15876" max="15876" width="37.7109375" style="18" customWidth="1"/>
    <col min="15877" max="15877" width="23.140625" style="18" customWidth="1"/>
    <col min="15878" max="15878" width="20.42578125" style="18" customWidth="1"/>
    <col min="15879" max="15879" width="21.5703125" style="18" bestFit="1" customWidth="1"/>
    <col min="15880" max="15880" width="16.140625" style="18" customWidth="1"/>
    <col min="15881" max="15881" width="17.42578125" style="18" customWidth="1"/>
    <col min="15882" max="15882" width="15.42578125" style="18" customWidth="1"/>
    <col min="15883" max="15883" width="14.5703125" style="18" customWidth="1"/>
    <col min="15884" max="15884" width="15.42578125" style="18" customWidth="1"/>
    <col min="15885" max="15885" width="15.85546875" style="18" customWidth="1"/>
    <col min="15886" max="15886" width="13.7109375" style="18" customWidth="1"/>
    <col min="15887" max="15891" width="13.42578125" style="18" customWidth="1"/>
    <col min="15892" max="15892" width="22.7109375" style="18" customWidth="1"/>
    <col min="15893" max="15900" width="20.85546875" style="18" customWidth="1"/>
    <col min="15901" max="16128" width="11.42578125" style="18"/>
    <col min="16129" max="16129" width="23" style="18" customWidth="1"/>
    <col min="16130" max="16130" width="11.7109375" style="18" customWidth="1"/>
    <col min="16131" max="16131" width="15.28515625" style="18" customWidth="1"/>
    <col min="16132" max="16132" width="37.7109375" style="18" customWidth="1"/>
    <col min="16133" max="16133" width="23.140625" style="18" customWidth="1"/>
    <col min="16134" max="16134" width="20.42578125" style="18" customWidth="1"/>
    <col min="16135" max="16135" width="21.5703125" style="18" bestFit="1" customWidth="1"/>
    <col min="16136" max="16136" width="16.140625" style="18" customWidth="1"/>
    <col min="16137" max="16137" width="17.42578125" style="18" customWidth="1"/>
    <col min="16138" max="16138" width="15.42578125" style="18" customWidth="1"/>
    <col min="16139" max="16139" width="14.5703125" style="18" customWidth="1"/>
    <col min="16140" max="16140" width="15.42578125" style="18" customWidth="1"/>
    <col min="16141" max="16141" width="15.85546875" style="18" customWidth="1"/>
    <col min="16142" max="16142" width="13.7109375" style="18" customWidth="1"/>
    <col min="16143" max="16147" width="13.42578125" style="18" customWidth="1"/>
    <col min="16148" max="16148" width="22.7109375" style="18" customWidth="1"/>
    <col min="16149" max="16156" width="20.85546875" style="18" customWidth="1"/>
    <col min="16157" max="16384" width="11.42578125" style="18"/>
  </cols>
  <sheetData>
    <row r="1" spans="1:22" ht="26.25">
      <c r="A1" s="499" t="s">
        <v>0</v>
      </c>
      <c r="B1" s="499"/>
      <c r="C1" s="499"/>
      <c r="D1" s="499"/>
      <c r="E1" s="499"/>
      <c r="F1" s="499"/>
      <c r="G1" s="499"/>
      <c r="H1" s="499"/>
      <c r="I1" s="499"/>
      <c r="J1" s="499"/>
      <c r="K1" s="499"/>
      <c r="L1" s="499"/>
      <c r="M1" s="499"/>
      <c r="N1" s="499"/>
      <c r="O1" s="499"/>
      <c r="P1" s="499"/>
      <c r="Q1" s="499"/>
      <c r="R1" s="499"/>
      <c r="S1" s="499"/>
      <c r="T1" s="499"/>
    </row>
    <row r="2" spans="1:22" ht="26.25">
      <c r="A2" s="499" t="s">
        <v>1</v>
      </c>
      <c r="B2" s="499"/>
      <c r="C2" s="499"/>
      <c r="D2" s="499"/>
      <c r="E2" s="499"/>
      <c r="F2" s="499"/>
      <c r="G2" s="499"/>
      <c r="H2" s="499"/>
      <c r="I2" s="499"/>
      <c r="J2" s="499"/>
      <c r="K2" s="499"/>
      <c r="L2" s="499"/>
      <c r="M2" s="499"/>
      <c r="N2" s="499"/>
      <c r="O2" s="499"/>
      <c r="P2" s="499"/>
      <c r="Q2" s="499"/>
      <c r="R2" s="499"/>
      <c r="S2" s="499"/>
      <c r="T2" s="499"/>
      <c r="U2" s="19"/>
    </row>
    <row r="3" spans="1:22" ht="26.25">
      <c r="A3" s="499" t="s">
        <v>2</v>
      </c>
      <c r="B3" s="499"/>
      <c r="C3" s="499"/>
      <c r="D3" s="499"/>
      <c r="E3" s="499"/>
      <c r="F3" s="499"/>
      <c r="G3" s="499"/>
      <c r="H3" s="499"/>
      <c r="I3" s="499"/>
      <c r="J3" s="499"/>
      <c r="K3" s="499"/>
      <c r="L3" s="499"/>
      <c r="M3" s="499"/>
      <c r="N3" s="499"/>
      <c r="O3" s="499"/>
      <c r="P3" s="499"/>
      <c r="Q3" s="499"/>
      <c r="R3" s="499"/>
      <c r="S3" s="499"/>
      <c r="T3" s="499"/>
      <c r="U3" s="19"/>
    </row>
    <row r="4" spans="1:22" ht="18.75">
      <c r="A4" s="19"/>
      <c r="B4" s="19"/>
      <c r="C4" s="19"/>
      <c r="D4" s="19"/>
      <c r="E4" s="19"/>
      <c r="F4" s="19"/>
      <c r="G4" s="19"/>
      <c r="H4" s="19"/>
      <c r="I4" s="19"/>
      <c r="J4" s="19"/>
      <c r="K4" s="19"/>
      <c r="L4" s="19"/>
      <c r="M4" s="19"/>
      <c r="N4" s="19"/>
      <c r="O4" s="19"/>
      <c r="P4" s="19"/>
      <c r="Q4" s="19"/>
      <c r="R4" s="19"/>
      <c r="S4" s="19"/>
      <c r="T4" s="19"/>
      <c r="U4" s="19"/>
    </row>
    <row r="5" spans="1:22" ht="15.75" thickBot="1"/>
    <row r="6" spans="1:22" s="1" customFormat="1" ht="18">
      <c r="A6" s="485" t="s">
        <v>3</v>
      </c>
      <c r="B6" s="486"/>
      <c r="C6" s="487"/>
      <c r="D6" s="488"/>
      <c r="E6" s="20"/>
    </row>
    <row r="7" spans="1:22" s="1" customFormat="1" ht="18">
      <c r="A7" s="3" t="s">
        <v>4</v>
      </c>
      <c r="B7" s="489" t="s">
        <v>5</v>
      </c>
      <c r="C7" s="490"/>
      <c r="D7" s="4" t="s">
        <v>6</v>
      </c>
      <c r="E7" s="20"/>
    </row>
    <row r="8" spans="1:22" s="1" customFormat="1" ht="33.75" customHeight="1" thickBot="1">
      <c r="A8" s="21" t="s">
        <v>42</v>
      </c>
      <c r="B8" s="482" t="s">
        <v>43</v>
      </c>
      <c r="C8" s="483"/>
      <c r="D8" s="22" t="s">
        <v>64</v>
      </c>
      <c r="E8" s="7"/>
    </row>
    <row r="9" spans="1:22" s="1" customFormat="1" ht="18.75" thickBot="1">
      <c r="A9" s="7"/>
      <c r="B9" s="7"/>
      <c r="C9" s="7"/>
      <c r="D9" s="7"/>
      <c r="E9" s="7"/>
    </row>
    <row r="10" spans="1:22" s="1" customFormat="1" ht="31.5" thickBot="1">
      <c r="A10" s="470" t="s">
        <v>9</v>
      </c>
      <c r="B10" s="471"/>
      <c r="C10" s="471"/>
      <c r="D10" s="471"/>
      <c r="E10" s="471"/>
      <c r="F10" s="471"/>
      <c r="G10" s="472"/>
      <c r="H10" s="500">
        <v>2023</v>
      </c>
      <c r="I10" s="501"/>
      <c r="J10" s="501"/>
      <c r="K10" s="501"/>
      <c r="L10" s="501"/>
      <c r="M10" s="501"/>
      <c r="N10" s="501"/>
      <c r="O10" s="501"/>
      <c r="P10" s="501"/>
      <c r="Q10" s="501"/>
      <c r="R10" s="501"/>
      <c r="S10" s="502"/>
      <c r="T10" s="494" t="s">
        <v>10</v>
      </c>
    </row>
    <row r="11" spans="1:22" s="1" customFormat="1" ht="57.75" thickBot="1">
      <c r="A11" s="8" t="s">
        <v>11</v>
      </c>
      <c r="B11" s="9" t="s">
        <v>12</v>
      </c>
      <c r="C11" s="10" t="s">
        <v>13</v>
      </c>
      <c r="D11" s="10" t="s">
        <v>14</v>
      </c>
      <c r="E11" s="10" t="s">
        <v>15</v>
      </c>
      <c r="F11" s="10" t="s">
        <v>16</v>
      </c>
      <c r="G11" s="11" t="s">
        <v>17</v>
      </c>
      <c r="H11" s="12" t="s">
        <v>18</v>
      </c>
      <c r="I11" s="12" t="s">
        <v>19</v>
      </c>
      <c r="J11" s="12" t="s">
        <v>20</v>
      </c>
      <c r="K11" s="12" t="s">
        <v>21</v>
      </c>
      <c r="L11" s="12" t="s">
        <v>22</v>
      </c>
      <c r="M11" s="12" t="s">
        <v>23</v>
      </c>
      <c r="N11" s="12" t="s">
        <v>24</v>
      </c>
      <c r="O11" s="14" t="s">
        <v>25</v>
      </c>
      <c r="P11" s="47" t="s">
        <v>26</v>
      </c>
      <c r="Q11" s="47" t="s">
        <v>27</v>
      </c>
      <c r="R11" s="47" t="s">
        <v>28</v>
      </c>
      <c r="S11" s="47" t="s">
        <v>29</v>
      </c>
      <c r="T11" s="495"/>
    </row>
    <row r="12" spans="1:22" s="1" customFormat="1" ht="135" customHeight="1" thickBot="1">
      <c r="A12" s="48" t="s">
        <v>45</v>
      </c>
      <c r="B12" s="49">
        <v>16198</v>
      </c>
      <c r="C12" s="49" t="s">
        <v>256</v>
      </c>
      <c r="D12" s="49" t="s">
        <v>65</v>
      </c>
      <c r="E12" s="50" t="s">
        <v>66</v>
      </c>
      <c r="F12" s="64">
        <v>8.33</v>
      </c>
      <c r="G12" s="50" t="s">
        <v>67</v>
      </c>
      <c r="H12" s="65">
        <v>0.25879999999999997</v>
      </c>
      <c r="I12" s="65">
        <v>5.5899999999999998E-2</v>
      </c>
      <c r="J12" s="65">
        <v>0.11899999999999999</v>
      </c>
      <c r="K12" s="65"/>
      <c r="L12" s="65"/>
      <c r="M12" s="65"/>
      <c r="N12" s="65"/>
      <c r="O12" s="65"/>
      <c r="P12" s="65"/>
      <c r="Q12" s="65"/>
      <c r="R12" s="65"/>
      <c r="S12" s="65"/>
      <c r="T12" s="65">
        <f>+H12+I12+J12+K12+L12+M12+N12+O12+P12+Q12+R12+S12</f>
        <v>0.43369999999999997</v>
      </c>
      <c r="U12" s="15"/>
      <c r="V12" s="16"/>
    </row>
    <row r="13" spans="1:22">
      <c r="N13" s="65"/>
    </row>
    <row r="17" spans="2:2">
      <c r="B17" s="18" t="s">
        <v>255</v>
      </c>
    </row>
  </sheetData>
  <mergeCells count="9">
    <mergeCell ref="A10:G10"/>
    <mergeCell ref="H10:S10"/>
    <mergeCell ref="T10:T11"/>
    <mergeCell ref="A1:T1"/>
    <mergeCell ref="A2:T2"/>
    <mergeCell ref="A3:T3"/>
    <mergeCell ref="A6:D6"/>
    <mergeCell ref="B7:C7"/>
    <mergeCell ref="B8:C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W30"/>
  <sheetViews>
    <sheetView topLeftCell="A7" zoomScaleNormal="100" workbookViewId="0">
      <selection activeCell="B28" sqref="B28"/>
    </sheetView>
  </sheetViews>
  <sheetFormatPr baseColWidth="10" defaultColWidth="11.42578125" defaultRowHeight="15"/>
  <cols>
    <col min="1" max="1" width="20.42578125" style="18" customWidth="1"/>
    <col min="2" max="2" width="11.7109375" style="18" customWidth="1"/>
    <col min="3" max="3" width="17.140625" style="18" customWidth="1"/>
    <col min="4" max="4" width="25.140625" style="18" customWidth="1"/>
    <col min="5" max="5" width="21.28515625" style="18" customWidth="1"/>
    <col min="6" max="6" width="16.140625" style="18" bestFit="1" customWidth="1"/>
    <col min="7" max="7" width="12.140625" style="18" customWidth="1"/>
    <col min="8" max="8" width="29.42578125" style="18" customWidth="1"/>
    <col min="9" max="9" width="16.140625" style="66" customWidth="1"/>
    <col min="10" max="10" width="16" style="46" customWidth="1"/>
    <col min="11" max="11" width="15.140625" style="18" customWidth="1"/>
    <col min="12" max="12" width="16.28515625" style="18" bestFit="1" customWidth="1"/>
    <col min="13" max="13" width="15.28515625" style="18" customWidth="1"/>
    <col min="14" max="14" width="17.85546875" style="18" customWidth="1"/>
    <col min="15" max="15" width="18.28515625" style="18" customWidth="1"/>
    <col min="16" max="16" width="16.5703125" style="18" customWidth="1"/>
    <col min="17" max="17" width="15.140625" style="18" customWidth="1"/>
    <col min="18" max="18" width="15.5703125" style="18" customWidth="1"/>
    <col min="19" max="19" width="16.5703125" style="18" customWidth="1"/>
    <col min="20" max="20" width="14.5703125" style="18" customWidth="1"/>
    <col min="21" max="21" width="15.28515625" style="18" customWidth="1"/>
    <col min="22" max="29" width="20.85546875" style="18" customWidth="1"/>
    <col min="30" max="256" width="11.42578125" style="18"/>
    <col min="257" max="257" width="20.42578125" style="18" customWidth="1"/>
    <col min="258" max="258" width="11.7109375" style="18" customWidth="1"/>
    <col min="259" max="259" width="17.140625" style="18" customWidth="1"/>
    <col min="260" max="260" width="25.140625" style="18" customWidth="1"/>
    <col min="261" max="261" width="21.28515625" style="18" customWidth="1"/>
    <col min="262" max="262" width="16.140625" style="18" bestFit="1" customWidth="1"/>
    <col min="263" max="263" width="12.140625" style="18" customWidth="1"/>
    <col min="264" max="264" width="29.42578125" style="18" customWidth="1"/>
    <col min="265" max="265" width="16.140625" style="18" customWidth="1"/>
    <col min="266" max="266" width="16" style="18" customWidth="1"/>
    <col min="267" max="267" width="15.140625" style="18" customWidth="1"/>
    <col min="268" max="268" width="16.28515625" style="18" bestFit="1" customWidth="1"/>
    <col min="269" max="269" width="15.28515625" style="18" customWidth="1"/>
    <col min="270" max="270" width="17.85546875" style="18" customWidth="1"/>
    <col min="271" max="271" width="18.28515625" style="18" customWidth="1"/>
    <col min="272" max="272" width="16.5703125" style="18" customWidth="1"/>
    <col min="273" max="273" width="15.140625" style="18" customWidth="1"/>
    <col min="274" max="274" width="15.5703125" style="18" customWidth="1"/>
    <col min="275" max="275" width="16.5703125" style="18" customWidth="1"/>
    <col min="276" max="276" width="14.5703125" style="18" customWidth="1"/>
    <col min="277" max="277" width="15.28515625" style="18" customWidth="1"/>
    <col min="278" max="285" width="20.85546875" style="18" customWidth="1"/>
    <col min="286" max="512" width="11.42578125" style="18"/>
    <col min="513" max="513" width="20.42578125" style="18" customWidth="1"/>
    <col min="514" max="514" width="11.7109375" style="18" customWidth="1"/>
    <col min="515" max="515" width="17.140625" style="18" customWidth="1"/>
    <col min="516" max="516" width="25.140625" style="18" customWidth="1"/>
    <col min="517" max="517" width="21.28515625" style="18" customWidth="1"/>
    <col min="518" max="518" width="16.140625" style="18" bestFit="1" customWidth="1"/>
    <col min="519" max="519" width="12.140625" style="18" customWidth="1"/>
    <col min="520" max="520" width="29.42578125" style="18" customWidth="1"/>
    <col min="521" max="521" width="16.140625" style="18" customWidth="1"/>
    <col min="522" max="522" width="16" style="18" customWidth="1"/>
    <col min="523" max="523" width="15.140625" style="18" customWidth="1"/>
    <col min="524" max="524" width="16.28515625" style="18" bestFit="1" customWidth="1"/>
    <col min="525" max="525" width="15.28515625" style="18" customWidth="1"/>
    <col min="526" max="526" width="17.85546875" style="18" customWidth="1"/>
    <col min="527" max="527" width="18.28515625" style="18" customWidth="1"/>
    <col min="528" max="528" width="16.5703125" style="18" customWidth="1"/>
    <col min="529" max="529" width="15.140625" style="18" customWidth="1"/>
    <col min="530" max="530" width="15.5703125" style="18" customWidth="1"/>
    <col min="531" max="531" width="16.5703125" style="18" customWidth="1"/>
    <col min="532" max="532" width="14.5703125" style="18" customWidth="1"/>
    <col min="533" max="533" width="15.28515625" style="18" customWidth="1"/>
    <col min="534" max="541" width="20.85546875" style="18" customWidth="1"/>
    <col min="542" max="768" width="11.42578125" style="18"/>
    <col min="769" max="769" width="20.42578125" style="18" customWidth="1"/>
    <col min="770" max="770" width="11.7109375" style="18" customWidth="1"/>
    <col min="771" max="771" width="17.140625" style="18" customWidth="1"/>
    <col min="772" max="772" width="25.140625" style="18" customWidth="1"/>
    <col min="773" max="773" width="21.28515625" style="18" customWidth="1"/>
    <col min="774" max="774" width="16.140625" style="18" bestFit="1" customWidth="1"/>
    <col min="775" max="775" width="12.140625" style="18" customWidth="1"/>
    <col min="776" max="776" width="29.42578125" style="18" customWidth="1"/>
    <col min="777" max="777" width="16.140625" style="18" customWidth="1"/>
    <col min="778" max="778" width="16" style="18" customWidth="1"/>
    <col min="779" max="779" width="15.140625" style="18" customWidth="1"/>
    <col min="780" max="780" width="16.28515625" style="18" bestFit="1" customWidth="1"/>
    <col min="781" max="781" width="15.28515625" style="18" customWidth="1"/>
    <col min="782" max="782" width="17.85546875" style="18" customWidth="1"/>
    <col min="783" max="783" width="18.28515625" style="18" customWidth="1"/>
    <col min="784" max="784" width="16.5703125" style="18" customWidth="1"/>
    <col min="785" max="785" width="15.140625" style="18" customWidth="1"/>
    <col min="786" max="786" width="15.5703125" style="18" customWidth="1"/>
    <col min="787" max="787" width="16.5703125" style="18" customWidth="1"/>
    <col min="788" max="788" width="14.5703125" style="18" customWidth="1"/>
    <col min="789" max="789" width="15.28515625" style="18" customWidth="1"/>
    <col min="790" max="797" width="20.85546875" style="18" customWidth="1"/>
    <col min="798" max="1024" width="11.42578125" style="18"/>
    <col min="1025" max="1025" width="20.42578125" style="18" customWidth="1"/>
    <col min="1026" max="1026" width="11.7109375" style="18" customWidth="1"/>
    <col min="1027" max="1027" width="17.140625" style="18" customWidth="1"/>
    <col min="1028" max="1028" width="25.140625" style="18" customWidth="1"/>
    <col min="1029" max="1029" width="21.28515625" style="18" customWidth="1"/>
    <col min="1030" max="1030" width="16.140625" style="18" bestFit="1" customWidth="1"/>
    <col min="1031" max="1031" width="12.140625" style="18" customWidth="1"/>
    <col min="1032" max="1032" width="29.42578125" style="18" customWidth="1"/>
    <col min="1033" max="1033" width="16.140625" style="18" customWidth="1"/>
    <col min="1034" max="1034" width="16" style="18" customWidth="1"/>
    <col min="1035" max="1035" width="15.140625" style="18" customWidth="1"/>
    <col min="1036" max="1036" width="16.28515625" style="18" bestFit="1" customWidth="1"/>
    <col min="1037" max="1037" width="15.28515625" style="18" customWidth="1"/>
    <col min="1038" max="1038" width="17.85546875" style="18" customWidth="1"/>
    <col min="1039" max="1039" width="18.28515625" style="18" customWidth="1"/>
    <col min="1040" max="1040" width="16.5703125" style="18" customWidth="1"/>
    <col min="1041" max="1041" width="15.140625" style="18" customWidth="1"/>
    <col min="1042" max="1042" width="15.5703125" style="18" customWidth="1"/>
    <col min="1043" max="1043" width="16.5703125" style="18" customWidth="1"/>
    <col min="1044" max="1044" width="14.5703125" style="18" customWidth="1"/>
    <col min="1045" max="1045" width="15.28515625" style="18" customWidth="1"/>
    <col min="1046" max="1053" width="20.85546875" style="18" customWidth="1"/>
    <col min="1054" max="1280" width="11.42578125" style="18"/>
    <col min="1281" max="1281" width="20.42578125" style="18" customWidth="1"/>
    <col min="1282" max="1282" width="11.7109375" style="18" customWidth="1"/>
    <col min="1283" max="1283" width="17.140625" style="18" customWidth="1"/>
    <col min="1284" max="1284" width="25.140625" style="18" customWidth="1"/>
    <col min="1285" max="1285" width="21.28515625" style="18" customWidth="1"/>
    <col min="1286" max="1286" width="16.140625" style="18" bestFit="1" customWidth="1"/>
    <col min="1287" max="1287" width="12.140625" style="18" customWidth="1"/>
    <col min="1288" max="1288" width="29.42578125" style="18" customWidth="1"/>
    <col min="1289" max="1289" width="16.140625" style="18" customWidth="1"/>
    <col min="1290" max="1290" width="16" style="18" customWidth="1"/>
    <col min="1291" max="1291" width="15.140625" style="18" customWidth="1"/>
    <col min="1292" max="1292" width="16.28515625" style="18" bestFit="1" customWidth="1"/>
    <col min="1293" max="1293" width="15.28515625" style="18" customWidth="1"/>
    <col min="1294" max="1294" width="17.85546875" style="18" customWidth="1"/>
    <col min="1295" max="1295" width="18.28515625" style="18" customWidth="1"/>
    <col min="1296" max="1296" width="16.5703125" style="18" customWidth="1"/>
    <col min="1297" max="1297" width="15.140625" style="18" customWidth="1"/>
    <col min="1298" max="1298" width="15.5703125" style="18" customWidth="1"/>
    <col min="1299" max="1299" width="16.5703125" style="18" customWidth="1"/>
    <col min="1300" max="1300" width="14.5703125" style="18" customWidth="1"/>
    <col min="1301" max="1301" width="15.28515625" style="18" customWidth="1"/>
    <col min="1302" max="1309" width="20.85546875" style="18" customWidth="1"/>
    <col min="1310" max="1536" width="11.42578125" style="18"/>
    <col min="1537" max="1537" width="20.42578125" style="18" customWidth="1"/>
    <col min="1538" max="1538" width="11.7109375" style="18" customWidth="1"/>
    <col min="1539" max="1539" width="17.140625" style="18" customWidth="1"/>
    <col min="1540" max="1540" width="25.140625" style="18" customWidth="1"/>
    <col min="1541" max="1541" width="21.28515625" style="18" customWidth="1"/>
    <col min="1542" max="1542" width="16.140625" style="18" bestFit="1" customWidth="1"/>
    <col min="1543" max="1543" width="12.140625" style="18" customWidth="1"/>
    <col min="1544" max="1544" width="29.42578125" style="18" customWidth="1"/>
    <col min="1545" max="1545" width="16.140625" style="18" customWidth="1"/>
    <col min="1546" max="1546" width="16" style="18" customWidth="1"/>
    <col min="1547" max="1547" width="15.140625" style="18" customWidth="1"/>
    <col min="1548" max="1548" width="16.28515625" style="18" bestFit="1" customWidth="1"/>
    <col min="1549" max="1549" width="15.28515625" style="18" customWidth="1"/>
    <col min="1550" max="1550" width="17.85546875" style="18" customWidth="1"/>
    <col min="1551" max="1551" width="18.28515625" style="18" customWidth="1"/>
    <col min="1552" max="1552" width="16.5703125" style="18" customWidth="1"/>
    <col min="1553" max="1553" width="15.140625" style="18" customWidth="1"/>
    <col min="1554" max="1554" width="15.5703125" style="18" customWidth="1"/>
    <col min="1555" max="1555" width="16.5703125" style="18" customWidth="1"/>
    <col min="1556" max="1556" width="14.5703125" style="18" customWidth="1"/>
    <col min="1557" max="1557" width="15.28515625" style="18" customWidth="1"/>
    <col min="1558" max="1565" width="20.85546875" style="18" customWidth="1"/>
    <col min="1566" max="1792" width="11.42578125" style="18"/>
    <col min="1793" max="1793" width="20.42578125" style="18" customWidth="1"/>
    <col min="1794" max="1794" width="11.7109375" style="18" customWidth="1"/>
    <col min="1795" max="1795" width="17.140625" style="18" customWidth="1"/>
    <col min="1796" max="1796" width="25.140625" style="18" customWidth="1"/>
    <col min="1797" max="1797" width="21.28515625" style="18" customWidth="1"/>
    <col min="1798" max="1798" width="16.140625" style="18" bestFit="1" customWidth="1"/>
    <col min="1799" max="1799" width="12.140625" style="18" customWidth="1"/>
    <col min="1800" max="1800" width="29.42578125" style="18" customWidth="1"/>
    <col min="1801" max="1801" width="16.140625" style="18" customWidth="1"/>
    <col min="1802" max="1802" width="16" style="18" customWidth="1"/>
    <col min="1803" max="1803" width="15.140625" style="18" customWidth="1"/>
    <col min="1804" max="1804" width="16.28515625" style="18" bestFit="1" customWidth="1"/>
    <col min="1805" max="1805" width="15.28515625" style="18" customWidth="1"/>
    <col min="1806" max="1806" width="17.85546875" style="18" customWidth="1"/>
    <col min="1807" max="1807" width="18.28515625" style="18" customWidth="1"/>
    <col min="1808" max="1808" width="16.5703125" style="18" customWidth="1"/>
    <col min="1809" max="1809" width="15.140625" style="18" customWidth="1"/>
    <col min="1810" max="1810" width="15.5703125" style="18" customWidth="1"/>
    <col min="1811" max="1811" width="16.5703125" style="18" customWidth="1"/>
    <col min="1812" max="1812" width="14.5703125" style="18" customWidth="1"/>
    <col min="1813" max="1813" width="15.28515625" style="18" customWidth="1"/>
    <col min="1814" max="1821" width="20.85546875" style="18" customWidth="1"/>
    <col min="1822" max="2048" width="11.42578125" style="18"/>
    <col min="2049" max="2049" width="20.42578125" style="18" customWidth="1"/>
    <col min="2050" max="2050" width="11.7109375" style="18" customWidth="1"/>
    <col min="2051" max="2051" width="17.140625" style="18" customWidth="1"/>
    <col min="2052" max="2052" width="25.140625" style="18" customWidth="1"/>
    <col min="2053" max="2053" width="21.28515625" style="18" customWidth="1"/>
    <col min="2054" max="2054" width="16.140625" style="18" bestFit="1" customWidth="1"/>
    <col min="2055" max="2055" width="12.140625" style="18" customWidth="1"/>
    <col min="2056" max="2056" width="29.42578125" style="18" customWidth="1"/>
    <col min="2057" max="2057" width="16.140625" style="18" customWidth="1"/>
    <col min="2058" max="2058" width="16" style="18" customWidth="1"/>
    <col min="2059" max="2059" width="15.140625" style="18" customWidth="1"/>
    <col min="2060" max="2060" width="16.28515625" style="18" bestFit="1" customWidth="1"/>
    <col min="2061" max="2061" width="15.28515625" style="18" customWidth="1"/>
    <col min="2062" max="2062" width="17.85546875" style="18" customWidth="1"/>
    <col min="2063" max="2063" width="18.28515625" style="18" customWidth="1"/>
    <col min="2064" max="2064" width="16.5703125" style="18" customWidth="1"/>
    <col min="2065" max="2065" width="15.140625" style="18" customWidth="1"/>
    <col min="2066" max="2066" width="15.5703125" style="18" customWidth="1"/>
    <col min="2067" max="2067" width="16.5703125" style="18" customWidth="1"/>
    <col min="2068" max="2068" width="14.5703125" style="18" customWidth="1"/>
    <col min="2069" max="2069" width="15.28515625" style="18" customWidth="1"/>
    <col min="2070" max="2077" width="20.85546875" style="18" customWidth="1"/>
    <col min="2078" max="2304" width="11.42578125" style="18"/>
    <col min="2305" max="2305" width="20.42578125" style="18" customWidth="1"/>
    <col min="2306" max="2306" width="11.7109375" style="18" customWidth="1"/>
    <col min="2307" max="2307" width="17.140625" style="18" customWidth="1"/>
    <col min="2308" max="2308" width="25.140625" style="18" customWidth="1"/>
    <col min="2309" max="2309" width="21.28515625" style="18" customWidth="1"/>
    <col min="2310" max="2310" width="16.140625" style="18" bestFit="1" customWidth="1"/>
    <col min="2311" max="2311" width="12.140625" style="18" customWidth="1"/>
    <col min="2312" max="2312" width="29.42578125" style="18" customWidth="1"/>
    <col min="2313" max="2313" width="16.140625" style="18" customWidth="1"/>
    <col min="2314" max="2314" width="16" style="18" customWidth="1"/>
    <col min="2315" max="2315" width="15.140625" style="18" customWidth="1"/>
    <col min="2316" max="2316" width="16.28515625" style="18" bestFit="1" customWidth="1"/>
    <col min="2317" max="2317" width="15.28515625" style="18" customWidth="1"/>
    <col min="2318" max="2318" width="17.85546875" style="18" customWidth="1"/>
    <col min="2319" max="2319" width="18.28515625" style="18" customWidth="1"/>
    <col min="2320" max="2320" width="16.5703125" style="18" customWidth="1"/>
    <col min="2321" max="2321" width="15.140625" style="18" customWidth="1"/>
    <col min="2322" max="2322" width="15.5703125" style="18" customWidth="1"/>
    <col min="2323" max="2323" width="16.5703125" style="18" customWidth="1"/>
    <col min="2324" max="2324" width="14.5703125" style="18" customWidth="1"/>
    <col min="2325" max="2325" width="15.28515625" style="18" customWidth="1"/>
    <col min="2326" max="2333" width="20.85546875" style="18" customWidth="1"/>
    <col min="2334" max="2560" width="11.42578125" style="18"/>
    <col min="2561" max="2561" width="20.42578125" style="18" customWidth="1"/>
    <col min="2562" max="2562" width="11.7109375" style="18" customWidth="1"/>
    <col min="2563" max="2563" width="17.140625" style="18" customWidth="1"/>
    <col min="2564" max="2564" width="25.140625" style="18" customWidth="1"/>
    <col min="2565" max="2565" width="21.28515625" style="18" customWidth="1"/>
    <col min="2566" max="2566" width="16.140625" style="18" bestFit="1" customWidth="1"/>
    <col min="2567" max="2567" width="12.140625" style="18" customWidth="1"/>
    <col min="2568" max="2568" width="29.42578125" style="18" customWidth="1"/>
    <col min="2569" max="2569" width="16.140625" style="18" customWidth="1"/>
    <col min="2570" max="2570" width="16" style="18" customWidth="1"/>
    <col min="2571" max="2571" width="15.140625" style="18" customWidth="1"/>
    <col min="2572" max="2572" width="16.28515625" style="18" bestFit="1" customWidth="1"/>
    <col min="2573" max="2573" width="15.28515625" style="18" customWidth="1"/>
    <col min="2574" max="2574" width="17.85546875" style="18" customWidth="1"/>
    <col min="2575" max="2575" width="18.28515625" style="18" customWidth="1"/>
    <col min="2576" max="2576" width="16.5703125" style="18" customWidth="1"/>
    <col min="2577" max="2577" width="15.140625" style="18" customWidth="1"/>
    <col min="2578" max="2578" width="15.5703125" style="18" customWidth="1"/>
    <col min="2579" max="2579" width="16.5703125" style="18" customWidth="1"/>
    <col min="2580" max="2580" width="14.5703125" style="18" customWidth="1"/>
    <col min="2581" max="2581" width="15.28515625" style="18" customWidth="1"/>
    <col min="2582" max="2589" width="20.85546875" style="18" customWidth="1"/>
    <col min="2590" max="2816" width="11.42578125" style="18"/>
    <col min="2817" max="2817" width="20.42578125" style="18" customWidth="1"/>
    <col min="2818" max="2818" width="11.7109375" style="18" customWidth="1"/>
    <col min="2819" max="2819" width="17.140625" style="18" customWidth="1"/>
    <col min="2820" max="2820" width="25.140625" style="18" customWidth="1"/>
    <col min="2821" max="2821" width="21.28515625" style="18" customWidth="1"/>
    <col min="2822" max="2822" width="16.140625" style="18" bestFit="1" customWidth="1"/>
    <col min="2823" max="2823" width="12.140625" style="18" customWidth="1"/>
    <col min="2824" max="2824" width="29.42578125" style="18" customWidth="1"/>
    <col min="2825" max="2825" width="16.140625" style="18" customWidth="1"/>
    <col min="2826" max="2826" width="16" style="18" customWidth="1"/>
    <col min="2827" max="2827" width="15.140625" style="18" customWidth="1"/>
    <col min="2828" max="2828" width="16.28515625" style="18" bestFit="1" customWidth="1"/>
    <col min="2829" max="2829" width="15.28515625" style="18" customWidth="1"/>
    <col min="2830" max="2830" width="17.85546875" style="18" customWidth="1"/>
    <col min="2831" max="2831" width="18.28515625" style="18" customWidth="1"/>
    <col min="2832" max="2832" width="16.5703125" style="18" customWidth="1"/>
    <col min="2833" max="2833" width="15.140625" style="18" customWidth="1"/>
    <col min="2834" max="2834" width="15.5703125" style="18" customWidth="1"/>
    <col min="2835" max="2835" width="16.5703125" style="18" customWidth="1"/>
    <col min="2836" max="2836" width="14.5703125" style="18" customWidth="1"/>
    <col min="2837" max="2837" width="15.28515625" style="18" customWidth="1"/>
    <col min="2838" max="2845" width="20.85546875" style="18" customWidth="1"/>
    <col min="2846" max="3072" width="11.42578125" style="18"/>
    <col min="3073" max="3073" width="20.42578125" style="18" customWidth="1"/>
    <col min="3074" max="3074" width="11.7109375" style="18" customWidth="1"/>
    <col min="3075" max="3075" width="17.140625" style="18" customWidth="1"/>
    <col min="3076" max="3076" width="25.140625" style="18" customWidth="1"/>
    <col min="3077" max="3077" width="21.28515625" style="18" customWidth="1"/>
    <col min="3078" max="3078" width="16.140625" style="18" bestFit="1" customWidth="1"/>
    <col min="3079" max="3079" width="12.140625" style="18" customWidth="1"/>
    <col min="3080" max="3080" width="29.42578125" style="18" customWidth="1"/>
    <col min="3081" max="3081" width="16.140625" style="18" customWidth="1"/>
    <col min="3082" max="3082" width="16" style="18" customWidth="1"/>
    <col min="3083" max="3083" width="15.140625" style="18" customWidth="1"/>
    <col min="3084" max="3084" width="16.28515625" style="18" bestFit="1" customWidth="1"/>
    <col min="3085" max="3085" width="15.28515625" style="18" customWidth="1"/>
    <col min="3086" max="3086" width="17.85546875" style="18" customWidth="1"/>
    <col min="3087" max="3087" width="18.28515625" style="18" customWidth="1"/>
    <col min="3088" max="3088" width="16.5703125" style="18" customWidth="1"/>
    <col min="3089" max="3089" width="15.140625" style="18" customWidth="1"/>
    <col min="3090" max="3090" width="15.5703125" style="18" customWidth="1"/>
    <col min="3091" max="3091" width="16.5703125" style="18" customWidth="1"/>
    <col min="3092" max="3092" width="14.5703125" style="18" customWidth="1"/>
    <col min="3093" max="3093" width="15.28515625" style="18" customWidth="1"/>
    <col min="3094" max="3101" width="20.85546875" style="18" customWidth="1"/>
    <col min="3102" max="3328" width="11.42578125" style="18"/>
    <col min="3329" max="3329" width="20.42578125" style="18" customWidth="1"/>
    <col min="3330" max="3330" width="11.7109375" style="18" customWidth="1"/>
    <col min="3331" max="3331" width="17.140625" style="18" customWidth="1"/>
    <col min="3332" max="3332" width="25.140625" style="18" customWidth="1"/>
    <col min="3333" max="3333" width="21.28515625" style="18" customWidth="1"/>
    <col min="3334" max="3334" width="16.140625" style="18" bestFit="1" customWidth="1"/>
    <col min="3335" max="3335" width="12.140625" style="18" customWidth="1"/>
    <col min="3336" max="3336" width="29.42578125" style="18" customWidth="1"/>
    <col min="3337" max="3337" width="16.140625" style="18" customWidth="1"/>
    <col min="3338" max="3338" width="16" style="18" customWidth="1"/>
    <col min="3339" max="3339" width="15.140625" style="18" customWidth="1"/>
    <col min="3340" max="3340" width="16.28515625" style="18" bestFit="1" customWidth="1"/>
    <col min="3341" max="3341" width="15.28515625" style="18" customWidth="1"/>
    <col min="3342" max="3342" width="17.85546875" style="18" customWidth="1"/>
    <col min="3343" max="3343" width="18.28515625" style="18" customWidth="1"/>
    <col min="3344" max="3344" width="16.5703125" style="18" customWidth="1"/>
    <col min="3345" max="3345" width="15.140625" style="18" customWidth="1"/>
    <col min="3346" max="3346" width="15.5703125" style="18" customWidth="1"/>
    <col min="3347" max="3347" width="16.5703125" style="18" customWidth="1"/>
    <col min="3348" max="3348" width="14.5703125" style="18" customWidth="1"/>
    <col min="3349" max="3349" width="15.28515625" style="18" customWidth="1"/>
    <col min="3350" max="3357" width="20.85546875" style="18" customWidth="1"/>
    <col min="3358" max="3584" width="11.42578125" style="18"/>
    <col min="3585" max="3585" width="20.42578125" style="18" customWidth="1"/>
    <col min="3586" max="3586" width="11.7109375" style="18" customWidth="1"/>
    <col min="3587" max="3587" width="17.140625" style="18" customWidth="1"/>
    <col min="3588" max="3588" width="25.140625" style="18" customWidth="1"/>
    <col min="3589" max="3589" width="21.28515625" style="18" customWidth="1"/>
    <col min="3590" max="3590" width="16.140625" style="18" bestFit="1" customWidth="1"/>
    <col min="3591" max="3591" width="12.140625" style="18" customWidth="1"/>
    <col min="3592" max="3592" width="29.42578125" style="18" customWidth="1"/>
    <col min="3593" max="3593" width="16.140625" style="18" customWidth="1"/>
    <col min="3594" max="3594" width="16" style="18" customWidth="1"/>
    <col min="3595" max="3595" width="15.140625" style="18" customWidth="1"/>
    <col min="3596" max="3596" width="16.28515625" style="18" bestFit="1" customWidth="1"/>
    <col min="3597" max="3597" width="15.28515625" style="18" customWidth="1"/>
    <col min="3598" max="3598" width="17.85546875" style="18" customWidth="1"/>
    <col min="3599" max="3599" width="18.28515625" style="18" customWidth="1"/>
    <col min="3600" max="3600" width="16.5703125" style="18" customWidth="1"/>
    <col min="3601" max="3601" width="15.140625" style="18" customWidth="1"/>
    <col min="3602" max="3602" width="15.5703125" style="18" customWidth="1"/>
    <col min="3603" max="3603" width="16.5703125" style="18" customWidth="1"/>
    <col min="3604" max="3604" width="14.5703125" style="18" customWidth="1"/>
    <col min="3605" max="3605" width="15.28515625" style="18" customWidth="1"/>
    <col min="3606" max="3613" width="20.85546875" style="18" customWidth="1"/>
    <col min="3614" max="3840" width="11.42578125" style="18"/>
    <col min="3841" max="3841" width="20.42578125" style="18" customWidth="1"/>
    <col min="3842" max="3842" width="11.7109375" style="18" customWidth="1"/>
    <col min="3843" max="3843" width="17.140625" style="18" customWidth="1"/>
    <col min="3844" max="3844" width="25.140625" style="18" customWidth="1"/>
    <col min="3845" max="3845" width="21.28515625" style="18" customWidth="1"/>
    <col min="3846" max="3846" width="16.140625" style="18" bestFit="1" customWidth="1"/>
    <col min="3847" max="3847" width="12.140625" style="18" customWidth="1"/>
    <col min="3848" max="3848" width="29.42578125" style="18" customWidth="1"/>
    <col min="3849" max="3849" width="16.140625" style="18" customWidth="1"/>
    <col min="3850" max="3850" width="16" style="18" customWidth="1"/>
    <col min="3851" max="3851" width="15.140625" style="18" customWidth="1"/>
    <col min="3852" max="3852" width="16.28515625" style="18" bestFit="1" customWidth="1"/>
    <col min="3853" max="3853" width="15.28515625" style="18" customWidth="1"/>
    <col min="3854" max="3854" width="17.85546875" style="18" customWidth="1"/>
    <col min="3855" max="3855" width="18.28515625" style="18" customWidth="1"/>
    <col min="3856" max="3856" width="16.5703125" style="18" customWidth="1"/>
    <col min="3857" max="3857" width="15.140625" style="18" customWidth="1"/>
    <col min="3858" max="3858" width="15.5703125" style="18" customWidth="1"/>
    <col min="3859" max="3859" width="16.5703125" style="18" customWidth="1"/>
    <col min="3860" max="3860" width="14.5703125" style="18" customWidth="1"/>
    <col min="3861" max="3861" width="15.28515625" style="18" customWidth="1"/>
    <col min="3862" max="3869" width="20.85546875" style="18" customWidth="1"/>
    <col min="3870" max="4096" width="11.42578125" style="18"/>
    <col min="4097" max="4097" width="20.42578125" style="18" customWidth="1"/>
    <col min="4098" max="4098" width="11.7109375" style="18" customWidth="1"/>
    <col min="4099" max="4099" width="17.140625" style="18" customWidth="1"/>
    <col min="4100" max="4100" width="25.140625" style="18" customWidth="1"/>
    <col min="4101" max="4101" width="21.28515625" style="18" customWidth="1"/>
    <col min="4102" max="4102" width="16.140625" style="18" bestFit="1" customWidth="1"/>
    <col min="4103" max="4103" width="12.140625" style="18" customWidth="1"/>
    <col min="4104" max="4104" width="29.42578125" style="18" customWidth="1"/>
    <col min="4105" max="4105" width="16.140625" style="18" customWidth="1"/>
    <col min="4106" max="4106" width="16" style="18" customWidth="1"/>
    <col min="4107" max="4107" width="15.140625" style="18" customWidth="1"/>
    <col min="4108" max="4108" width="16.28515625" style="18" bestFit="1" customWidth="1"/>
    <col min="4109" max="4109" width="15.28515625" style="18" customWidth="1"/>
    <col min="4110" max="4110" width="17.85546875" style="18" customWidth="1"/>
    <col min="4111" max="4111" width="18.28515625" style="18" customWidth="1"/>
    <col min="4112" max="4112" width="16.5703125" style="18" customWidth="1"/>
    <col min="4113" max="4113" width="15.140625" style="18" customWidth="1"/>
    <col min="4114" max="4114" width="15.5703125" style="18" customWidth="1"/>
    <col min="4115" max="4115" width="16.5703125" style="18" customWidth="1"/>
    <col min="4116" max="4116" width="14.5703125" style="18" customWidth="1"/>
    <col min="4117" max="4117" width="15.28515625" style="18" customWidth="1"/>
    <col min="4118" max="4125" width="20.85546875" style="18" customWidth="1"/>
    <col min="4126" max="4352" width="11.42578125" style="18"/>
    <col min="4353" max="4353" width="20.42578125" style="18" customWidth="1"/>
    <col min="4354" max="4354" width="11.7109375" style="18" customWidth="1"/>
    <col min="4355" max="4355" width="17.140625" style="18" customWidth="1"/>
    <col min="4356" max="4356" width="25.140625" style="18" customWidth="1"/>
    <col min="4357" max="4357" width="21.28515625" style="18" customWidth="1"/>
    <col min="4358" max="4358" width="16.140625" style="18" bestFit="1" customWidth="1"/>
    <col min="4359" max="4359" width="12.140625" style="18" customWidth="1"/>
    <col min="4360" max="4360" width="29.42578125" style="18" customWidth="1"/>
    <col min="4361" max="4361" width="16.140625" style="18" customWidth="1"/>
    <col min="4362" max="4362" width="16" style="18" customWidth="1"/>
    <col min="4363" max="4363" width="15.140625" style="18" customWidth="1"/>
    <col min="4364" max="4364" width="16.28515625" style="18" bestFit="1" customWidth="1"/>
    <col min="4365" max="4365" width="15.28515625" style="18" customWidth="1"/>
    <col min="4366" max="4366" width="17.85546875" style="18" customWidth="1"/>
    <col min="4367" max="4367" width="18.28515625" style="18" customWidth="1"/>
    <col min="4368" max="4368" width="16.5703125" style="18" customWidth="1"/>
    <col min="4369" max="4369" width="15.140625" style="18" customWidth="1"/>
    <col min="4370" max="4370" width="15.5703125" style="18" customWidth="1"/>
    <col min="4371" max="4371" width="16.5703125" style="18" customWidth="1"/>
    <col min="4372" max="4372" width="14.5703125" style="18" customWidth="1"/>
    <col min="4373" max="4373" width="15.28515625" style="18" customWidth="1"/>
    <col min="4374" max="4381" width="20.85546875" style="18" customWidth="1"/>
    <col min="4382" max="4608" width="11.42578125" style="18"/>
    <col min="4609" max="4609" width="20.42578125" style="18" customWidth="1"/>
    <col min="4610" max="4610" width="11.7109375" style="18" customWidth="1"/>
    <col min="4611" max="4611" width="17.140625" style="18" customWidth="1"/>
    <col min="4612" max="4612" width="25.140625" style="18" customWidth="1"/>
    <col min="4613" max="4613" width="21.28515625" style="18" customWidth="1"/>
    <col min="4614" max="4614" width="16.140625" style="18" bestFit="1" customWidth="1"/>
    <col min="4615" max="4615" width="12.140625" style="18" customWidth="1"/>
    <col min="4616" max="4616" width="29.42578125" style="18" customWidth="1"/>
    <col min="4617" max="4617" width="16.140625" style="18" customWidth="1"/>
    <col min="4618" max="4618" width="16" style="18" customWidth="1"/>
    <col min="4619" max="4619" width="15.140625" style="18" customWidth="1"/>
    <col min="4620" max="4620" width="16.28515625" style="18" bestFit="1" customWidth="1"/>
    <col min="4621" max="4621" width="15.28515625" style="18" customWidth="1"/>
    <col min="4622" max="4622" width="17.85546875" style="18" customWidth="1"/>
    <col min="4623" max="4623" width="18.28515625" style="18" customWidth="1"/>
    <col min="4624" max="4624" width="16.5703125" style="18" customWidth="1"/>
    <col min="4625" max="4625" width="15.140625" style="18" customWidth="1"/>
    <col min="4626" max="4626" width="15.5703125" style="18" customWidth="1"/>
    <col min="4627" max="4627" width="16.5703125" style="18" customWidth="1"/>
    <col min="4628" max="4628" width="14.5703125" style="18" customWidth="1"/>
    <col min="4629" max="4629" width="15.28515625" style="18" customWidth="1"/>
    <col min="4630" max="4637" width="20.85546875" style="18" customWidth="1"/>
    <col min="4638" max="4864" width="11.42578125" style="18"/>
    <col min="4865" max="4865" width="20.42578125" style="18" customWidth="1"/>
    <col min="4866" max="4866" width="11.7109375" style="18" customWidth="1"/>
    <col min="4867" max="4867" width="17.140625" style="18" customWidth="1"/>
    <col min="4868" max="4868" width="25.140625" style="18" customWidth="1"/>
    <col min="4869" max="4869" width="21.28515625" style="18" customWidth="1"/>
    <col min="4870" max="4870" width="16.140625" style="18" bestFit="1" customWidth="1"/>
    <col min="4871" max="4871" width="12.140625" style="18" customWidth="1"/>
    <col min="4872" max="4872" width="29.42578125" style="18" customWidth="1"/>
    <col min="4873" max="4873" width="16.140625" style="18" customWidth="1"/>
    <col min="4874" max="4874" width="16" style="18" customWidth="1"/>
    <col min="4875" max="4875" width="15.140625" style="18" customWidth="1"/>
    <col min="4876" max="4876" width="16.28515625" style="18" bestFit="1" customWidth="1"/>
    <col min="4877" max="4877" width="15.28515625" style="18" customWidth="1"/>
    <col min="4878" max="4878" width="17.85546875" style="18" customWidth="1"/>
    <col min="4879" max="4879" width="18.28515625" style="18" customWidth="1"/>
    <col min="4880" max="4880" width="16.5703125" style="18" customWidth="1"/>
    <col min="4881" max="4881" width="15.140625" style="18" customWidth="1"/>
    <col min="4882" max="4882" width="15.5703125" style="18" customWidth="1"/>
    <col min="4883" max="4883" width="16.5703125" style="18" customWidth="1"/>
    <col min="4884" max="4884" width="14.5703125" style="18" customWidth="1"/>
    <col min="4885" max="4885" width="15.28515625" style="18" customWidth="1"/>
    <col min="4886" max="4893" width="20.85546875" style="18" customWidth="1"/>
    <col min="4894" max="5120" width="11.42578125" style="18"/>
    <col min="5121" max="5121" width="20.42578125" style="18" customWidth="1"/>
    <col min="5122" max="5122" width="11.7109375" style="18" customWidth="1"/>
    <col min="5123" max="5123" width="17.140625" style="18" customWidth="1"/>
    <col min="5124" max="5124" width="25.140625" style="18" customWidth="1"/>
    <col min="5125" max="5125" width="21.28515625" style="18" customWidth="1"/>
    <col min="5126" max="5126" width="16.140625" style="18" bestFit="1" customWidth="1"/>
    <col min="5127" max="5127" width="12.140625" style="18" customWidth="1"/>
    <col min="5128" max="5128" width="29.42578125" style="18" customWidth="1"/>
    <col min="5129" max="5129" width="16.140625" style="18" customWidth="1"/>
    <col min="5130" max="5130" width="16" style="18" customWidth="1"/>
    <col min="5131" max="5131" width="15.140625" style="18" customWidth="1"/>
    <col min="5132" max="5132" width="16.28515625" style="18" bestFit="1" customWidth="1"/>
    <col min="5133" max="5133" width="15.28515625" style="18" customWidth="1"/>
    <col min="5134" max="5134" width="17.85546875" style="18" customWidth="1"/>
    <col min="5135" max="5135" width="18.28515625" style="18" customWidth="1"/>
    <col min="5136" max="5136" width="16.5703125" style="18" customWidth="1"/>
    <col min="5137" max="5137" width="15.140625" style="18" customWidth="1"/>
    <col min="5138" max="5138" width="15.5703125" style="18" customWidth="1"/>
    <col min="5139" max="5139" width="16.5703125" style="18" customWidth="1"/>
    <col min="5140" max="5140" width="14.5703125" style="18" customWidth="1"/>
    <col min="5141" max="5141" width="15.28515625" style="18" customWidth="1"/>
    <col min="5142" max="5149" width="20.85546875" style="18" customWidth="1"/>
    <col min="5150" max="5376" width="11.42578125" style="18"/>
    <col min="5377" max="5377" width="20.42578125" style="18" customWidth="1"/>
    <col min="5378" max="5378" width="11.7109375" style="18" customWidth="1"/>
    <col min="5379" max="5379" width="17.140625" style="18" customWidth="1"/>
    <col min="5380" max="5380" width="25.140625" style="18" customWidth="1"/>
    <col min="5381" max="5381" width="21.28515625" style="18" customWidth="1"/>
    <col min="5382" max="5382" width="16.140625" style="18" bestFit="1" customWidth="1"/>
    <col min="5383" max="5383" width="12.140625" style="18" customWidth="1"/>
    <col min="5384" max="5384" width="29.42578125" style="18" customWidth="1"/>
    <col min="5385" max="5385" width="16.140625" style="18" customWidth="1"/>
    <col min="5386" max="5386" width="16" style="18" customWidth="1"/>
    <col min="5387" max="5387" width="15.140625" style="18" customWidth="1"/>
    <col min="5388" max="5388" width="16.28515625" style="18" bestFit="1" customWidth="1"/>
    <col min="5389" max="5389" width="15.28515625" style="18" customWidth="1"/>
    <col min="5390" max="5390" width="17.85546875" style="18" customWidth="1"/>
    <col min="5391" max="5391" width="18.28515625" style="18" customWidth="1"/>
    <col min="5392" max="5392" width="16.5703125" style="18" customWidth="1"/>
    <col min="5393" max="5393" width="15.140625" style="18" customWidth="1"/>
    <col min="5394" max="5394" width="15.5703125" style="18" customWidth="1"/>
    <col min="5395" max="5395" width="16.5703125" style="18" customWidth="1"/>
    <col min="5396" max="5396" width="14.5703125" style="18" customWidth="1"/>
    <col min="5397" max="5397" width="15.28515625" style="18" customWidth="1"/>
    <col min="5398" max="5405" width="20.85546875" style="18" customWidth="1"/>
    <col min="5406" max="5632" width="11.42578125" style="18"/>
    <col min="5633" max="5633" width="20.42578125" style="18" customWidth="1"/>
    <col min="5634" max="5634" width="11.7109375" style="18" customWidth="1"/>
    <col min="5635" max="5635" width="17.140625" style="18" customWidth="1"/>
    <col min="5636" max="5636" width="25.140625" style="18" customWidth="1"/>
    <col min="5637" max="5637" width="21.28515625" style="18" customWidth="1"/>
    <col min="5638" max="5638" width="16.140625" style="18" bestFit="1" customWidth="1"/>
    <col min="5639" max="5639" width="12.140625" style="18" customWidth="1"/>
    <col min="5640" max="5640" width="29.42578125" style="18" customWidth="1"/>
    <col min="5641" max="5641" width="16.140625" style="18" customWidth="1"/>
    <col min="5642" max="5642" width="16" style="18" customWidth="1"/>
    <col min="5643" max="5643" width="15.140625" style="18" customWidth="1"/>
    <col min="5644" max="5644" width="16.28515625" style="18" bestFit="1" customWidth="1"/>
    <col min="5645" max="5645" width="15.28515625" style="18" customWidth="1"/>
    <col min="5646" max="5646" width="17.85546875" style="18" customWidth="1"/>
    <col min="5647" max="5647" width="18.28515625" style="18" customWidth="1"/>
    <col min="5648" max="5648" width="16.5703125" style="18" customWidth="1"/>
    <col min="5649" max="5649" width="15.140625" style="18" customWidth="1"/>
    <col min="5650" max="5650" width="15.5703125" style="18" customWidth="1"/>
    <col min="5651" max="5651" width="16.5703125" style="18" customWidth="1"/>
    <col min="5652" max="5652" width="14.5703125" style="18" customWidth="1"/>
    <col min="5653" max="5653" width="15.28515625" style="18" customWidth="1"/>
    <col min="5654" max="5661" width="20.85546875" style="18" customWidth="1"/>
    <col min="5662" max="5888" width="11.42578125" style="18"/>
    <col min="5889" max="5889" width="20.42578125" style="18" customWidth="1"/>
    <col min="5890" max="5890" width="11.7109375" style="18" customWidth="1"/>
    <col min="5891" max="5891" width="17.140625" style="18" customWidth="1"/>
    <col min="5892" max="5892" width="25.140625" style="18" customWidth="1"/>
    <col min="5893" max="5893" width="21.28515625" style="18" customWidth="1"/>
    <col min="5894" max="5894" width="16.140625" style="18" bestFit="1" customWidth="1"/>
    <col min="5895" max="5895" width="12.140625" style="18" customWidth="1"/>
    <col min="5896" max="5896" width="29.42578125" style="18" customWidth="1"/>
    <col min="5897" max="5897" width="16.140625" style="18" customWidth="1"/>
    <col min="5898" max="5898" width="16" style="18" customWidth="1"/>
    <col min="5899" max="5899" width="15.140625" style="18" customWidth="1"/>
    <col min="5900" max="5900" width="16.28515625" style="18" bestFit="1" customWidth="1"/>
    <col min="5901" max="5901" width="15.28515625" style="18" customWidth="1"/>
    <col min="5902" max="5902" width="17.85546875" style="18" customWidth="1"/>
    <col min="5903" max="5903" width="18.28515625" style="18" customWidth="1"/>
    <col min="5904" max="5904" width="16.5703125" style="18" customWidth="1"/>
    <col min="5905" max="5905" width="15.140625" style="18" customWidth="1"/>
    <col min="5906" max="5906" width="15.5703125" style="18" customWidth="1"/>
    <col min="5907" max="5907" width="16.5703125" style="18" customWidth="1"/>
    <col min="5908" max="5908" width="14.5703125" style="18" customWidth="1"/>
    <col min="5909" max="5909" width="15.28515625" style="18" customWidth="1"/>
    <col min="5910" max="5917" width="20.85546875" style="18" customWidth="1"/>
    <col min="5918" max="6144" width="11.42578125" style="18"/>
    <col min="6145" max="6145" width="20.42578125" style="18" customWidth="1"/>
    <col min="6146" max="6146" width="11.7109375" style="18" customWidth="1"/>
    <col min="6147" max="6147" width="17.140625" style="18" customWidth="1"/>
    <col min="6148" max="6148" width="25.140625" style="18" customWidth="1"/>
    <col min="6149" max="6149" width="21.28515625" style="18" customWidth="1"/>
    <col min="6150" max="6150" width="16.140625" style="18" bestFit="1" customWidth="1"/>
    <col min="6151" max="6151" width="12.140625" style="18" customWidth="1"/>
    <col min="6152" max="6152" width="29.42578125" style="18" customWidth="1"/>
    <col min="6153" max="6153" width="16.140625" style="18" customWidth="1"/>
    <col min="6154" max="6154" width="16" style="18" customWidth="1"/>
    <col min="6155" max="6155" width="15.140625" style="18" customWidth="1"/>
    <col min="6156" max="6156" width="16.28515625" style="18" bestFit="1" customWidth="1"/>
    <col min="6157" max="6157" width="15.28515625" style="18" customWidth="1"/>
    <col min="6158" max="6158" width="17.85546875" style="18" customWidth="1"/>
    <col min="6159" max="6159" width="18.28515625" style="18" customWidth="1"/>
    <col min="6160" max="6160" width="16.5703125" style="18" customWidth="1"/>
    <col min="6161" max="6161" width="15.140625" style="18" customWidth="1"/>
    <col min="6162" max="6162" width="15.5703125" style="18" customWidth="1"/>
    <col min="6163" max="6163" width="16.5703125" style="18" customWidth="1"/>
    <col min="6164" max="6164" width="14.5703125" style="18" customWidth="1"/>
    <col min="6165" max="6165" width="15.28515625" style="18" customWidth="1"/>
    <col min="6166" max="6173" width="20.85546875" style="18" customWidth="1"/>
    <col min="6174" max="6400" width="11.42578125" style="18"/>
    <col min="6401" max="6401" width="20.42578125" style="18" customWidth="1"/>
    <col min="6402" max="6402" width="11.7109375" style="18" customWidth="1"/>
    <col min="6403" max="6403" width="17.140625" style="18" customWidth="1"/>
    <col min="6404" max="6404" width="25.140625" style="18" customWidth="1"/>
    <col min="6405" max="6405" width="21.28515625" style="18" customWidth="1"/>
    <col min="6406" max="6406" width="16.140625" style="18" bestFit="1" customWidth="1"/>
    <col min="6407" max="6407" width="12.140625" style="18" customWidth="1"/>
    <col min="6408" max="6408" width="29.42578125" style="18" customWidth="1"/>
    <col min="6409" max="6409" width="16.140625" style="18" customWidth="1"/>
    <col min="6410" max="6410" width="16" style="18" customWidth="1"/>
    <col min="6411" max="6411" width="15.140625" style="18" customWidth="1"/>
    <col min="6412" max="6412" width="16.28515625" style="18" bestFit="1" customWidth="1"/>
    <col min="6413" max="6413" width="15.28515625" style="18" customWidth="1"/>
    <col min="6414" max="6414" width="17.85546875" style="18" customWidth="1"/>
    <col min="6415" max="6415" width="18.28515625" style="18" customWidth="1"/>
    <col min="6416" max="6416" width="16.5703125" style="18" customWidth="1"/>
    <col min="6417" max="6417" width="15.140625" style="18" customWidth="1"/>
    <col min="6418" max="6418" width="15.5703125" style="18" customWidth="1"/>
    <col min="6419" max="6419" width="16.5703125" style="18" customWidth="1"/>
    <col min="6420" max="6420" width="14.5703125" style="18" customWidth="1"/>
    <col min="6421" max="6421" width="15.28515625" style="18" customWidth="1"/>
    <col min="6422" max="6429" width="20.85546875" style="18" customWidth="1"/>
    <col min="6430" max="6656" width="11.42578125" style="18"/>
    <col min="6657" max="6657" width="20.42578125" style="18" customWidth="1"/>
    <col min="6658" max="6658" width="11.7109375" style="18" customWidth="1"/>
    <col min="6659" max="6659" width="17.140625" style="18" customWidth="1"/>
    <col min="6660" max="6660" width="25.140625" style="18" customWidth="1"/>
    <col min="6661" max="6661" width="21.28515625" style="18" customWidth="1"/>
    <col min="6662" max="6662" width="16.140625" style="18" bestFit="1" customWidth="1"/>
    <col min="6663" max="6663" width="12.140625" style="18" customWidth="1"/>
    <col min="6664" max="6664" width="29.42578125" style="18" customWidth="1"/>
    <col min="6665" max="6665" width="16.140625" style="18" customWidth="1"/>
    <col min="6666" max="6666" width="16" style="18" customWidth="1"/>
    <col min="6667" max="6667" width="15.140625" style="18" customWidth="1"/>
    <col min="6668" max="6668" width="16.28515625" style="18" bestFit="1" customWidth="1"/>
    <col min="6669" max="6669" width="15.28515625" style="18" customWidth="1"/>
    <col min="6670" max="6670" width="17.85546875" style="18" customWidth="1"/>
    <col min="6671" max="6671" width="18.28515625" style="18" customWidth="1"/>
    <col min="6672" max="6672" width="16.5703125" style="18" customWidth="1"/>
    <col min="6673" max="6673" width="15.140625" style="18" customWidth="1"/>
    <col min="6674" max="6674" width="15.5703125" style="18" customWidth="1"/>
    <col min="6675" max="6675" width="16.5703125" style="18" customWidth="1"/>
    <col min="6676" max="6676" width="14.5703125" style="18" customWidth="1"/>
    <col min="6677" max="6677" width="15.28515625" style="18" customWidth="1"/>
    <col min="6678" max="6685" width="20.85546875" style="18" customWidth="1"/>
    <col min="6686" max="6912" width="11.42578125" style="18"/>
    <col min="6913" max="6913" width="20.42578125" style="18" customWidth="1"/>
    <col min="6914" max="6914" width="11.7109375" style="18" customWidth="1"/>
    <col min="6915" max="6915" width="17.140625" style="18" customWidth="1"/>
    <col min="6916" max="6916" width="25.140625" style="18" customWidth="1"/>
    <col min="6917" max="6917" width="21.28515625" style="18" customWidth="1"/>
    <col min="6918" max="6918" width="16.140625" style="18" bestFit="1" customWidth="1"/>
    <col min="6919" max="6919" width="12.140625" style="18" customWidth="1"/>
    <col min="6920" max="6920" width="29.42578125" style="18" customWidth="1"/>
    <col min="6921" max="6921" width="16.140625" style="18" customWidth="1"/>
    <col min="6922" max="6922" width="16" style="18" customWidth="1"/>
    <col min="6923" max="6923" width="15.140625" style="18" customWidth="1"/>
    <col min="6924" max="6924" width="16.28515625" style="18" bestFit="1" customWidth="1"/>
    <col min="6925" max="6925" width="15.28515625" style="18" customWidth="1"/>
    <col min="6926" max="6926" width="17.85546875" style="18" customWidth="1"/>
    <col min="6927" max="6927" width="18.28515625" style="18" customWidth="1"/>
    <col min="6928" max="6928" width="16.5703125" style="18" customWidth="1"/>
    <col min="6929" max="6929" width="15.140625" style="18" customWidth="1"/>
    <col min="6930" max="6930" width="15.5703125" style="18" customWidth="1"/>
    <col min="6931" max="6931" width="16.5703125" style="18" customWidth="1"/>
    <col min="6932" max="6932" width="14.5703125" style="18" customWidth="1"/>
    <col min="6933" max="6933" width="15.28515625" style="18" customWidth="1"/>
    <col min="6934" max="6941" width="20.85546875" style="18" customWidth="1"/>
    <col min="6942" max="7168" width="11.42578125" style="18"/>
    <col min="7169" max="7169" width="20.42578125" style="18" customWidth="1"/>
    <col min="7170" max="7170" width="11.7109375" style="18" customWidth="1"/>
    <col min="7171" max="7171" width="17.140625" style="18" customWidth="1"/>
    <col min="7172" max="7172" width="25.140625" style="18" customWidth="1"/>
    <col min="7173" max="7173" width="21.28515625" style="18" customWidth="1"/>
    <col min="7174" max="7174" width="16.140625" style="18" bestFit="1" customWidth="1"/>
    <col min="7175" max="7175" width="12.140625" style="18" customWidth="1"/>
    <col min="7176" max="7176" width="29.42578125" style="18" customWidth="1"/>
    <col min="7177" max="7177" width="16.140625" style="18" customWidth="1"/>
    <col min="7178" max="7178" width="16" style="18" customWidth="1"/>
    <col min="7179" max="7179" width="15.140625" style="18" customWidth="1"/>
    <col min="7180" max="7180" width="16.28515625" style="18" bestFit="1" customWidth="1"/>
    <col min="7181" max="7181" width="15.28515625" style="18" customWidth="1"/>
    <col min="7182" max="7182" width="17.85546875" style="18" customWidth="1"/>
    <col min="7183" max="7183" width="18.28515625" style="18" customWidth="1"/>
    <col min="7184" max="7184" width="16.5703125" style="18" customWidth="1"/>
    <col min="7185" max="7185" width="15.140625" style="18" customWidth="1"/>
    <col min="7186" max="7186" width="15.5703125" style="18" customWidth="1"/>
    <col min="7187" max="7187" width="16.5703125" style="18" customWidth="1"/>
    <col min="7188" max="7188" width="14.5703125" style="18" customWidth="1"/>
    <col min="7189" max="7189" width="15.28515625" style="18" customWidth="1"/>
    <col min="7190" max="7197" width="20.85546875" style="18" customWidth="1"/>
    <col min="7198" max="7424" width="11.42578125" style="18"/>
    <col min="7425" max="7425" width="20.42578125" style="18" customWidth="1"/>
    <col min="7426" max="7426" width="11.7109375" style="18" customWidth="1"/>
    <col min="7427" max="7427" width="17.140625" style="18" customWidth="1"/>
    <col min="7428" max="7428" width="25.140625" style="18" customWidth="1"/>
    <col min="7429" max="7429" width="21.28515625" style="18" customWidth="1"/>
    <col min="7430" max="7430" width="16.140625" style="18" bestFit="1" customWidth="1"/>
    <col min="7431" max="7431" width="12.140625" style="18" customWidth="1"/>
    <col min="7432" max="7432" width="29.42578125" style="18" customWidth="1"/>
    <col min="7433" max="7433" width="16.140625" style="18" customWidth="1"/>
    <col min="7434" max="7434" width="16" style="18" customWidth="1"/>
    <col min="7435" max="7435" width="15.140625" style="18" customWidth="1"/>
    <col min="7436" max="7436" width="16.28515625" style="18" bestFit="1" customWidth="1"/>
    <col min="7437" max="7437" width="15.28515625" style="18" customWidth="1"/>
    <col min="7438" max="7438" width="17.85546875" style="18" customWidth="1"/>
    <col min="7439" max="7439" width="18.28515625" style="18" customWidth="1"/>
    <col min="7440" max="7440" width="16.5703125" style="18" customWidth="1"/>
    <col min="7441" max="7441" width="15.140625" style="18" customWidth="1"/>
    <col min="7442" max="7442" width="15.5703125" style="18" customWidth="1"/>
    <col min="7443" max="7443" width="16.5703125" style="18" customWidth="1"/>
    <col min="7444" max="7444" width="14.5703125" style="18" customWidth="1"/>
    <col min="7445" max="7445" width="15.28515625" style="18" customWidth="1"/>
    <col min="7446" max="7453" width="20.85546875" style="18" customWidth="1"/>
    <col min="7454" max="7680" width="11.42578125" style="18"/>
    <col min="7681" max="7681" width="20.42578125" style="18" customWidth="1"/>
    <col min="7682" max="7682" width="11.7109375" style="18" customWidth="1"/>
    <col min="7683" max="7683" width="17.140625" style="18" customWidth="1"/>
    <col min="7684" max="7684" width="25.140625" style="18" customWidth="1"/>
    <col min="7685" max="7685" width="21.28515625" style="18" customWidth="1"/>
    <col min="7686" max="7686" width="16.140625" style="18" bestFit="1" customWidth="1"/>
    <col min="7687" max="7687" width="12.140625" style="18" customWidth="1"/>
    <col min="7688" max="7688" width="29.42578125" style="18" customWidth="1"/>
    <col min="7689" max="7689" width="16.140625" style="18" customWidth="1"/>
    <col min="7690" max="7690" width="16" style="18" customWidth="1"/>
    <col min="7691" max="7691" width="15.140625" style="18" customWidth="1"/>
    <col min="7692" max="7692" width="16.28515625" style="18" bestFit="1" customWidth="1"/>
    <col min="7693" max="7693" width="15.28515625" style="18" customWidth="1"/>
    <col min="7694" max="7694" width="17.85546875" style="18" customWidth="1"/>
    <col min="7695" max="7695" width="18.28515625" style="18" customWidth="1"/>
    <col min="7696" max="7696" width="16.5703125" style="18" customWidth="1"/>
    <col min="7697" max="7697" width="15.140625" style="18" customWidth="1"/>
    <col min="7698" max="7698" width="15.5703125" style="18" customWidth="1"/>
    <col min="7699" max="7699" width="16.5703125" style="18" customWidth="1"/>
    <col min="7700" max="7700" width="14.5703125" style="18" customWidth="1"/>
    <col min="7701" max="7701" width="15.28515625" style="18" customWidth="1"/>
    <col min="7702" max="7709" width="20.85546875" style="18" customWidth="1"/>
    <col min="7710" max="7936" width="11.42578125" style="18"/>
    <col min="7937" max="7937" width="20.42578125" style="18" customWidth="1"/>
    <col min="7938" max="7938" width="11.7109375" style="18" customWidth="1"/>
    <col min="7939" max="7939" width="17.140625" style="18" customWidth="1"/>
    <col min="7940" max="7940" width="25.140625" style="18" customWidth="1"/>
    <col min="7941" max="7941" width="21.28515625" style="18" customWidth="1"/>
    <col min="7942" max="7942" width="16.140625" style="18" bestFit="1" customWidth="1"/>
    <col min="7943" max="7943" width="12.140625" style="18" customWidth="1"/>
    <col min="7944" max="7944" width="29.42578125" style="18" customWidth="1"/>
    <col min="7945" max="7945" width="16.140625" style="18" customWidth="1"/>
    <col min="7946" max="7946" width="16" style="18" customWidth="1"/>
    <col min="7947" max="7947" width="15.140625" style="18" customWidth="1"/>
    <col min="7948" max="7948" width="16.28515625" style="18" bestFit="1" customWidth="1"/>
    <col min="7949" max="7949" width="15.28515625" style="18" customWidth="1"/>
    <col min="7950" max="7950" width="17.85546875" style="18" customWidth="1"/>
    <col min="7951" max="7951" width="18.28515625" style="18" customWidth="1"/>
    <col min="7952" max="7952" width="16.5703125" style="18" customWidth="1"/>
    <col min="7953" max="7953" width="15.140625" style="18" customWidth="1"/>
    <col min="7954" max="7954" width="15.5703125" style="18" customWidth="1"/>
    <col min="7955" max="7955" width="16.5703125" style="18" customWidth="1"/>
    <col min="7956" max="7956" width="14.5703125" style="18" customWidth="1"/>
    <col min="7957" max="7957" width="15.28515625" style="18" customWidth="1"/>
    <col min="7958" max="7965" width="20.85546875" style="18" customWidth="1"/>
    <col min="7966" max="8192" width="11.42578125" style="18"/>
    <col min="8193" max="8193" width="20.42578125" style="18" customWidth="1"/>
    <col min="8194" max="8194" width="11.7109375" style="18" customWidth="1"/>
    <col min="8195" max="8195" width="17.140625" style="18" customWidth="1"/>
    <col min="8196" max="8196" width="25.140625" style="18" customWidth="1"/>
    <col min="8197" max="8197" width="21.28515625" style="18" customWidth="1"/>
    <col min="8198" max="8198" width="16.140625" style="18" bestFit="1" customWidth="1"/>
    <col min="8199" max="8199" width="12.140625" style="18" customWidth="1"/>
    <col min="8200" max="8200" width="29.42578125" style="18" customWidth="1"/>
    <col min="8201" max="8201" width="16.140625" style="18" customWidth="1"/>
    <col min="8202" max="8202" width="16" style="18" customWidth="1"/>
    <col min="8203" max="8203" width="15.140625" style="18" customWidth="1"/>
    <col min="8204" max="8204" width="16.28515625" style="18" bestFit="1" customWidth="1"/>
    <col min="8205" max="8205" width="15.28515625" style="18" customWidth="1"/>
    <col min="8206" max="8206" width="17.85546875" style="18" customWidth="1"/>
    <col min="8207" max="8207" width="18.28515625" style="18" customWidth="1"/>
    <col min="8208" max="8208" width="16.5703125" style="18" customWidth="1"/>
    <col min="8209" max="8209" width="15.140625" style="18" customWidth="1"/>
    <col min="8210" max="8210" width="15.5703125" style="18" customWidth="1"/>
    <col min="8211" max="8211" width="16.5703125" style="18" customWidth="1"/>
    <col min="8212" max="8212" width="14.5703125" style="18" customWidth="1"/>
    <col min="8213" max="8213" width="15.28515625" style="18" customWidth="1"/>
    <col min="8214" max="8221" width="20.85546875" style="18" customWidth="1"/>
    <col min="8222" max="8448" width="11.42578125" style="18"/>
    <col min="8449" max="8449" width="20.42578125" style="18" customWidth="1"/>
    <col min="8450" max="8450" width="11.7109375" style="18" customWidth="1"/>
    <col min="8451" max="8451" width="17.140625" style="18" customWidth="1"/>
    <col min="8452" max="8452" width="25.140625" style="18" customWidth="1"/>
    <col min="8453" max="8453" width="21.28515625" style="18" customWidth="1"/>
    <col min="8454" max="8454" width="16.140625" style="18" bestFit="1" customWidth="1"/>
    <col min="8455" max="8455" width="12.140625" style="18" customWidth="1"/>
    <col min="8456" max="8456" width="29.42578125" style="18" customWidth="1"/>
    <col min="8457" max="8457" width="16.140625" style="18" customWidth="1"/>
    <col min="8458" max="8458" width="16" style="18" customWidth="1"/>
    <col min="8459" max="8459" width="15.140625" style="18" customWidth="1"/>
    <col min="8460" max="8460" width="16.28515625" style="18" bestFit="1" customWidth="1"/>
    <col min="8461" max="8461" width="15.28515625" style="18" customWidth="1"/>
    <col min="8462" max="8462" width="17.85546875" style="18" customWidth="1"/>
    <col min="8463" max="8463" width="18.28515625" style="18" customWidth="1"/>
    <col min="8464" max="8464" width="16.5703125" style="18" customWidth="1"/>
    <col min="8465" max="8465" width="15.140625" style="18" customWidth="1"/>
    <col min="8466" max="8466" width="15.5703125" style="18" customWidth="1"/>
    <col min="8467" max="8467" width="16.5703125" style="18" customWidth="1"/>
    <col min="8468" max="8468" width="14.5703125" style="18" customWidth="1"/>
    <col min="8469" max="8469" width="15.28515625" style="18" customWidth="1"/>
    <col min="8470" max="8477" width="20.85546875" style="18" customWidth="1"/>
    <col min="8478" max="8704" width="11.42578125" style="18"/>
    <col min="8705" max="8705" width="20.42578125" style="18" customWidth="1"/>
    <col min="8706" max="8706" width="11.7109375" style="18" customWidth="1"/>
    <col min="8707" max="8707" width="17.140625" style="18" customWidth="1"/>
    <col min="8708" max="8708" width="25.140625" style="18" customWidth="1"/>
    <col min="8709" max="8709" width="21.28515625" style="18" customWidth="1"/>
    <col min="8710" max="8710" width="16.140625" style="18" bestFit="1" customWidth="1"/>
    <col min="8711" max="8711" width="12.140625" style="18" customWidth="1"/>
    <col min="8712" max="8712" width="29.42578125" style="18" customWidth="1"/>
    <col min="8713" max="8713" width="16.140625" style="18" customWidth="1"/>
    <col min="8714" max="8714" width="16" style="18" customWidth="1"/>
    <col min="8715" max="8715" width="15.140625" style="18" customWidth="1"/>
    <col min="8716" max="8716" width="16.28515625" style="18" bestFit="1" customWidth="1"/>
    <col min="8717" max="8717" width="15.28515625" style="18" customWidth="1"/>
    <col min="8718" max="8718" width="17.85546875" style="18" customWidth="1"/>
    <col min="8719" max="8719" width="18.28515625" style="18" customWidth="1"/>
    <col min="8720" max="8720" width="16.5703125" style="18" customWidth="1"/>
    <col min="8721" max="8721" width="15.140625" style="18" customWidth="1"/>
    <col min="8722" max="8722" width="15.5703125" style="18" customWidth="1"/>
    <col min="8723" max="8723" width="16.5703125" style="18" customWidth="1"/>
    <col min="8724" max="8724" width="14.5703125" style="18" customWidth="1"/>
    <col min="8725" max="8725" width="15.28515625" style="18" customWidth="1"/>
    <col min="8726" max="8733" width="20.85546875" style="18" customWidth="1"/>
    <col min="8734" max="8960" width="11.42578125" style="18"/>
    <col min="8961" max="8961" width="20.42578125" style="18" customWidth="1"/>
    <col min="8962" max="8962" width="11.7109375" style="18" customWidth="1"/>
    <col min="8963" max="8963" width="17.140625" style="18" customWidth="1"/>
    <col min="8964" max="8964" width="25.140625" style="18" customWidth="1"/>
    <col min="8965" max="8965" width="21.28515625" style="18" customWidth="1"/>
    <col min="8966" max="8966" width="16.140625" style="18" bestFit="1" customWidth="1"/>
    <col min="8967" max="8967" width="12.140625" style="18" customWidth="1"/>
    <col min="8968" max="8968" width="29.42578125" style="18" customWidth="1"/>
    <col min="8969" max="8969" width="16.140625" style="18" customWidth="1"/>
    <col min="8970" max="8970" width="16" style="18" customWidth="1"/>
    <col min="8971" max="8971" width="15.140625" style="18" customWidth="1"/>
    <col min="8972" max="8972" width="16.28515625" style="18" bestFit="1" customWidth="1"/>
    <col min="8973" max="8973" width="15.28515625" style="18" customWidth="1"/>
    <col min="8974" max="8974" width="17.85546875" style="18" customWidth="1"/>
    <col min="8975" max="8975" width="18.28515625" style="18" customWidth="1"/>
    <col min="8976" max="8976" width="16.5703125" style="18" customWidth="1"/>
    <col min="8977" max="8977" width="15.140625" style="18" customWidth="1"/>
    <col min="8978" max="8978" width="15.5703125" style="18" customWidth="1"/>
    <col min="8979" max="8979" width="16.5703125" style="18" customWidth="1"/>
    <col min="8980" max="8980" width="14.5703125" style="18" customWidth="1"/>
    <col min="8981" max="8981" width="15.28515625" style="18" customWidth="1"/>
    <col min="8982" max="8989" width="20.85546875" style="18" customWidth="1"/>
    <col min="8990" max="9216" width="11.42578125" style="18"/>
    <col min="9217" max="9217" width="20.42578125" style="18" customWidth="1"/>
    <col min="9218" max="9218" width="11.7109375" style="18" customWidth="1"/>
    <col min="9219" max="9219" width="17.140625" style="18" customWidth="1"/>
    <col min="9220" max="9220" width="25.140625" style="18" customWidth="1"/>
    <col min="9221" max="9221" width="21.28515625" style="18" customWidth="1"/>
    <col min="9222" max="9222" width="16.140625" style="18" bestFit="1" customWidth="1"/>
    <col min="9223" max="9223" width="12.140625" style="18" customWidth="1"/>
    <col min="9224" max="9224" width="29.42578125" style="18" customWidth="1"/>
    <col min="9225" max="9225" width="16.140625" style="18" customWidth="1"/>
    <col min="9226" max="9226" width="16" style="18" customWidth="1"/>
    <col min="9227" max="9227" width="15.140625" style="18" customWidth="1"/>
    <col min="9228" max="9228" width="16.28515625" style="18" bestFit="1" customWidth="1"/>
    <col min="9229" max="9229" width="15.28515625" style="18" customWidth="1"/>
    <col min="9230" max="9230" width="17.85546875" style="18" customWidth="1"/>
    <col min="9231" max="9231" width="18.28515625" style="18" customWidth="1"/>
    <col min="9232" max="9232" width="16.5703125" style="18" customWidth="1"/>
    <col min="9233" max="9233" width="15.140625" style="18" customWidth="1"/>
    <col min="9234" max="9234" width="15.5703125" style="18" customWidth="1"/>
    <col min="9235" max="9235" width="16.5703125" style="18" customWidth="1"/>
    <col min="9236" max="9236" width="14.5703125" style="18" customWidth="1"/>
    <col min="9237" max="9237" width="15.28515625" style="18" customWidth="1"/>
    <col min="9238" max="9245" width="20.85546875" style="18" customWidth="1"/>
    <col min="9246" max="9472" width="11.42578125" style="18"/>
    <col min="9473" max="9473" width="20.42578125" style="18" customWidth="1"/>
    <col min="9474" max="9474" width="11.7109375" style="18" customWidth="1"/>
    <col min="9475" max="9475" width="17.140625" style="18" customWidth="1"/>
    <col min="9476" max="9476" width="25.140625" style="18" customWidth="1"/>
    <col min="9477" max="9477" width="21.28515625" style="18" customWidth="1"/>
    <col min="9478" max="9478" width="16.140625" style="18" bestFit="1" customWidth="1"/>
    <col min="9479" max="9479" width="12.140625" style="18" customWidth="1"/>
    <col min="9480" max="9480" width="29.42578125" style="18" customWidth="1"/>
    <col min="9481" max="9481" width="16.140625" style="18" customWidth="1"/>
    <col min="9482" max="9482" width="16" style="18" customWidth="1"/>
    <col min="9483" max="9483" width="15.140625" style="18" customWidth="1"/>
    <col min="9484" max="9484" width="16.28515625" style="18" bestFit="1" customWidth="1"/>
    <col min="9485" max="9485" width="15.28515625" style="18" customWidth="1"/>
    <col min="9486" max="9486" width="17.85546875" style="18" customWidth="1"/>
    <col min="9487" max="9487" width="18.28515625" style="18" customWidth="1"/>
    <col min="9488" max="9488" width="16.5703125" style="18" customWidth="1"/>
    <col min="9489" max="9489" width="15.140625" style="18" customWidth="1"/>
    <col min="9490" max="9490" width="15.5703125" style="18" customWidth="1"/>
    <col min="9491" max="9491" width="16.5703125" style="18" customWidth="1"/>
    <col min="9492" max="9492" width="14.5703125" style="18" customWidth="1"/>
    <col min="9493" max="9493" width="15.28515625" style="18" customWidth="1"/>
    <col min="9494" max="9501" width="20.85546875" style="18" customWidth="1"/>
    <col min="9502" max="9728" width="11.42578125" style="18"/>
    <col min="9729" max="9729" width="20.42578125" style="18" customWidth="1"/>
    <col min="9730" max="9730" width="11.7109375" style="18" customWidth="1"/>
    <col min="9731" max="9731" width="17.140625" style="18" customWidth="1"/>
    <col min="9732" max="9732" width="25.140625" style="18" customWidth="1"/>
    <col min="9733" max="9733" width="21.28515625" style="18" customWidth="1"/>
    <col min="9734" max="9734" width="16.140625" style="18" bestFit="1" customWidth="1"/>
    <col min="9735" max="9735" width="12.140625" style="18" customWidth="1"/>
    <col min="9736" max="9736" width="29.42578125" style="18" customWidth="1"/>
    <col min="9737" max="9737" width="16.140625" style="18" customWidth="1"/>
    <col min="9738" max="9738" width="16" style="18" customWidth="1"/>
    <col min="9739" max="9739" width="15.140625" style="18" customWidth="1"/>
    <col min="9740" max="9740" width="16.28515625" style="18" bestFit="1" customWidth="1"/>
    <col min="9741" max="9741" width="15.28515625" style="18" customWidth="1"/>
    <col min="9742" max="9742" width="17.85546875" style="18" customWidth="1"/>
    <col min="9743" max="9743" width="18.28515625" style="18" customWidth="1"/>
    <col min="9744" max="9744" width="16.5703125" style="18" customWidth="1"/>
    <col min="9745" max="9745" width="15.140625" style="18" customWidth="1"/>
    <col min="9746" max="9746" width="15.5703125" style="18" customWidth="1"/>
    <col min="9747" max="9747" width="16.5703125" style="18" customWidth="1"/>
    <col min="9748" max="9748" width="14.5703125" style="18" customWidth="1"/>
    <col min="9749" max="9749" width="15.28515625" style="18" customWidth="1"/>
    <col min="9750" max="9757" width="20.85546875" style="18" customWidth="1"/>
    <col min="9758" max="9984" width="11.42578125" style="18"/>
    <col min="9985" max="9985" width="20.42578125" style="18" customWidth="1"/>
    <col min="9986" max="9986" width="11.7109375" style="18" customWidth="1"/>
    <col min="9987" max="9987" width="17.140625" style="18" customWidth="1"/>
    <col min="9988" max="9988" width="25.140625" style="18" customWidth="1"/>
    <col min="9989" max="9989" width="21.28515625" style="18" customWidth="1"/>
    <col min="9990" max="9990" width="16.140625" style="18" bestFit="1" customWidth="1"/>
    <col min="9991" max="9991" width="12.140625" style="18" customWidth="1"/>
    <col min="9992" max="9992" width="29.42578125" style="18" customWidth="1"/>
    <col min="9993" max="9993" width="16.140625" style="18" customWidth="1"/>
    <col min="9994" max="9994" width="16" style="18" customWidth="1"/>
    <col min="9995" max="9995" width="15.140625" style="18" customWidth="1"/>
    <col min="9996" max="9996" width="16.28515625" style="18" bestFit="1" customWidth="1"/>
    <col min="9997" max="9997" width="15.28515625" style="18" customWidth="1"/>
    <col min="9998" max="9998" width="17.85546875" style="18" customWidth="1"/>
    <col min="9999" max="9999" width="18.28515625" style="18" customWidth="1"/>
    <col min="10000" max="10000" width="16.5703125" style="18" customWidth="1"/>
    <col min="10001" max="10001" width="15.140625" style="18" customWidth="1"/>
    <col min="10002" max="10002" width="15.5703125" style="18" customWidth="1"/>
    <col min="10003" max="10003" width="16.5703125" style="18" customWidth="1"/>
    <col min="10004" max="10004" width="14.5703125" style="18" customWidth="1"/>
    <col min="10005" max="10005" width="15.28515625" style="18" customWidth="1"/>
    <col min="10006" max="10013" width="20.85546875" style="18" customWidth="1"/>
    <col min="10014" max="10240" width="11.42578125" style="18"/>
    <col min="10241" max="10241" width="20.42578125" style="18" customWidth="1"/>
    <col min="10242" max="10242" width="11.7109375" style="18" customWidth="1"/>
    <col min="10243" max="10243" width="17.140625" style="18" customWidth="1"/>
    <col min="10244" max="10244" width="25.140625" style="18" customWidth="1"/>
    <col min="10245" max="10245" width="21.28515625" style="18" customWidth="1"/>
    <col min="10246" max="10246" width="16.140625" style="18" bestFit="1" customWidth="1"/>
    <col min="10247" max="10247" width="12.140625" style="18" customWidth="1"/>
    <col min="10248" max="10248" width="29.42578125" style="18" customWidth="1"/>
    <col min="10249" max="10249" width="16.140625" style="18" customWidth="1"/>
    <col min="10250" max="10250" width="16" style="18" customWidth="1"/>
    <col min="10251" max="10251" width="15.140625" style="18" customWidth="1"/>
    <col min="10252" max="10252" width="16.28515625" style="18" bestFit="1" customWidth="1"/>
    <col min="10253" max="10253" width="15.28515625" style="18" customWidth="1"/>
    <col min="10254" max="10254" width="17.85546875" style="18" customWidth="1"/>
    <col min="10255" max="10255" width="18.28515625" style="18" customWidth="1"/>
    <col min="10256" max="10256" width="16.5703125" style="18" customWidth="1"/>
    <col min="10257" max="10257" width="15.140625" style="18" customWidth="1"/>
    <col min="10258" max="10258" width="15.5703125" style="18" customWidth="1"/>
    <col min="10259" max="10259" width="16.5703125" style="18" customWidth="1"/>
    <col min="10260" max="10260" width="14.5703125" style="18" customWidth="1"/>
    <col min="10261" max="10261" width="15.28515625" style="18" customWidth="1"/>
    <col min="10262" max="10269" width="20.85546875" style="18" customWidth="1"/>
    <col min="10270" max="10496" width="11.42578125" style="18"/>
    <col min="10497" max="10497" width="20.42578125" style="18" customWidth="1"/>
    <col min="10498" max="10498" width="11.7109375" style="18" customWidth="1"/>
    <col min="10499" max="10499" width="17.140625" style="18" customWidth="1"/>
    <col min="10500" max="10500" width="25.140625" style="18" customWidth="1"/>
    <col min="10501" max="10501" width="21.28515625" style="18" customWidth="1"/>
    <col min="10502" max="10502" width="16.140625" style="18" bestFit="1" customWidth="1"/>
    <col min="10503" max="10503" width="12.140625" style="18" customWidth="1"/>
    <col min="10504" max="10504" width="29.42578125" style="18" customWidth="1"/>
    <col min="10505" max="10505" width="16.140625" style="18" customWidth="1"/>
    <col min="10506" max="10506" width="16" style="18" customWidth="1"/>
    <col min="10507" max="10507" width="15.140625" style="18" customWidth="1"/>
    <col min="10508" max="10508" width="16.28515625" style="18" bestFit="1" customWidth="1"/>
    <col min="10509" max="10509" width="15.28515625" style="18" customWidth="1"/>
    <col min="10510" max="10510" width="17.85546875" style="18" customWidth="1"/>
    <col min="10511" max="10511" width="18.28515625" style="18" customWidth="1"/>
    <col min="10512" max="10512" width="16.5703125" style="18" customWidth="1"/>
    <col min="10513" max="10513" width="15.140625" style="18" customWidth="1"/>
    <col min="10514" max="10514" width="15.5703125" style="18" customWidth="1"/>
    <col min="10515" max="10515" width="16.5703125" style="18" customWidth="1"/>
    <col min="10516" max="10516" width="14.5703125" style="18" customWidth="1"/>
    <col min="10517" max="10517" width="15.28515625" style="18" customWidth="1"/>
    <col min="10518" max="10525" width="20.85546875" style="18" customWidth="1"/>
    <col min="10526" max="10752" width="11.42578125" style="18"/>
    <col min="10753" max="10753" width="20.42578125" style="18" customWidth="1"/>
    <col min="10754" max="10754" width="11.7109375" style="18" customWidth="1"/>
    <col min="10755" max="10755" width="17.140625" style="18" customWidth="1"/>
    <col min="10756" max="10756" width="25.140625" style="18" customWidth="1"/>
    <col min="10757" max="10757" width="21.28515625" style="18" customWidth="1"/>
    <col min="10758" max="10758" width="16.140625" style="18" bestFit="1" customWidth="1"/>
    <col min="10759" max="10759" width="12.140625" style="18" customWidth="1"/>
    <col min="10760" max="10760" width="29.42578125" style="18" customWidth="1"/>
    <col min="10761" max="10761" width="16.140625" style="18" customWidth="1"/>
    <col min="10762" max="10762" width="16" style="18" customWidth="1"/>
    <col min="10763" max="10763" width="15.140625" style="18" customWidth="1"/>
    <col min="10764" max="10764" width="16.28515625" style="18" bestFit="1" customWidth="1"/>
    <col min="10765" max="10765" width="15.28515625" style="18" customWidth="1"/>
    <col min="10766" max="10766" width="17.85546875" style="18" customWidth="1"/>
    <col min="10767" max="10767" width="18.28515625" style="18" customWidth="1"/>
    <col min="10768" max="10768" width="16.5703125" style="18" customWidth="1"/>
    <col min="10769" max="10769" width="15.140625" style="18" customWidth="1"/>
    <col min="10770" max="10770" width="15.5703125" style="18" customWidth="1"/>
    <col min="10771" max="10771" width="16.5703125" style="18" customWidth="1"/>
    <col min="10772" max="10772" width="14.5703125" style="18" customWidth="1"/>
    <col min="10773" max="10773" width="15.28515625" style="18" customWidth="1"/>
    <col min="10774" max="10781" width="20.85546875" style="18" customWidth="1"/>
    <col min="10782" max="11008" width="11.42578125" style="18"/>
    <col min="11009" max="11009" width="20.42578125" style="18" customWidth="1"/>
    <col min="11010" max="11010" width="11.7109375" style="18" customWidth="1"/>
    <col min="11011" max="11011" width="17.140625" style="18" customWidth="1"/>
    <col min="11012" max="11012" width="25.140625" style="18" customWidth="1"/>
    <col min="11013" max="11013" width="21.28515625" style="18" customWidth="1"/>
    <col min="11014" max="11014" width="16.140625" style="18" bestFit="1" customWidth="1"/>
    <col min="11015" max="11015" width="12.140625" style="18" customWidth="1"/>
    <col min="11016" max="11016" width="29.42578125" style="18" customWidth="1"/>
    <col min="11017" max="11017" width="16.140625" style="18" customWidth="1"/>
    <col min="11018" max="11018" width="16" style="18" customWidth="1"/>
    <col min="11019" max="11019" width="15.140625" style="18" customWidth="1"/>
    <col min="11020" max="11020" width="16.28515625" style="18" bestFit="1" customWidth="1"/>
    <col min="11021" max="11021" width="15.28515625" style="18" customWidth="1"/>
    <col min="11022" max="11022" width="17.85546875" style="18" customWidth="1"/>
    <col min="11023" max="11023" width="18.28515625" style="18" customWidth="1"/>
    <col min="11024" max="11024" width="16.5703125" style="18" customWidth="1"/>
    <col min="11025" max="11025" width="15.140625" style="18" customWidth="1"/>
    <col min="11026" max="11026" width="15.5703125" style="18" customWidth="1"/>
    <col min="11027" max="11027" width="16.5703125" style="18" customWidth="1"/>
    <col min="11028" max="11028" width="14.5703125" style="18" customWidth="1"/>
    <col min="11029" max="11029" width="15.28515625" style="18" customWidth="1"/>
    <col min="11030" max="11037" width="20.85546875" style="18" customWidth="1"/>
    <col min="11038" max="11264" width="11.42578125" style="18"/>
    <col min="11265" max="11265" width="20.42578125" style="18" customWidth="1"/>
    <col min="11266" max="11266" width="11.7109375" style="18" customWidth="1"/>
    <col min="11267" max="11267" width="17.140625" style="18" customWidth="1"/>
    <col min="11268" max="11268" width="25.140625" style="18" customWidth="1"/>
    <col min="11269" max="11269" width="21.28515625" style="18" customWidth="1"/>
    <col min="11270" max="11270" width="16.140625" style="18" bestFit="1" customWidth="1"/>
    <col min="11271" max="11271" width="12.140625" style="18" customWidth="1"/>
    <col min="11272" max="11272" width="29.42578125" style="18" customWidth="1"/>
    <col min="11273" max="11273" width="16.140625" style="18" customWidth="1"/>
    <col min="11274" max="11274" width="16" style="18" customWidth="1"/>
    <col min="11275" max="11275" width="15.140625" style="18" customWidth="1"/>
    <col min="11276" max="11276" width="16.28515625" style="18" bestFit="1" customWidth="1"/>
    <col min="11277" max="11277" width="15.28515625" style="18" customWidth="1"/>
    <col min="11278" max="11278" width="17.85546875" style="18" customWidth="1"/>
    <col min="11279" max="11279" width="18.28515625" style="18" customWidth="1"/>
    <col min="11280" max="11280" width="16.5703125" style="18" customWidth="1"/>
    <col min="11281" max="11281" width="15.140625" style="18" customWidth="1"/>
    <col min="11282" max="11282" width="15.5703125" style="18" customWidth="1"/>
    <col min="11283" max="11283" width="16.5703125" style="18" customWidth="1"/>
    <col min="11284" max="11284" width="14.5703125" style="18" customWidth="1"/>
    <col min="11285" max="11285" width="15.28515625" style="18" customWidth="1"/>
    <col min="11286" max="11293" width="20.85546875" style="18" customWidth="1"/>
    <col min="11294" max="11520" width="11.42578125" style="18"/>
    <col min="11521" max="11521" width="20.42578125" style="18" customWidth="1"/>
    <col min="11522" max="11522" width="11.7109375" style="18" customWidth="1"/>
    <col min="11523" max="11523" width="17.140625" style="18" customWidth="1"/>
    <col min="11524" max="11524" width="25.140625" style="18" customWidth="1"/>
    <col min="11525" max="11525" width="21.28515625" style="18" customWidth="1"/>
    <col min="11526" max="11526" width="16.140625" style="18" bestFit="1" customWidth="1"/>
    <col min="11527" max="11527" width="12.140625" style="18" customWidth="1"/>
    <col min="11528" max="11528" width="29.42578125" style="18" customWidth="1"/>
    <col min="11529" max="11529" width="16.140625" style="18" customWidth="1"/>
    <col min="11530" max="11530" width="16" style="18" customWidth="1"/>
    <col min="11531" max="11531" width="15.140625" style="18" customWidth="1"/>
    <col min="11532" max="11532" width="16.28515625" style="18" bestFit="1" customWidth="1"/>
    <col min="11533" max="11533" width="15.28515625" style="18" customWidth="1"/>
    <col min="11534" max="11534" width="17.85546875" style="18" customWidth="1"/>
    <col min="11535" max="11535" width="18.28515625" style="18" customWidth="1"/>
    <col min="11536" max="11536" width="16.5703125" style="18" customWidth="1"/>
    <col min="11537" max="11537" width="15.140625" style="18" customWidth="1"/>
    <col min="11538" max="11538" width="15.5703125" style="18" customWidth="1"/>
    <col min="11539" max="11539" width="16.5703125" style="18" customWidth="1"/>
    <col min="11540" max="11540" width="14.5703125" style="18" customWidth="1"/>
    <col min="11541" max="11541" width="15.28515625" style="18" customWidth="1"/>
    <col min="11542" max="11549" width="20.85546875" style="18" customWidth="1"/>
    <col min="11550" max="11776" width="11.42578125" style="18"/>
    <col min="11777" max="11777" width="20.42578125" style="18" customWidth="1"/>
    <col min="11778" max="11778" width="11.7109375" style="18" customWidth="1"/>
    <col min="11779" max="11779" width="17.140625" style="18" customWidth="1"/>
    <col min="11780" max="11780" width="25.140625" style="18" customWidth="1"/>
    <col min="11781" max="11781" width="21.28515625" style="18" customWidth="1"/>
    <col min="11782" max="11782" width="16.140625" style="18" bestFit="1" customWidth="1"/>
    <col min="11783" max="11783" width="12.140625" style="18" customWidth="1"/>
    <col min="11784" max="11784" width="29.42578125" style="18" customWidth="1"/>
    <col min="11785" max="11785" width="16.140625" style="18" customWidth="1"/>
    <col min="11786" max="11786" width="16" style="18" customWidth="1"/>
    <col min="11787" max="11787" width="15.140625" style="18" customWidth="1"/>
    <col min="11788" max="11788" width="16.28515625" style="18" bestFit="1" customWidth="1"/>
    <col min="11789" max="11789" width="15.28515625" style="18" customWidth="1"/>
    <col min="11790" max="11790" width="17.85546875" style="18" customWidth="1"/>
    <col min="11791" max="11791" width="18.28515625" style="18" customWidth="1"/>
    <col min="11792" max="11792" width="16.5703125" style="18" customWidth="1"/>
    <col min="11793" max="11793" width="15.140625" style="18" customWidth="1"/>
    <col min="11794" max="11794" width="15.5703125" style="18" customWidth="1"/>
    <col min="11795" max="11795" width="16.5703125" style="18" customWidth="1"/>
    <col min="11796" max="11796" width="14.5703125" style="18" customWidth="1"/>
    <col min="11797" max="11797" width="15.28515625" style="18" customWidth="1"/>
    <col min="11798" max="11805" width="20.85546875" style="18" customWidth="1"/>
    <col min="11806" max="12032" width="11.42578125" style="18"/>
    <col min="12033" max="12033" width="20.42578125" style="18" customWidth="1"/>
    <col min="12034" max="12034" width="11.7109375" style="18" customWidth="1"/>
    <col min="12035" max="12035" width="17.140625" style="18" customWidth="1"/>
    <col min="12036" max="12036" width="25.140625" style="18" customWidth="1"/>
    <col min="12037" max="12037" width="21.28515625" style="18" customWidth="1"/>
    <col min="12038" max="12038" width="16.140625" style="18" bestFit="1" customWidth="1"/>
    <col min="12039" max="12039" width="12.140625" style="18" customWidth="1"/>
    <col min="12040" max="12040" width="29.42578125" style="18" customWidth="1"/>
    <col min="12041" max="12041" width="16.140625" style="18" customWidth="1"/>
    <col min="12042" max="12042" width="16" style="18" customWidth="1"/>
    <col min="12043" max="12043" width="15.140625" style="18" customWidth="1"/>
    <col min="12044" max="12044" width="16.28515625" style="18" bestFit="1" customWidth="1"/>
    <col min="12045" max="12045" width="15.28515625" style="18" customWidth="1"/>
    <col min="12046" max="12046" width="17.85546875" style="18" customWidth="1"/>
    <col min="12047" max="12047" width="18.28515625" style="18" customWidth="1"/>
    <col min="12048" max="12048" width="16.5703125" style="18" customWidth="1"/>
    <col min="12049" max="12049" width="15.140625" style="18" customWidth="1"/>
    <col min="12050" max="12050" width="15.5703125" style="18" customWidth="1"/>
    <col min="12051" max="12051" width="16.5703125" style="18" customWidth="1"/>
    <col min="12052" max="12052" width="14.5703125" style="18" customWidth="1"/>
    <col min="12053" max="12053" width="15.28515625" style="18" customWidth="1"/>
    <col min="12054" max="12061" width="20.85546875" style="18" customWidth="1"/>
    <col min="12062" max="12288" width="11.42578125" style="18"/>
    <col min="12289" max="12289" width="20.42578125" style="18" customWidth="1"/>
    <col min="12290" max="12290" width="11.7109375" style="18" customWidth="1"/>
    <col min="12291" max="12291" width="17.140625" style="18" customWidth="1"/>
    <col min="12292" max="12292" width="25.140625" style="18" customWidth="1"/>
    <col min="12293" max="12293" width="21.28515625" style="18" customWidth="1"/>
    <col min="12294" max="12294" width="16.140625" style="18" bestFit="1" customWidth="1"/>
    <col min="12295" max="12295" width="12.140625" style="18" customWidth="1"/>
    <col min="12296" max="12296" width="29.42578125" style="18" customWidth="1"/>
    <col min="12297" max="12297" width="16.140625" style="18" customWidth="1"/>
    <col min="12298" max="12298" width="16" style="18" customWidth="1"/>
    <col min="12299" max="12299" width="15.140625" style="18" customWidth="1"/>
    <col min="12300" max="12300" width="16.28515625" style="18" bestFit="1" customWidth="1"/>
    <col min="12301" max="12301" width="15.28515625" style="18" customWidth="1"/>
    <col min="12302" max="12302" width="17.85546875" style="18" customWidth="1"/>
    <col min="12303" max="12303" width="18.28515625" style="18" customWidth="1"/>
    <col min="12304" max="12304" width="16.5703125" style="18" customWidth="1"/>
    <col min="12305" max="12305" width="15.140625" style="18" customWidth="1"/>
    <col min="12306" max="12306" width="15.5703125" style="18" customWidth="1"/>
    <col min="12307" max="12307" width="16.5703125" style="18" customWidth="1"/>
    <col min="12308" max="12308" width="14.5703125" style="18" customWidth="1"/>
    <col min="12309" max="12309" width="15.28515625" style="18" customWidth="1"/>
    <col min="12310" max="12317" width="20.85546875" style="18" customWidth="1"/>
    <col min="12318" max="12544" width="11.42578125" style="18"/>
    <col min="12545" max="12545" width="20.42578125" style="18" customWidth="1"/>
    <col min="12546" max="12546" width="11.7109375" style="18" customWidth="1"/>
    <col min="12547" max="12547" width="17.140625" style="18" customWidth="1"/>
    <col min="12548" max="12548" width="25.140625" style="18" customWidth="1"/>
    <col min="12549" max="12549" width="21.28515625" style="18" customWidth="1"/>
    <col min="12550" max="12550" width="16.140625" style="18" bestFit="1" customWidth="1"/>
    <col min="12551" max="12551" width="12.140625" style="18" customWidth="1"/>
    <col min="12552" max="12552" width="29.42578125" style="18" customWidth="1"/>
    <col min="12553" max="12553" width="16.140625" style="18" customWidth="1"/>
    <col min="12554" max="12554" width="16" style="18" customWidth="1"/>
    <col min="12555" max="12555" width="15.140625" style="18" customWidth="1"/>
    <col min="12556" max="12556" width="16.28515625" style="18" bestFit="1" customWidth="1"/>
    <col min="12557" max="12557" width="15.28515625" style="18" customWidth="1"/>
    <col min="12558" max="12558" width="17.85546875" style="18" customWidth="1"/>
    <col min="12559" max="12559" width="18.28515625" style="18" customWidth="1"/>
    <col min="12560" max="12560" width="16.5703125" style="18" customWidth="1"/>
    <col min="12561" max="12561" width="15.140625" style="18" customWidth="1"/>
    <col min="12562" max="12562" width="15.5703125" style="18" customWidth="1"/>
    <col min="12563" max="12563" width="16.5703125" style="18" customWidth="1"/>
    <col min="12564" max="12564" width="14.5703125" style="18" customWidth="1"/>
    <col min="12565" max="12565" width="15.28515625" style="18" customWidth="1"/>
    <col min="12566" max="12573" width="20.85546875" style="18" customWidth="1"/>
    <col min="12574" max="12800" width="11.42578125" style="18"/>
    <col min="12801" max="12801" width="20.42578125" style="18" customWidth="1"/>
    <col min="12802" max="12802" width="11.7109375" style="18" customWidth="1"/>
    <col min="12803" max="12803" width="17.140625" style="18" customWidth="1"/>
    <col min="12804" max="12804" width="25.140625" style="18" customWidth="1"/>
    <col min="12805" max="12805" width="21.28515625" style="18" customWidth="1"/>
    <col min="12806" max="12806" width="16.140625" style="18" bestFit="1" customWidth="1"/>
    <col min="12807" max="12807" width="12.140625" style="18" customWidth="1"/>
    <col min="12808" max="12808" width="29.42578125" style="18" customWidth="1"/>
    <col min="12809" max="12809" width="16.140625" style="18" customWidth="1"/>
    <col min="12810" max="12810" width="16" style="18" customWidth="1"/>
    <col min="12811" max="12811" width="15.140625" style="18" customWidth="1"/>
    <col min="12812" max="12812" width="16.28515625" style="18" bestFit="1" customWidth="1"/>
    <col min="12813" max="12813" width="15.28515625" style="18" customWidth="1"/>
    <col min="12814" max="12814" width="17.85546875" style="18" customWidth="1"/>
    <col min="12815" max="12815" width="18.28515625" style="18" customWidth="1"/>
    <col min="12816" max="12816" width="16.5703125" style="18" customWidth="1"/>
    <col min="12817" max="12817" width="15.140625" style="18" customWidth="1"/>
    <col min="12818" max="12818" width="15.5703125" style="18" customWidth="1"/>
    <col min="12819" max="12819" width="16.5703125" style="18" customWidth="1"/>
    <col min="12820" max="12820" width="14.5703125" style="18" customWidth="1"/>
    <col min="12821" max="12821" width="15.28515625" style="18" customWidth="1"/>
    <col min="12822" max="12829" width="20.85546875" style="18" customWidth="1"/>
    <col min="12830" max="13056" width="11.42578125" style="18"/>
    <col min="13057" max="13057" width="20.42578125" style="18" customWidth="1"/>
    <col min="13058" max="13058" width="11.7109375" style="18" customWidth="1"/>
    <col min="13059" max="13059" width="17.140625" style="18" customWidth="1"/>
    <col min="13060" max="13060" width="25.140625" style="18" customWidth="1"/>
    <col min="13061" max="13061" width="21.28515625" style="18" customWidth="1"/>
    <col min="13062" max="13062" width="16.140625" style="18" bestFit="1" customWidth="1"/>
    <col min="13063" max="13063" width="12.140625" style="18" customWidth="1"/>
    <col min="13064" max="13064" width="29.42578125" style="18" customWidth="1"/>
    <col min="13065" max="13065" width="16.140625" style="18" customWidth="1"/>
    <col min="13066" max="13066" width="16" style="18" customWidth="1"/>
    <col min="13067" max="13067" width="15.140625" style="18" customWidth="1"/>
    <col min="13068" max="13068" width="16.28515625" style="18" bestFit="1" customWidth="1"/>
    <col min="13069" max="13069" width="15.28515625" style="18" customWidth="1"/>
    <col min="13070" max="13070" width="17.85546875" style="18" customWidth="1"/>
    <col min="13071" max="13071" width="18.28515625" style="18" customWidth="1"/>
    <col min="13072" max="13072" width="16.5703125" style="18" customWidth="1"/>
    <col min="13073" max="13073" width="15.140625" style="18" customWidth="1"/>
    <col min="13074" max="13074" width="15.5703125" style="18" customWidth="1"/>
    <col min="13075" max="13075" width="16.5703125" style="18" customWidth="1"/>
    <col min="13076" max="13076" width="14.5703125" style="18" customWidth="1"/>
    <col min="13077" max="13077" width="15.28515625" style="18" customWidth="1"/>
    <col min="13078" max="13085" width="20.85546875" style="18" customWidth="1"/>
    <col min="13086" max="13312" width="11.42578125" style="18"/>
    <col min="13313" max="13313" width="20.42578125" style="18" customWidth="1"/>
    <col min="13314" max="13314" width="11.7109375" style="18" customWidth="1"/>
    <col min="13315" max="13315" width="17.140625" style="18" customWidth="1"/>
    <col min="13316" max="13316" width="25.140625" style="18" customWidth="1"/>
    <col min="13317" max="13317" width="21.28515625" style="18" customWidth="1"/>
    <col min="13318" max="13318" width="16.140625" style="18" bestFit="1" customWidth="1"/>
    <col min="13319" max="13319" width="12.140625" style="18" customWidth="1"/>
    <col min="13320" max="13320" width="29.42578125" style="18" customWidth="1"/>
    <col min="13321" max="13321" width="16.140625" style="18" customWidth="1"/>
    <col min="13322" max="13322" width="16" style="18" customWidth="1"/>
    <col min="13323" max="13323" width="15.140625" style="18" customWidth="1"/>
    <col min="13324" max="13324" width="16.28515625" style="18" bestFit="1" customWidth="1"/>
    <col min="13325" max="13325" width="15.28515625" style="18" customWidth="1"/>
    <col min="13326" max="13326" width="17.85546875" style="18" customWidth="1"/>
    <col min="13327" max="13327" width="18.28515625" style="18" customWidth="1"/>
    <col min="13328" max="13328" width="16.5703125" style="18" customWidth="1"/>
    <col min="13329" max="13329" width="15.140625" style="18" customWidth="1"/>
    <col min="13330" max="13330" width="15.5703125" style="18" customWidth="1"/>
    <col min="13331" max="13331" width="16.5703125" style="18" customWidth="1"/>
    <col min="13332" max="13332" width="14.5703125" style="18" customWidth="1"/>
    <col min="13333" max="13333" width="15.28515625" style="18" customWidth="1"/>
    <col min="13334" max="13341" width="20.85546875" style="18" customWidth="1"/>
    <col min="13342" max="13568" width="11.42578125" style="18"/>
    <col min="13569" max="13569" width="20.42578125" style="18" customWidth="1"/>
    <col min="13570" max="13570" width="11.7109375" style="18" customWidth="1"/>
    <col min="13571" max="13571" width="17.140625" style="18" customWidth="1"/>
    <col min="13572" max="13572" width="25.140625" style="18" customWidth="1"/>
    <col min="13573" max="13573" width="21.28515625" style="18" customWidth="1"/>
    <col min="13574" max="13574" width="16.140625" style="18" bestFit="1" customWidth="1"/>
    <col min="13575" max="13575" width="12.140625" style="18" customWidth="1"/>
    <col min="13576" max="13576" width="29.42578125" style="18" customWidth="1"/>
    <col min="13577" max="13577" width="16.140625" style="18" customWidth="1"/>
    <col min="13578" max="13578" width="16" style="18" customWidth="1"/>
    <col min="13579" max="13579" width="15.140625" style="18" customWidth="1"/>
    <col min="13580" max="13580" width="16.28515625" style="18" bestFit="1" customWidth="1"/>
    <col min="13581" max="13581" width="15.28515625" style="18" customWidth="1"/>
    <col min="13582" max="13582" width="17.85546875" style="18" customWidth="1"/>
    <col min="13583" max="13583" width="18.28515625" style="18" customWidth="1"/>
    <col min="13584" max="13584" width="16.5703125" style="18" customWidth="1"/>
    <col min="13585" max="13585" width="15.140625" style="18" customWidth="1"/>
    <col min="13586" max="13586" width="15.5703125" style="18" customWidth="1"/>
    <col min="13587" max="13587" width="16.5703125" style="18" customWidth="1"/>
    <col min="13588" max="13588" width="14.5703125" style="18" customWidth="1"/>
    <col min="13589" max="13589" width="15.28515625" style="18" customWidth="1"/>
    <col min="13590" max="13597" width="20.85546875" style="18" customWidth="1"/>
    <col min="13598" max="13824" width="11.42578125" style="18"/>
    <col min="13825" max="13825" width="20.42578125" style="18" customWidth="1"/>
    <col min="13826" max="13826" width="11.7109375" style="18" customWidth="1"/>
    <col min="13827" max="13827" width="17.140625" style="18" customWidth="1"/>
    <col min="13828" max="13828" width="25.140625" style="18" customWidth="1"/>
    <col min="13829" max="13829" width="21.28515625" style="18" customWidth="1"/>
    <col min="13830" max="13830" width="16.140625" style="18" bestFit="1" customWidth="1"/>
    <col min="13831" max="13831" width="12.140625" style="18" customWidth="1"/>
    <col min="13832" max="13832" width="29.42578125" style="18" customWidth="1"/>
    <col min="13833" max="13833" width="16.140625" style="18" customWidth="1"/>
    <col min="13834" max="13834" width="16" style="18" customWidth="1"/>
    <col min="13835" max="13835" width="15.140625" style="18" customWidth="1"/>
    <col min="13836" max="13836" width="16.28515625" style="18" bestFit="1" customWidth="1"/>
    <col min="13837" max="13837" width="15.28515625" style="18" customWidth="1"/>
    <col min="13838" max="13838" width="17.85546875" style="18" customWidth="1"/>
    <col min="13839" max="13839" width="18.28515625" style="18" customWidth="1"/>
    <col min="13840" max="13840" width="16.5703125" style="18" customWidth="1"/>
    <col min="13841" max="13841" width="15.140625" style="18" customWidth="1"/>
    <col min="13842" max="13842" width="15.5703125" style="18" customWidth="1"/>
    <col min="13843" max="13843" width="16.5703125" style="18" customWidth="1"/>
    <col min="13844" max="13844" width="14.5703125" style="18" customWidth="1"/>
    <col min="13845" max="13845" width="15.28515625" style="18" customWidth="1"/>
    <col min="13846" max="13853" width="20.85546875" style="18" customWidth="1"/>
    <col min="13854" max="14080" width="11.42578125" style="18"/>
    <col min="14081" max="14081" width="20.42578125" style="18" customWidth="1"/>
    <col min="14082" max="14082" width="11.7109375" style="18" customWidth="1"/>
    <col min="14083" max="14083" width="17.140625" style="18" customWidth="1"/>
    <col min="14084" max="14084" width="25.140625" style="18" customWidth="1"/>
    <col min="14085" max="14085" width="21.28515625" style="18" customWidth="1"/>
    <col min="14086" max="14086" width="16.140625" style="18" bestFit="1" customWidth="1"/>
    <col min="14087" max="14087" width="12.140625" style="18" customWidth="1"/>
    <col min="14088" max="14088" width="29.42578125" style="18" customWidth="1"/>
    <col min="14089" max="14089" width="16.140625" style="18" customWidth="1"/>
    <col min="14090" max="14090" width="16" style="18" customWidth="1"/>
    <col min="14091" max="14091" width="15.140625" style="18" customWidth="1"/>
    <col min="14092" max="14092" width="16.28515625" style="18" bestFit="1" customWidth="1"/>
    <col min="14093" max="14093" width="15.28515625" style="18" customWidth="1"/>
    <col min="14094" max="14094" width="17.85546875" style="18" customWidth="1"/>
    <col min="14095" max="14095" width="18.28515625" style="18" customWidth="1"/>
    <col min="14096" max="14096" width="16.5703125" style="18" customWidth="1"/>
    <col min="14097" max="14097" width="15.140625" style="18" customWidth="1"/>
    <col min="14098" max="14098" width="15.5703125" style="18" customWidth="1"/>
    <col min="14099" max="14099" width="16.5703125" style="18" customWidth="1"/>
    <col min="14100" max="14100" width="14.5703125" style="18" customWidth="1"/>
    <col min="14101" max="14101" width="15.28515625" style="18" customWidth="1"/>
    <col min="14102" max="14109" width="20.85546875" style="18" customWidth="1"/>
    <col min="14110" max="14336" width="11.42578125" style="18"/>
    <col min="14337" max="14337" width="20.42578125" style="18" customWidth="1"/>
    <col min="14338" max="14338" width="11.7109375" style="18" customWidth="1"/>
    <col min="14339" max="14339" width="17.140625" style="18" customWidth="1"/>
    <col min="14340" max="14340" width="25.140625" style="18" customWidth="1"/>
    <col min="14341" max="14341" width="21.28515625" style="18" customWidth="1"/>
    <col min="14342" max="14342" width="16.140625" style="18" bestFit="1" customWidth="1"/>
    <col min="14343" max="14343" width="12.140625" style="18" customWidth="1"/>
    <col min="14344" max="14344" width="29.42578125" style="18" customWidth="1"/>
    <col min="14345" max="14345" width="16.140625" style="18" customWidth="1"/>
    <col min="14346" max="14346" width="16" style="18" customWidth="1"/>
    <col min="14347" max="14347" width="15.140625" style="18" customWidth="1"/>
    <col min="14348" max="14348" width="16.28515625" style="18" bestFit="1" customWidth="1"/>
    <col min="14349" max="14349" width="15.28515625" style="18" customWidth="1"/>
    <col min="14350" max="14350" width="17.85546875" style="18" customWidth="1"/>
    <col min="14351" max="14351" width="18.28515625" style="18" customWidth="1"/>
    <col min="14352" max="14352" width="16.5703125" style="18" customWidth="1"/>
    <col min="14353" max="14353" width="15.140625" style="18" customWidth="1"/>
    <col min="14354" max="14354" width="15.5703125" style="18" customWidth="1"/>
    <col min="14355" max="14355" width="16.5703125" style="18" customWidth="1"/>
    <col min="14356" max="14356" width="14.5703125" style="18" customWidth="1"/>
    <col min="14357" max="14357" width="15.28515625" style="18" customWidth="1"/>
    <col min="14358" max="14365" width="20.85546875" style="18" customWidth="1"/>
    <col min="14366" max="14592" width="11.42578125" style="18"/>
    <col min="14593" max="14593" width="20.42578125" style="18" customWidth="1"/>
    <col min="14594" max="14594" width="11.7109375" style="18" customWidth="1"/>
    <col min="14595" max="14595" width="17.140625" style="18" customWidth="1"/>
    <col min="14596" max="14596" width="25.140625" style="18" customWidth="1"/>
    <col min="14597" max="14597" width="21.28515625" style="18" customWidth="1"/>
    <col min="14598" max="14598" width="16.140625" style="18" bestFit="1" customWidth="1"/>
    <col min="14599" max="14599" width="12.140625" style="18" customWidth="1"/>
    <col min="14600" max="14600" width="29.42578125" style="18" customWidth="1"/>
    <col min="14601" max="14601" width="16.140625" style="18" customWidth="1"/>
    <col min="14602" max="14602" width="16" style="18" customWidth="1"/>
    <col min="14603" max="14603" width="15.140625" style="18" customWidth="1"/>
    <col min="14604" max="14604" width="16.28515625" style="18" bestFit="1" customWidth="1"/>
    <col min="14605" max="14605" width="15.28515625" style="18" customWidth="1"/>
    <col min="14606" max="14606" width="17.85546875" style="18" customWidth="1"/>
    <col min="14607" max="14607" width="18.28515625" style="18" customWidth="1"/>
    <col min="14608" max="14608" width="16.5703125" style="18" customWidth="1"/>
    <col min="14609" max="14609" width="15.140625" style="18" customWidth="1"/>
    <col min="14610" max="14610" width="15.5703125" style="18" customWidth="1"/>
    <col min="14611" max="14611" width="16.5703125" style="18" customWidth="1"/>
    <col min="14612" max="14612" width="14.5703125" style="18" customWidth="1"/>
    <col min="14613" max="14613" width="15.28515625" style="18" customWidth="1"/>
    <col min="14614" max="14621" width="20.85546875" style="18" customWidth="1"/>
    <col min="14622" max="14848" width="11.42578125" style="18"/>
    <col min="14849" max="14849" width="20.42578125" style="18" customWidth="1"/>
    <col min="14850" max="14850" width="11.7109375" style="18" customWidth="1"/>
    <col min="14851" max="14851" width="17.140625" style="18" customWidth="1"/>
    <col min="14852" max="14852" width="25.140625" style="18" customWidth="1"/>
    <col min="14853" max="14853" width="21.28515625" style="18" customWidth="1"/>
    <col min="14854" max="14854" width="16.140625" style="18" bestFit="1" customWidth="1"/>
    <col min="14855" max="14855" width="12.140625" style="18" customWidth="1"/>
    <col min="14856" max="14856" width="29.42578125" style="18" customWidth="1"/>
    <col min="14857" max="14857" width="16.140625" style="18" customWidth="1"/>
    <col min="14858" max="14858" width="16" style="18" customWidth="1"/>
    <col min="14859" max="14859" width="15.140625" style="18" customWidth="1"/>
    <col min="14860" max="14860" width="16.28515625" style="18" bestFit="1" customWidth="1"/>
    <col min="14861" max="14861" width="15.28515625" style="18" customWidth="1"/>
    <col min="14862" max="14862" width="17.85546875" style="18" customWidth="1"/>
    <col min="14863" max="14863" width="18.28515625" style="18" customWidth="1"/>
    <col min="14864" max="14864" width="16.5703125" style="18" customWidth="1"/>
    <col min="14865" max="14865" width="15.140625" style="18" customWidth="1"/>
    <col min="14866" max="14866" width="15.5703125" style="18" customWidth="1"/>
    <col min="14867" max="14867" width="16.5703125" style="18" customWidth="1"/>
    <col min="14868" max="14868" width="14.5703125" style="18" customWidth="1"/>
    <col min="14869" max="14869" width="15.28515625" style="18" customWidth="1"/>
    <col min="14870" max="14877" width="20.85546875" style="18" customWidth="1"/>
    <col min="14878" max="15104" width="11.42578125" style="18"/>
    <col min="15105" max="15105" width="20.42578125" style="18" customWidth="1"/>
    <col min="15106" max="15106" width="11.7109375" style="18" customWidth="1"/>
    <col min="15107" max="15107" width="17.140625" style="18" customWidth="1"/>
    <col min="15108" max="15108" width="25.140625" style="18" customWidth="1"/>
    <col min="15109" max="15109" width="21.28515625" style="18" customWidth="1"/>
    <col min="15110" max="15110" width="16.140625" style="18" bestFit="1" customWidth="1"/>
    <col min="15111" max="15111" width="12.140625" style="18" customWidth="1"/>
    <col min="15112" max="15112" width="29.42578125" style="18" customWidth="1"/>
    <col min="15113" max="15113" width="16.140625" style="18" customWidth="1"/>
    <col min="15114" max="15114" width="16" style="18" customWidth="1"/>
    <col min="15115" max="15115" width="15.140625" style="18" customWidth="1"/>
    <col min="15116" max="15116" width="16.28515625" style="18" bestFit="1" customWidth="1"/>
    <col min="15117" max="15117" width="15.28515625" style="18" customWidth="1"/>
    <col min="15118" max="15118" width="17.85546875" style="18" customWidth="1"/>
    <col min="15119" max="15119" width="18.28515625" style="18" customWidth="1"/>
    <col min="15120" max="15120" width="16.5703125" style="18" customWidth="1"/>
    <col min="15121" max="15121" width="15.140625" style="18" customWidth="1"/>
    <col min="15122" max="15122" width="15.5703125" style="18" customWidth="1"/>
    <col min="15123" max="15123" width="16.5703125" style="18" customWidth="1"/>
    <col min="15124" max="15124" width="14.5703125" style="18" customWidth="1"/>
    <col min="15125" max="15125" width="15.28515625" style="18" customWidth="1"/>
    <col min="15126" max="15133" width="20.85546875" style="18" customWidth="1"/>
    <col min="15134" max="15360" width="11.42578125" style="18"/>
    <col min="15361" max="15361" width="20.42578125" style="18" customWidth="1"/>
    <col min="15362" max="15362" width="11.7109375" style="18" customWidth="1"/>
    <col min="15363" max="15363" width="17.140625" style="18" customWidth="1"/>
    <col min="15364" max="15364" width="25.140625" style="18" customWidth="1"/>
    <col min="15365" max="15365" width="21.28515625" style="18" customWidth="1"/>
    <col min="15366" max="15366" width="16.140625" style="18" bestFit="1" customWidth="1"/>
    <col min="15367" max="15367" width="12.140625" style="18" customWidth="1"/>
    <col min="15368" max="15368" width="29.42578125" style="18" customWidth="1"/>
    <col min="15369" max="15369" width="16.140625" style="18" customWidth="1"/>
    <col min="15370" max="15370" width="16" style="18" customWidth="1"/>
    <col min="15371" max="15371" width="15.140625" style="18" customWidth="1"/>
    <col min="15372" max="15372" width="16.28515625" style="18" bestFit="1" customWidth="1"/>
    <col min="15373" max="15373" width="15.28515625" style="18" customWidth="1"/>
    <col min="15374" max="15374" width="17.85546875" style="18" customWidth="1"/>
    <col min="15375" max="15375" width="18.28515625" style="18" customWidth="1"/>
    <col min="15376" max="15376" width="16.5703125" style="18" customWidth="1"/>
    <col min="15377" max="15377" width="15.140625" style="18" customWidth="1"/>
    <col min="15378" max="15378" width="15.5703125" style="18" customWidth="1"/>
    <col min="15379" max="15379" width="16.5703125" style="18" customWidth="1"/>
    <col min="15380" max="15380" width="14.5703125" style="18" customWidth="1"/>
    <col min="15381" max="15381" width="15.28515625" style="18" customWidth="1"/>
    <col min="15382" max="15389" width="20.85546875" style="18" customWidth="1"/>
    <col min="15390" max="15616" width="11.42578125" style="18"/>
    <col min="15617" max="15617" width="20.42578125" style="18" customWidth="1"/>
    <col min="15618" max="15618" width="11.7109375" style="18" customWidth="1"/>
    <col min="15619" max="15619" width="17.140625" style="18" customWidth="1"/>
    <col min="15620" max="15620" width="25.140625" style="18" customWidth="1"/>
    <col min="15621" max="15621" width="21.28515625" style="18" customWidth="1"/>
    <col min="15622" max="15622" width="16.140625" style="18" bestFit="1" customWidth="1"/>
    <col min="15623" max="15623" width="12.140625" style="18" customWidth="1"/>
    <col min="15624" max="15624" width="29.42578125" style="18" customWidth="1"/>
    <col min="15625" max="15625" width="16.140625" style="18" customWidth="1"/>
    <col min="15626" max="15626" width="16" style="18" customWidth="1"/>
    <col min="15627" max="15627" width="15.140625" style="18" customWidth="1"/>
    <col min="15628" max="15628" width="16.28515625" style="18" bestFit="1" customWidth="1"/>
    <col min="15629" max="15629" width="15.28515625" style="18" customWidth="1"/>
    <col min="15630" max="15630" width="17.85546875" style="18" customWidth="1"/>
    <col min="15631" max="15631" width="18.28515625" style="18" customWidth="1"/>
    <col min="15632" max="15632" width="16.5703125" style="18" customWidth="1"/>
    <col min="15633" max="15633" width="15.140625" style="18" customWidth="1"/>
    <col min="15634" max="15634" width="15.5703125" style="18" customWidth="1"/>
    <col min="15635" max="15635" width="16.5703125" style="18" customWidth="1"/>
    <col min="15636" max="15636" width="14.5703125" style="18" customWidth="1"/>
    <col min="15637" max="15637" width="15.28515625" style="18" customWidth="1"/>
    <col min="15638" max="15645" width="20.85546875" style="18" customWidth="1"/>
    <col min="15646" max="15872" width="11.42578125" style="18"/>
    <col min="15873" max="15873" width="20.42578125" style="18" customWidth="1"/>
    <col min="15874" max="15874" width="11.7109375" style="18" customWidth="1"/>
    <col min="15875" max="15875" width="17.140625" style="18" customWidth="1"/>
    <col min="15876" max="15876" width="25.140625" style="18" customWidth="1"/>
    <col min="15877" max="15877" width="21.28515625" style="18" customWidth="1"/>
    <col min="15878" max="15878" width="16.140625" style="18" bestFit="1" customWidth="1"/>
    <col min="15879" max="15879" width="12.140625" style="18" customWidth="1"/>
    <col min="15880" max="15880" width="29.42578125" style="18" customWidth="1"/>
    <col min="15881" max="15881" width="16.140625" style="18" customWidth="1"/>
    <col min="15882" max="15882" width="16" style="18" customWidth="1"/>
    <col min="15883" max="15883" width="15.140625" style="18" customWidth="1"/>
    <col min="15884" max="15884" width="16.28515625" style="18" bestFit="1" customWidth="1"/>
    <col min="15885" max="15885" width="15.28515625" style="18" customWidth="1"/>
    <col min="15886" max="15886" width="17.85546875" style="18" customWidth="1"/>
    <col min="15887" max="15887" width="18.28515625" style="18" customWidth="1"/>
    <col min="15888" max="15888" width="16.5703125" style="18" customWidth="1"/>
    <col min="15889" max="15889" width="15.140625" style="18" customWidth="1"/>
    <col min="15890" max="15890" width="15.5703125" style="18" customWidth="1"/>
    <col min="15891" max="15891" width="16.5703125" style="18" customWidth="1"/>
    <col min="15892" max="15892" width="14.5703125" style="18" customWidth="1"/>
    <col min="15893" max="15893" width="15.28515625" style="18" customWidth="1"/>
    <col min="15894" max="15901" width="20.85546875" style="18" customWidth="1"/>
    <col min="15902" max="16128" width="11.42578125" style="18"/>
    <col min="16129" max="16129" width="20.42578125" style="18" customWidth="1"/>
    <col min="16130" max="16130" width="11.7109375" style="18" customWidth="1"/>
    <col min="16131" max="16131" width="17.140625" style="18" customWidth="1"/>
    <col min="16132" max="16132" width="25.140625" style="18" customWidth="1"/>
    <col min="16133" max="16133" width="21.28515625" style="18" customWidth="1"/>
    <col min="16134" max="16134" width="16.140625" style="18" bestFit="1" customWidth="1"/>
    <col min="16135" max="16135" width="12.140625" style="18" customWidth="1"/>
    <col min="16136" max="16136" width="29.42578125" style="18" customWidth="1"/>
    <col min="16137" max="16137" width="16.140625" style="18" customWidth="1"/>
    <col min="16138" max="16138" width="16" style="18" customWidth="1"/>
    <col min="16139" max="16139" width="15.140625" style="18" customWidth="1"/>
    <col min="16140" max="16140" width="16.28515625" style="18" bestFit="1" customWidth="1"/>
    <col min="16141" max="16141" width="15.28515625" style="18" customWidth="1"/>
    <col min="16142" max="16142" width="17.85546875" style="18" customWidth="1"/>
    <col min="16143" max="16143" width="18.28515625" style="18" customWidth="1"/>
    <col min="16144" max="16144" width="16.5703125" style="18" customWidth="1"/>
    <col min="16145" max="16145" width="15.140625" style="18" customWidth="1"/>
    <col min="16146" max="16146" width="15.5703125" style="18" customWidth="1"/>
    <col min="16147" max="16147" width="16.5703125" style="18" customWidth="1"/>
    <col min="16148" max="16148" width="14.5703125" style="18" customWidth="1"/>
    <col min="16149" max="16149" width="15.28515625" style="18" customWidth="1"/>
    <col min="16150" max="16157" width="20.85546875" style="18" customWidth="1"/>
    <col min="16158" max="16384" width="11.42578125" style="18"/>
  </cols>
  <sheetData>
    <row r="1" spans="1:23" ht="26.25">
      <c r="A1" s="499" t="s">
        <v>0</v>
      </c>
      <c r="B1" s="499"/>
      <c r="C1" s="499"/>
      <c r="D1" s="499"/>
      <c r="E1" s="499"/>
      <c r="F1" s="499"/>
      <c r="G1" s="499"/>
      <c r="H1" s="499"/>
      <c r="I1" s="499"/>
      <c r="J1" s="499"/>
      <c r="K1" s="499"/>
      <c r="L1" s="499"/>
      <c r="M1" s="499"/>
      <c r="N1" s="499"/>
      <c r="O1" s="499"/>
      <c r="P1" s="499"/>
      <c r="Q1" s="499"/>
      <c r="R1" s="499"/>
      <c r="S1" s="499"/>
      <c r="T1" s="499"/>
      <c r="U1" s="499"/>
    </row>
    <row r="2" spans="1:23" ht="26.25">
      <c r="A2" s="499" t="s">
        <v>1</v>
      </c>
      <c r="B2" s="499"/>
      <c r="C2" s="499"/>
      <c r="D2" s="499"/>
      <c r="E2" s="499"/>
      <c r="F2" s="499"/>
      <c r="G2" s="499"/>
      <c r="H2" s="499"/>
      <c r="I2" s="499"/>
      <c r="J2" s="499"/>
      <c r="K2" s="499"/>
      <c r="L2" s="499"/>
      <c r="M2" s="499"/>
      <c r="N2" s="499"/>
      <c r="O2" s="499"/>
      <c r="P2" s="499"/>
      <c r="Q2" s="499"/>
      <c r="R2" s="499"/>
      <c r="S2" s="499"/>
      <c r="T2" s="499"/>
      <c r="U2" s="499"/>
      <c r="V2" s="19"/>
    </row>
    <row r="3" spans="1:23" ht="26.25">
      <c r="A3" s="499" t="s">
        <v>2</v>
      </c>
      <c r="B3" s="499"/>
      <c r="C3" s="499"/>
      <c r="D3" s="499"/>
      <c r="E3" s="499"/>
      <c r="F3" s="499"/>
      <c r="G3" s="499"/>
      <c r="H3" s="499"/>
      <c r="I3" s="499"/>
      <c r="J3" s="499"/>
      <c r="K3" s="499"/>
      <c r="L3" s="499"/>
      <c r="M3" s="499"/>
      <c r="N3" s="499"/>
      <c r="O3" s="499"/>
      <c r="P3" s="499"/>
      <c r="Q3" s="499"/>
      <c r="R3" s="499"/>
      <c r="S3" s="499"/>
      <c r="T3" s="499"/>
      <c r="U3" s="499"/>
      <c r="V3" s="19"/>
    </row>
    <row r="4" spans="1:23" ht="15.75" thickBot="1"/>
    <row r="5" spans="1:23" s="1" customFormat="1" ht="18">
      <c r="A5" s="485" t="s">
        <v>3</v>
      </c>
      <c r="B5" s="486"/>
      <c r="C5" s="487"/>
      <c r="D5" s="488"/>
      <c r="E5" s="20"/>
      <c r="I5" s="67"/>
      <c r="J5" s="68"/>
    </row>
    <row r="6" spans="1:23" s="1" customFormat="1" ht="45" customHeight="1">
      <c r="A6" s="69" t="s">
        <v>4</v>
      </c>
      <c r="B6" s="525" t="s">
        <v>5</v>
      </c>
      <c r="C6" s="526"/>
      <c r="D6" s="69" t="s">
        <v>6</v>
      </c>
      <c r="E6" s="20"/>
      <c r="I6" s="67"/>
      <c r="J6" s="68"/>
    </row>
    <row r="7" spans="1:23" s="1" customFormat="1" ht="32.25" customHeight="1">
      <c r="A7" s="70" t="s">
        <v>42</v>
      </c>
      <c r="B7" s="523" t="s">
        <v>43</v>
      </c>
      <c r="C7" s="524"/>
      <c r="D7" s="70" t="s">
        <v>68</v>
      </c>
      <c r="E7" s="7"/>
      <c r="I7" s="67"/>
      <c r="J7" s="68"/>
    </row>
    <row r="8" spans="1:23" s="1" customFormat="1" ht="18.75" thickBot="1">
      <c r="A8" s="7"/>
      <c r="B8" s="7"/>
      <c r="C8" s="7"/>
      <c r="D8" s="7"/>
      <c r="E8" s="7"/>
      <c r="I8" s="67"/>
      <c r="J8" s="68"/>
    </row>
    <row r="9" spans="1:23" s="1" customFormat="1" ht="18">
      <c r="A9" s="509" t="s">
        <v>9</v>
      </c>
      <c r="B9" s="510"/>
      <c r="C9" s="510"/>
      <c r="D9" s="510"/>
      <c r="E9" s="510"/>
      <c r="F9" s="510"/>
      <c r="G9" s="511"/>
      <c r="H9" s="71"/>
      <c r="I9" s="512">
        <v>2023</v>
      </c>
      <c r="J9" s="513"/>
      <c r="K9" s="513"/>
      <c r="L9" s="513"/>
      <c r="M9" s="513"/>
      <c r="N9" s="513"/>
      <c r="O9" s="513"/>
      <c r="P9" s="513"/>
      <c r="Q9" s="513"/>
      <c r="R9" s="513"/>
      <c r="S9" s="513"/>
      <c r="T9" s="513"/>
      <c r="U9" s="514" t="s">
        <v>10</v>
      </c>
    </row>
    <row r="10" spans="1:23" s="1" customFormat="1" ht="60">
      <c r="A10" s="69" t="s">
        <v>11</v>
      </c>
      <c r="B10" s="69" t="s">
        <v>12</v>
      </c>
      <c r="C10" s="69" t="s">
        <v>13</v>
      </c>
      <c r="D10" s="69" t="s">
        <v>14</v>
      </c>
      <c r="E10" s="69" t="s">
        <v>15</v>
      </c>
      <c r="F10" s="69" t="s">
        <v>16</v>
      </c>
      <c r="G10" s="69" t="s">
        <v>17</v>
      </c>
      <c r="H10" s="69" t="s">
        <v>69</v>
      </c>
      <c r="I10" s="72" t="s">
        <v>18</v>
      </c>
      <c r="J10" s="69" t="s">
        <v>19</v>
      </c>
      <c r="K10" s="69" t="s">
        <v>20</v>
      </c>
      <c r="L10" s="69" t="s">
        <v>21</v>
      </c>
      <c r="M10" s="69" t="s">
        <v>22</v>
      </c>
      <c r="N10" s="69" t="s">
        <v>23</v>
      </c>
      <c r="O10" s="69" t="s">
        <v>24</v>
      </c>
      <c r="P10" s="69" t="s">
        <v>25</v>
      </c>
      <c r="Q10" s="69" t="s">
        <v>26</v>
      </c>
      <c r="R10" s="69" t="s">
        <v>27</v>
      </c>
      <c r="S10" s="69" t="s">
        <v>28</v>
      </c>
      <c r="T10" s="69" t="s">
        <v>29</v>
      </c>
      <c r="U10" s="515"/>
    </row>
    <row r="11" spans="1:23" s="1" customFormat="1" ht="15" customHeight="1">
      <c r="A11" s="516" t="s">
        <v>45</v>
      </c>
      <c r="B11" s="506">
        <v>16201</v>
      </c>
      <c r="C11" s="506" t="s">
        <v>70</v>
      </c>
      <c r="D11" s="506" t="s">
        <v>71</v>
      </c>
      <c r="E11" s="519" t="s">
        <v>72</v>
      </c>
      <c r="F11" s="520">
        <v>152106988.09999999</v>
      </c>
      <c r="G11" s="521" t="s">
        <v>73</v>
      </c>
      <c r="H11" s="73" t="s">
        <v>74</v>
      </c>
      <c r="I11" s="74">
        <v>4800385.4000000004</v>
      </c>
      <c r="J11" s="75">
        <v>3884221.87</v>
      </c>
      <c r="K11" s="75">
        <v>8422836.8499999996</v>
      </c>
      <c r="L11" s="75"/>
      <c r="M11" s="75"/>
      <c r="N11" s="75"/>
      <c r="O11" s="75"/>
      <c r="P11" s="75"/>
      <c r="Q11" s="75"/>
      <c r="R11" s="75"/>
      <c r="S11" s="75"/>
      <c r="T11" s="75"/>
      <c r="U11" s="74">
        <f t="shared" ref="U11:U24" si="0">SUM(I11:T11)</f>
        <v>17107444.119999997</v>
      </c>
    </row>
    <row r="12" spans="1:23" s="1" customFormat="1" ht="18.75">
      <c r="A12" s="517"/>
      <c r="B12" s="507"/>
      <c r="C12" s="507"/>
      <c r="D12" s="507"/>
      <c r="E12" s="519"/>
      <c r="F12" s="520"/>
      <c r="G12" s="522"/>
      <c r="H12" s="73" t="s">
        <v>75</v>
      </c>
      <c r="I12" s="74">
        <v>72521.87</v>
      </c>
      <c r="J12" s="75">
        <v>0</v>
      </c>
      <c r="K12" s="75">
        <v>0</v>
      </c>
      <c r="L12" s="75"/>
      <c r="M12" s="75"/>
      <c r="N12" s="75"/>
      <c r="O12" s="75"/>
      <c r="P12" s="75"/>
      <c r="Q12" s="75"/>
      <c r="R12" s="75"/>
      <c r="S12" s="75"/>
      <c r="T12" s="75"/>
      <c r="U12" s="74">
        <f t="shared" si="0"/>
        <v>72521.87</v>
      </c>
    </row>
    <row r="13" spans="1:23" s="1" customFormat="1" ht="18.75">
      <c r="A13" s="517"/>
      <c r="B13" s="507"/>
      <c r="C13" s="507"/>
      <c r="D13" s="507"/>
      <c r="E13" s="519"/>
      <c r="F13" s="520"/>
      <c r="G13" s="522"/>
      <c r="H13" s="73" t="s">
        <v>76</v>
      </c>
      <c r="I13" s="74">
        <v>1201207.92</v>
      </c>
      <c r="J13" s="75">
        <v>1761651.93</v>
      </c>
      <c r="K13" s="75">
        <v>1648168.73</v>
      </c>
      <c r="L13" s="75"/>
      <c r="M13" s="75"/>
      <c r="N13" s="75"/>
      <c r="O13" s="75"/>
      <c r="P13" s="75"/>
      <c r="Q13" s="75"/>
      <c r="R13" s="75"/>
      <c r="S13" s="75"/>
      <c r="T13" s="75"/>
      <c r="U13" s="74">
        <f t="shared" si="0"/>
        <v>4611028.58</v>
      </c>
    </row>
    <row r="14" spans="1:23" s="1" customFormat="1" ht="16.5" customHeight="1">
      <c r="A14" s="517"/>
      <c r="B14" s="507"/>
      <c r="C14" s="507"/>
      <c r="D14" s="507"/>
      <c r="E14" s="519"/>
      <c r="F14" s="520"/>
      <c r="G14" s="522"/>
      <c r="H14" s="73" t="s">
        <v>77</v>
      </c>
      <c r="I14" s="74">
        <v>347921</v>
      </c>
      <c r="J14" s="75">
        <v>690</v>
      </c>
      <c r="K14" s="75">
        <v>259571</v>
      </c>
      <c r="L14" s="75"/>
      <c r="M14" s="75"/>
      <c r="N14" s="75"/>
      <c r="O14" s="75"/>
      <c r="P14" s="75"/>
      <c r="Q14" s="75"/>
      <c r="R14" s="75"/>
      <c r="S14" s="75"/>
      <c r="T14" s="75"/>
      <c r="U14" s="74">
        <f t="shared" si="0"/>
        <v>608182</v>
      </c>
    </row>
    <row r="15" spans="1:23" s="1" customFormat="1" ht="17.25" customHeight="1">
      <c r="A15" s="517"/>
      <c r="B15" s="507"/>
      <c r="C15" s="507"/>
      <c r="D15" s="507"/>
      <c r="E15" s="519"/>
      <c r="F15" s="520"/>
      <c r="G15" s="522"/>
      <c r="H15" s="73" t="s">
        <v>78</v>
      </c>
      <c r="I15" s="74">
        <v>150367.1</v>
      </c>
      <c r="J15" s="75">
        <v>302921.7</v>
      </c>
      <c r="K15" s="75">
        <v>153250.5</v>
      </c>
      <c r="L15" s="75"/>
      <c r="M15" s="75"/>
      <c r="N15" s="75"/>
      <c r="O15" s="75"/>
      <c r="P15" s="75"/>
      <c r="Q15" s="75"/>
      <c r="R15" s="75"/>
      <c r="S15" s="75"/>
      <c r="T15" s="75"/>
      <c r="U15" s="74">
        <f t="shared" si="0"/>
        <v>606539.30000000005</v>
      </c>
      <c r="V15" s="15"/>
      <c r="W15" s="16"/>
    </row>
    <row r="16" spans="1:23" ht="18.75">
      <c r="A16" s="517"/>
      <c r="B16" s="507"/>
      <c r="C16" s="507"/>
      <c r="D16" s="507"/>
      <c r="E16" s="519"/>
      <c r="F16" s="520"/>
      <c r="G16" s="522"/>
      <c r="H16" s="73" t="s">
        <v>79</v>
      </c>
      <c r="I16" s="74">
        <v>193864.56</v>
      </c>
      <c r="J16" s="75">
        <v>112244.55</v>
      </c>
      <c r="K16" s="75">
        <v>156919.54</v>
      </c>
      <c r="L16" s="75"/>
      <c r="M16" s="75"/>
      <c r="N16" s="75"/>
      <c r="O16" s="75"/>
      <c r="P16" s="75"/>
      <c r="Q16" s="75"/>
      <c r="R16" s="75"/>
      <c r="S16" s="75"/>
      <c r="T16" s="75"/>
      <c r="U16" s="74">
        <f t="shared" si="0"/>
        <v>463028.65</v>
      </c>
    </row>
    <row r="17" spans="1:21" ht="18.75">
      <c r="A17" s="517"/>
      <c r="B17" s="507"/>
      <c r="C17" s="507"/>
      <c r="D17" s="507"/>
      <c r="E17" s="519"/>
      <c r="F17" s="520"/>
      <c r="G17" s="522"/>
      <c r="H17" s="73" t="s">
        <v>80</v>
      </c>
      <c r="I17" s="74">
        <v>0</v>
      </c>
      <c r="J17" s="75">
        <v>0</v>
      </c>
      <c r="K17" s="75"/>
      <c r="L17" s="75"/>
      <c r="M17" s="75"/>
      <c r="N17" s="75"/>
      <c r="O17" s="75"/>
      <c r="P17" s="75"/>
      <c r="Q17" s="75"/>
      <c r="R17" s="75"/>
      <c r="S17" s="75"/>
      <c r="T17" s="75"/>
      <c r="U17" s="74">
        <f t="shared" si="0"/>
        <v>0</v>
      </c>
    </row>
    <row r="18" spans="1:21" ht="18.75">
      <c r="A18" s="517"/>
      <c r="B18" s="507"/>
      <c r="C18" s="507"/>
      <c r="D18" s="507"/>
      <c r="E18" s="519"/>
      <c r="F18" s="520"/>
      <c r="G18" s="522"/>
      <c r="H18" s="73" t="s">
        <v>81</v>
      </c>
      <c r="I18" s="74">
        <v>512684.95</v>
      </c>
      <c r="J18" s="75">
        <v>515549.27</v>
      </c>
      <c r="K18" s="75">
        <v>261801.88</v>
      </c>
      <c r="L18" s="75"/>
      <c r="M18" s="75"/>
      <c r="N18" s="75"/>
      <c r="O18" s="75"/>
      <c r="P18" s="75"/>
      <c r="Q18" s="75"/>
      <c r="R18" s="75"/>
      <c r="S18" s="75"/>
      <c r="T18" s="75"/>
      <c r="U18" s="74">
        <f t="shared" si="0"/>
        <v>1290036.1000000001</v>
      </c>
    </row>
    <row r="19" spans="1:21" ht="18.75">
      <c r="A19" s="517"/>
      <c r="B19" s="507"/>
      <c r="C19" s="507"/>
      <c r="D19" s="507"/>
      <c r="E19" s="519"/>
      <c r="F19" s="520"/>
      <c r="G19" s="522"/>
      <c r="H19" s="76" t="s">
        <v>82</v>
      </c>
      <c r="I19" s="74">
        <v>30276</v>
      </c>
      <c r="J19" s="75">
        <v>450939.85</v>
      </c>
      <c r="K19" s="75">
        <v>1079104.58</v>
      </c>
      <c r="L19" s="75"/>
      <c r="M19" s="75"/>
      <c r="N19" s="75"/>
      <c r="O19" s="75"/>
      <c r="P19" s="75"/>
      <c r="Q19" s="75"/>
      <c r="R19" s="75"/>
      <c r="S19" s="75"/>
      <c r="T19" s="75"/>
      <c r="U19" s="74">
        <f t="shared" si="0"/>
        <v>1560320.4300000002</v>
      </c>
    </row>
    <row r="20" spans="1:21" ht="36">
      <c r="A20" s="517"/>
      <c r="B20" s="507"/>
      <c r="C20" s="507"/>
      <c r="D20" s="507"/>
      <c r="E20" s="519"/>
      <c r="F20" s="520"/>
      <c r="G20" s="522"/>
      <c r="H20" s="76" t="s">
        <v>83</v>
      </c>
      <c r="I20" s="74">
        <v>244156.47</v>
      </c>
      <c r="J20" s="75">
        <v>30276</v>
      </c>
      <c r="K20" s="75">
        <v>30276</v>
      </c>
      <c r="L20" s="75"/>
      <c r="M20" s="75"/>
      <c r="N20" s="75"/>
      <c r="O20" s="75"/>
      <c r="P20" s="75"/>
      <c r="Q20" s="75"/>
      <c r="R20" s="75"/>
      <c r="S20" s="75"/>
      <c r="T20" s="75"/>
      <c r="U20" s="74">
        <f t="shared" si="0"/>
        <v>304708.46999999997</v>
      </c>
    </row>
    <row r="21" spans="1:21" ht="36">
      <c r="A21" s="517"/>
      <c r="B21" s="507"/>
      <c r="C21" s="507"/>
      <c r="D21" s="507"/>
      <c r="E21" s="519"/>
      <c r="F21" s="520"/>
      <c r="G21" s="522"/>
      <c r="H21" s="77" t="s">
        <v>84</v>
      </c>
      <c r="I21" s="74">
        <v>185857.95</v>
      </c>
      <c r="J21" s="75">
        <v>187618.29</v>
      </c>
      <c r="K21" s="75">
        <v>0</v>
      </c>
      <c r="L21" s="75"/>
      <c r="M21" s="75"/>
      <c r="N21" s="75"/>
      <c r="O21" s="75"/>
      <c r="P21" s="75"/>
      <c r="Q21" s="75"/>
      <c r="R21" s="75"/>
      <c r="S21" s="75"/>
      <c r="T21" s="75"/>
      <c r="U21" s="74">
        <f t="shared" si="0"/>
        <v>373476.24</v>
      </c>
    </row>
    <row r="22" spans="1:21" ht="18.75">
      <c r="A22" s="517"/>
      <c r="B22" s="507"/>
      <c r="C22" s="507"/>
      <c r="D22" s="507"/>
      <c r="E22" s="519"/>
      <c r="F22" s="520"/>
      <c r="G22" s="522"/>
      <c r="H22" s="76" t="s">
        <v>85</v>
      </c>
      <c r="I22" s="74">
        <v>2896006.3500000015</v>
      </c>
      <c r="J22" s="78">
        <v>0</v>
      </c>
      <c r="K22" s="78">
        <v>138075.82</v>
      </c>
      <c r="L22" s="78"/>
      <c r="M22" s="78"/>
      <c r="N22" s="75"/>
      <c r="O22" s="75"/>
      <c r="P22" s="75"/>
      <c r="Q22" s="75"/>
      <c r="R22" s="75"/>
      <c r="S22" s="75"/>
      <c r="T22" s="75"/>
      <c r="U22" s="74">
        <f t="shared" si="0"/>
        <v>3034082.1700000013</v>
      </c>
    </row>
    <row r="23" spans="1:21" ht="36">
      <c r="A23" s="517"/>
      <c r="B23" s="507"/>
      <c r="C23" s="507"/>
      <c r="D23" s="507"/>
      <c r="E23" s="519"/>
      <c r="F23" s="520"/>
      <c r="G23" s="522"/>
      <c r="H23" s="76" t="s">
        <v>86</v>
      </c>
      <c r="I23" s="74">
        <v>20668.32</v>
      </c>
      <c r="J23" s="75">
        <v>10283.41</v>
      </c>
      <c r="K23" s="75">
        <v>53323.72</v>
      </c>
      <c r="L23" s="75"/>
      <c r="M23" s="75"/>
      <c r="N23" s="75"/>
      <c r="O23" s="75"/>
      <c r="P23" s="75"/>
      <c r="Q23" s="75"/>
      <c r="R23" s="75"/>
      <c r="S23" s="75"/>
      <c r="T23" s="75"/>
      <c r="U23" s="74">
        <f t="shared" si="0"/>
        <v>84275.45</v>
      </c>
    </row>
    <row r="24" spans="1:21" ht="18.75">
      <c r="A24" s="518"/>
      <c r="B24" s="507"/>
      <c r="C24" s="507"/>
      <c r="D24" s="507"/>
      <c r="E24" s="519"/>
      <c r="F24" s="520"/>
      <c r="G24" s="522"/>
      <c r="H24" s="76" t="s">
        <v>87</v>
      </c>
      <c r="I24" s="74">
        <v>1100474.2930000001</v>
      </c>
      <c r="J24" s="75">
        <v>0</v>
      </c>
      <c r="K24" s="75">
        <v>56070.27</v>
      </c>
      <c r="L24" s="75"/>
      <c r="M24" s="75"/>
      <c r="N24" s="75"/>
      <c r="O24" s="75"/>
      <c r="P24" s="75"/>
      <c r="Q24" s="75"/>
      <c r="R24" s="75"/>
      <c r="S24" s="75"/>
      <c r="T24" s="75"/>
      <c r="U24" s="74">
        <f t="shared" si="0"/>
        <v>1156544.5630000001</v>
      </c>
    </row>
    <row r="25" spans="1:21">
      <c r="I25" s="79"/>
      <c r="K25" s="80"/>
      <c r="L25" s="80"/>
      <c r="M25" s="81"/>
      <c r="N25" s="81"/>
      <c r="O25" s="80"/>
      <c r="P25" s="80"/>
      <c r="Q25" s="80"/>
      <c r="S25" s="80"/>
      <c r="U25" s="81">
        <f>SUM(U11:U24)</f>
        <v>31272187.943</v>
      </c>
    </row>
    <row r="26" spans="1:21">
      <c r="I26" s="79"/>
    </row>
    <row r="27" spans="1:21">
      <c r="B27" s="18" t="s">
        <v>255</v>
      </c>
      <c r="I27" s="79"/>
    </row>
    <row r="28" spans="1:21">
      <c r="I28" s="79"/>
    </row>
    <row r="29" spans="1:21">
      <c r="I29" s="79"/>
    </row>
    <row r="30" spans="1:21">
      <c r="I30" s="82"/>
    </row>
  </sheetData>
  <mergeCells count="16">
    <mergeCell ref="B7:C7"/>
    <mergeCell ref="A1:U1"/>
    <mergeCell ref="A2:U2"/>
    <mergeCell ref="A3:U3"/>
    <mergeCell ref="A5:D5"/>
    <mergeCell ref="B6:C6"/>
    <mergeCell ref="A9:G9"/>
    <mergeCell ref="I9:T9"/>
    <mergeCell ref="U9:U10"/>
    <mergeCell ref="A11:A24"/>
    <mergeCell ref="B11:B24"/>
    <mergeCell ref="C11:C24"/>
    <mergeCell ref="D11:D24"/>
    <mergeCell ref="E11:E24"/>
    <mergeCell ref="F11:F24"/>
    <mergeCell ref="G11:G24"/>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V16"/>
  <sheetViews>
    <sheetView topLeftCell="A10" zoomScaleNormal="100" workbookViewId="0">
      <selection activeCell="B14" sqref="B14"/>
    </sheetView>
  </sheetViews>
  <sheetFormatPr baseColWidth="10" defaultColWidth="11.42578125" defaultRowHeight="15"/>
  <cols>
    <col min="1" max="1" width="25" style="18" customWidth="1"/>
    <col min="2" max="2" width="11.7109375" style="18" customWidth="1"/>
    <col min="3" max="3" width="15.85546875" style="18" customWidth="1"/>
    <col min="4" max="4" width="26.85546875" style="18" customWidth="1"/>
    <col min="5" max="5" width="20.5703125" style="18" customWidth="1"/>
    <col min="6" max="6" width="11.5703125" style="18" customWidth="1"/>
    <col min="7" max="7" width="15" style="18" customWidth="1"/>
    <col min="8" max="8" width="16.140625" style="18" customWidth="1"/>
    <col min="9" max="9" width="17.42578125" style="18" customWidth="1"/>
    <col min="10" max="10" width="15.42578125" style="18" customWidth="1"/>
    <col min="11" max="11" width="14.5703125" style="18" customWidth="1"/>
    <col min="12" max="12" width="15.42578125" style="18" customWidth="1"/>
    <col min="13" max="13" width="15.85546875" style="18" customWidth="1"/>
    <col min="14" max="14" width="13.7109375" style="18" customWidth="1"/>
    <col min="15" max="15" width="13.42578125" style="18" customWidth="1"/>
    <col min="16" max="16" width="14.7109375" style="18" customWidth="1"/>
    <col min="17" max="17" width="13.42578125" style="18" customWidth="1"/>
    <col min="18" max="18" width="14.28515625" style="18" customWidth="1"/>
    <col min="19" max="19" width="13.42578125" style="18" customWidth="1"/>
    <col min="20" max="20" width="13.7109375" style="18" customWidth="1"/>
    <col min="21" max="21" width="16.85546875" style="18" customWidth="1"/>
    <col min="22" max="28" width="20.85546875" style="18" customWidth="1"/>
    <col min="29" max="256" width="11.42578125" style="18"/>
    <col min="257" max="257" width="25" style="18" customWidth="1"/>
    <col min="258" max="258" width="11.7109375" style="18" customWidth="1"/>
    <col min="259" max="259" width="15.85546875" style="18" customWidth="1"/>
    <col min="260" max="260" width="26.85546875" style="18" customWidth="1"/>
    <col min="261" max="261" width="20.5703125" style="18" customWidth="1"/>
    <col min="262" max="262" width="11.5703125" style="18" customWidth="1"/>
    <col min="263" max="263" width="15" style="18" customWidth="1"/>
    <col min="264" max="264" width="16.140625" style="18" customWidth="1"/>
    <col min="265" max="265" width="17.42578125" style="18" customWidth="1"/>
    <col min="266" max="266" width="15.42578125" style="18" customWidth="1"/>
    <col min="267" max="267" width="14.5703125" style="18" customWidth="1"/>
    <col min="268" max="268" width="15.42578125" style="18" customWidth="1"/>
    <col min="269" max="269" width="15.85546875" style="18" customWidth="1"/>
    <col min="270" max="270" width="13.7109375" style="18" customWidth="1"/>
    <col min="271" max="271" width="13.42578125" style="18" customWidth="1"/>
    <col min="272" max="272" width="14.7109375" style="18" customWidth="1"/>
    <col min="273" max="273" width="13.42578125" style="18" customWidth="1"/>
    <col min="274" max="274" width="14.28515625" style="18" customWidth="1"/>
    <col min="275" max="275" width="13.42578125" style="18" customWidth="1"/>
    <col min="276" max="276" width="13.7109375" style="18" customWidth="1"/>
    <col min="277" max="277" width="16.85546875" style="18" customWidth="1"/>
    <col min="278" max="284" width="20.85546875" style="18" customWidth="1"/>
    <col min="285" max="512" width="11.42578125" style="18"/>
    <col min="513" max="513" width="25" style="18" customWidth="1"/>
    <col min="514" max="514" width="11.7109375" style="18" customWidth="1"/>
    <col min="515" max="515" width="15.85546875" style="18" customWidth="1"/>
    <col min="516" max="516" width="26.85546875" style="18" customWidth="1"/>
    <col min="517" max="517" width="20.5703125" style="18" customWidth="1"/>
    <col min="518" max="518" width="11.5703125" style="18" customWidth="1"/>
    <col min="519" max="519" width="15" style="18" customWidth="1"/>
    <col min="520" max="520" width="16.140625" style="18" customWidth="1"/>
    <col min="521" max="521" width="17.42578125" style="18" customWidth="1"/>
    <col min="522" max="522" width="15.42578125" style="18" customWidth="1"/>
    <col min="523" max="523" width="14.5703125" style="18" customWidth="1"/>
    <col min="524" max="524" width="15.42578125" style="18" customWidth="1"/>
    <col min="525" max="525" width="15.85546875" style="18" customWidth="1"/>
    <col min="526" max="526" width="13.7109375" style="18" customWidth="1"/>
    <col min="527" max="527" width="13.42578125" style="18" customWidth="1"/>
    <col min="528" max="528" width="14.7109375" style="18" customWidth="1"/>
    <col min="529" max="529" width="13.42578125" style="18" customWidth="1"/>
    <col min="530" max="530" width="14.28515625" style="18" customWidth="1"/>
    <col min="531" max="531" width="13.42578125" style="18" customWidth="1"/>
    <col min="532" max="532" width="13.7109375" style="18" customWidth="1"/>
    <col min="533" max="533" width="16.85546875" style="18" customWidth="1"/>
    <col min="534" max="540" width="20.85546875" style="18" customWidth="1"/>
    <col min="541" max="768" width="11.42578125" style="18"/>
    <col min="769" max="769" width="25" style="18" customWidth="1"/>
    <col min="770" max="770" width="11.7109375" style="18" customWidth="1"/>
    <col min="771" max="771" width="15.85546875" style="18" customWidth="1"/>
    <col min="772" max="772" width="26.85546875" style="18" customWidth="1"/>
    <col min="773" max="773" width="20.5703125" style="18" customWidth="1"/>
    <col min="774" max="774" width="11.5703125" style="18" customWidth="1"/>
    <col min="775" max="775" width="15" style="18" customWidth="1"/>
    <col min="776" max="776" width="16.140625" style="18" customWidth="1"/>
    <col min="777" max="777" width="17.42578125" style="18" customWidth="1"/>
    <col min="778" max="778" width="15.42578125" style="18" customWidth="1"/>
    <col min="779" max="779" width="14.5703125" style="18" customWidth="1"/>
    <col min="780" max="780" width="15.42578125" style="18" customWidth="1"/>
    <col min="781" max="781" width="15.85546875" style="18" customWidth="1"/>
    <col min="782" max="782" width="13.7109375" style="18" customWidth="1"/>
    <col min="783" max="783" width="13.42578125" style="18" customWidth="1"/>
    <col min="784" max="784" width="14.7109375" style="18" customWidth="1"/>
    <col min="785" max="785" width="13.42578125" style="18" customWidth="1"/>
    <col min="786" max="786" width="14.28515625" style="18" customWidth="1"/>
    <col min="787" max="787" width="13.42578125" style="18" customWidth="1"/>
    <col min="788" max="788" width="13.7109375" style="18" customWidth="1"/>
    <col min="789" max="789" width="16.85546875" style="18" customWidth="1"/>
    <col min="790" max="796" width="20.85546875" style="18" customWidth="1"/>
    <col min="797" max="1024" width="11.42578125" style="18"/>
    <col min="1025" max="1025" width="25" style="18" customWidth="1"/>
    <col min="1026" max="1026" width="11.7109375" style="18" customWidth="1"/>
    <col min="1027" max="1027" width="15.85546875" style="18" customWidth="1"/>
    <col min="1028" max="1028" width="26.85546875" style="18" customWidth="1"/>
    <col min="1029" max="1029" width="20.5703125" style="18" customWidth="1"/>
    <col min="1030" max="1030" width="11.5703125" style="18" customWidth="1"/>
    <col min="1031" max="1031" width="15" style="18" customWidth="1"/>
    <col min="1032" max="1032" width="16.140625" style="18" customWidth="1"/>
    <col min="1033" max="1033" width="17.42578125" style="18" customWidth="1"/>
    <col min="1034" max="1034" width="15.42578125" style="18" customWidth="1"/>
    <col min="1035" max="1035" width="14.5703125" style="18" customWidth="1"/>
    <col min="1036" max="1036" width="15.42578125" style="18" customWidth="1"/>
    <col min="1037" max="1037" width="15.85546875" style="18" customWidth="1"/>
    <col min="1038" max="1038" width="13.7109375" style="18" customWidth="1"/>
    <col min="1039" max="1039" width="13.42578125" style="18" customWidth="1"/>
    <col min="1040" max="1040" width="14.7109375" style="18" customWidth="1"/>
    <col min="1041" max="1041" width="13.42578125" style="18" customWidth="1"/>
    <col min="1042" max="1042" width="14.28515625" style="18" customWidth="1"/>
    <col min="1043" max="1043" width="13.42578125" style="18" customWidth="1"/>
    <col min="1044" max="1044" width="13.7109375" style="18" customWidth="1"/>
    <col min="1045" max="1045" width="16.85546875" style="18" customWidth="1"/>
    <col min="1046" max="1052" width="20.85546875" style="18" customWidth="1"/>
    <col min="1053" max="1280" width="11.42578125" style="18"/>
    <col min="1281" max="1281" width="25" style="18" customWidth="1"/>
    <col min="1282" max="1282" width="11.7109375" style="18" customWidth="1"/>
    <col min="1283" max="1283" width="15.85546875" style="18" customWidth="1"/>
    <col min="1284" max="1284" width="26.85546875" style="18" customWidth="1"/>
    <col min="1285" max="1285" width="20.5703125" style="18" customWidth="1"/>
    <col min="1286" max="1286" width="11.5703125" style="18" customWidth="1"/>
    <col min="1287" max="1287" width="15" style="18" customWidth="1"/>
    <col min="1288" max="1288" width="16.140625" style="18" customWidth="1"/>
    <col min="1289" max="1289" width="17.42578125" style="18" customWidth="1"/>
    <col min="1290" max="1290" width="15.42578125" style="18" customWidth="1"/>
    <col min="1291" max="1291" width="14.5703125" style="18" customWidth="1"/>
    <col min="1292" max="1292" width="15.42578125" style="18" customWidth="1"/>
    <col min="1293" max="1293" width="15.85546875" style="18" customWidth="1"/>
    <col min="1294" max="1294" width="13.7109375" style="18" customWidth="1"/>
    <col min="1295" max="1295" width="13.42578125" style="18" customWidth="1"/>
    <col min="1296" max="1296" width="14.7109375" style="18" customWidth="1"/>
    <col min="1297" max="1297" width="13.42578125" style="18" customWidth="1"/>
    <col min="1298" max="1298" width="14.28515625" style="18" customWidth="1"/>
    <col min="1299" max="1299" width="13.42578125" style="18" customWidth="1"/>
    <col min="1300" max="1300" width="13.7109375" style="18" customWidth="1"/>
    <col min="1301" max="1301" width="16.85546875" style="18" customWidth="1"/>
    <col min="1302" max="1308" width="20.85546875" style="18" customWidth="1"/>
    <col min="1309" max="1536" width="11.42578125" style="18"/>
    <col min="1537" max="1537" width="25" style="18" customWidth="1"/>
    <col min="1538" max="1538" width="11.7109375" style="18" customWidth="1"/>
    <col min="1539" max="1539" width="15.85546875" style="18" customWidth="1"/>
    <col min="1540" max="1540" width="26.85546875" style="18" customWidth="1"/>
    <col min="1541" max="1541" width="20.5703125" style="18" customWidth="1"/>
    <col min="1542" max="1542" width="11.5703125" style="18" customWidth="1"/>
    <col min="1543" max="1543" width="15" style="18" customWidth="1"/>
    <col min="1544" max="1544" width="16.140625" style="18" customWidth="1"/>
    <col min="1545" max="1545" width="17.42578125" style="18" customWidth="1"/>
    <col min="1546" max="1546" width="15.42578125" style="18" customWidth="1"/>
    <col min="1547" max="1547" width="14.5703125" style="18" customWidth="1"/>
    <col min="1548" max="1548" width="15.42578125" style="18" customWidth="1"/>
    <col min="1549" max="1549" width="15.85546875" style="18" customWidth="1"/>
    <col min="1550" max="1550" width="13.7109375" style="18" customWidth="1"/>
    <col min="1551" max="1551" width="13.42578125" style="18" customWidth="1"/>
    <col min="1552" max="1552" width="14.7109375" style="18" customWidth="1"/>
    <col min="1553" max="1553" width="13.42578125" style="18" customWidth="1"/>
    <col min="1554" max="1554" width="14.28515625" style="18" customWidth="1"/>
    <col min="1555" max="1555" width="13.42578125" style="18" customWidth="1"/>
    <col min="1556" max="1556" width="13.7109375" style="18" customWidth="1"/>
    <col min="1557" max="1557" width="16.85546875" style="18" customWidth="1"/>
    <col min="1558" max="1564" width="20.85546875" style="18" customWidth="1"/>
    <col min="1565" max="1792" width="11.42578125" style="18"/>
    <col min="1793" max="1793" width="25" style="18" customWidth="1"/>
    <col min="1794" max="1794" width="11.7109375" style="18" customWidth="1"/>
    <col min="1795" max="1795" width="15.85546875" style="18" customWidth="1"/>
    <col min="1796" max="1796" width="26.85546875" style="18" customWidth="1"/>
    <col min="1797" max="1797" width="20.5703125" style="18" customWidth="1"/>
    <col min="1798" max="1798" width="11.5703125" style="18" customWidth="1"/>
    <col min="1799" max="1799" width="15" style="18" customWidth="1"/>
    <col min="1800" max="1800" width="16.140625" style="18" customWidth="1"/>
    <col min="1801" max="1801" width="17.42578125" style="18" customWidth="1"/>
    <col min="1802" max="1802" width="15.42578125" style="18" customWidth="1"/>
    <col min="1803" max="1803" width="14.5703125" style="18" customWidth="1"/>
    <col min="1804" max="1804" width="15.42578125" style="18" customWidth="1"/>
    <col min="1805" max="1805" width="15.85546875" style="18" customWidth="1"/>
    <col min="1806" max="1806" width="13.7109375" style="18" customWidth="1"/>
    <col min="1807" max="1807" width="13.42578125" style="18" customWidth="1"/>
    <col min="1808" max="1808" width="14.7109375" style="18" customWidth="1"/>
    <col min="1809" max="1809" width="13.42578125" style="18" customWidth="1"/>
    <col min="1810" max="1810" width="14.28515625" style="18" customWidth="1"/>
    <col min="1811" max="1811" width="13.42578125" style="18" customWidth="1"/>
    <col min="1812" max="1812" width="13.7109375" style="18" customWidth="1"/>
    <col min="1813" max="1813" width="16.85546875" style="18" customWidth="1"/>
    <col min="1814" max="1820" width="20.85546875" style="18" customWidth="1"/>
    <col min="1821" max="2048" width="11.42578125" style="18"/>
    <col min="2049" max="2049" width="25" style="18" customWidth="1"/>
    <col min="2050" max="2050" width="11.7109375" style="18" customWidth="1"/>
    <col min="2051" max="2051" width="15.85546875" style="18" customWidth="1"/>
    <col min="2052" max="2052" width="26.85546875" style="18" customWidth="1"/>
    <col min="2053" max="2053" width="20.5703125" style="18" customWidth="1"/>
    <col min="2054" max="2054" width="11.5703125" style="18" customWidth="1"/>
    <col min="2055" max="2055" width="15" style="18" customWidth="1"/>
    <col min="2056" max="2056" width="16.140625" style="18" customWidth="1"/>
    <col min="2057" max="2057" width="17.42578125" style="18" customWidth="1"/>
    <col min="2058" max="2058" width="15.42578125" style="18" customWidth="1"/>
    <col min="2059" max="2059" width="14.5703125" style="18" customWidth="1"/>
    <col min="2060" max="2060" width="15.42578125" style="18" customWidth="1"/>
    <col min="2061" max="2061" width="15.85546875" style="18" customWidth="1"/>
    <col min="2062" max="2062" width="13.7109375" style="18" customWidth="1"/>
    <col min="2063" max="2063" width="13.42578125" style="18" customWidth="1"/>
    <col min="2064" max="2064" width="14.7109375" style="18" customWidth="1"/>
    <col min="2065" max="2065" width="13.42578125" style="18" customWidth="1"/>
    <col min="2066" max="2066" width="14.28515625" style="18" customWidth="1"/>
    <col min="2067" max="2067" width="13.42578125" style="18" customWidth="1"/>
    <col min="2068" max="2068" width="13.7109375" style="18" customWidth="1"/>
    <col min="2069" max="2069" width="16.85546875" style="18" customWidth="1"/>
    <col min="2070" max="2076" width="20.85546875" style="18" customWidth="1"/>
    <col min="2077" max="2304" width="11.42578125" style="18"/>
    <col min="2305" max="2305" width="25" style="18" customWidth="1"/>
    <col min="2306" max="2306" width="11.7109375" style="18" customWidth="1"/>
    <col min="2307" max="2307" width="15.85546875" style="18" customWidth="1"/>
    <col min="2308" max="2308" width="26.85546875" style="18" customWidth="1"/>
    <col min="2309" max="2309" width="20.5703125" style="18" customWidth="1"/>
    <col min="2310" max="2310" width="11.5703125" style="18" customWidth="1"/>
    <col min="2311" max="2311" width="15" style="18" customWidth="1"/>
    <col min="2312" max="2312" width="16.140625" style="18" customWidth="1"/>
    <col min="2313" max="2313" width="17.42578125" style="18" customWidth="1"/>
    <col min="2314" max="2314" width="15.42578125" style="18" customWidth="1"/>
    <col min="2315" max="2315" width="14.5703125" style="18" customWidth="1"/>
    <col min="2316" max="2316" width="15.42578125" style="18" customWidth="1"/>
    <col min="2317" max="2317" width="15.85546875" style="18" customWidth="1"/>
    <col min="2318" max="2318" width="13.7109375" style="18" customWidth="1"/>
    <col min="2319" max="2319" width="13.42578125" style="18" customWidth="1"/>
    <col min="2320" max="2320" width="14.7109375" style="18" customWidth="1"/>
    <col min="2321" max="2321" width="13.42578125" style="18" customWidth="1"/>
    <col min="2322" max="2322" width="14.28515625" style="18" customWidth="1"/>
    <col min="2323" max="2323" width="13.42578125" style="18" customWidth="1"/>
    <col min="2324" max="2324" width="13.7109375" style="18" customWidth="1"/>
    <col min="2325" max="2325" width="16.85546875" style="18" customWidth="1"/>
    <col min="2326" max="2332" width="20.85546875" style="18" customWidth="1"/>
    <col min="2333" max="2560" width="11.42578125" style="18"/>
    <col min="2561" max="2561" width="25" style="18" customWidth="1"/>
    <col min="2562" max="2562" width="11.7109375" style="18" customWidth="1"/>
    <col min="2563" max="2563" width="15.85546875" style="18" customWidth="1"/>
    <col min="2564" max="2564" width="26.85546875" style="18" customWidth="1"/>
    <col min="2565" max="2565" width="20.5703125" style="18" customWidth="1"/>
    <col min="2566" max="2566" width="11.5703125" style="18" customWidth="1"/>
    <col min="2567" max="2567" width="15" style="18" customWidth="1"/>
    <col min="2568" max="2568" width="16.140625" style="18" customWidth="1"/>
    <col min="2569" max="2569" width="17.42578125" style="18" customWidth="1"/>
    <col min="2570" max="2570" width="15.42578125" style="18" customWidth="1"/>
    <col min="2571" max="2571" width="14.5703125" style="18" customWidth="1"/>
    <col min="2572" max="2572" width="15.42578125" style="18" customWidth="1"/>
    <col min="2573" max="2573" width="15.85546875" style="18" customWidth="1"/>
    <col min="2574" max="2574" width="13.7109375" style="18" customWidth="1"/>
    <col min="2575" max="2575" width="13.42578125" style="18" customWidth="1"/>
    <col min="2576" max="2576" width="14.7109375" style="18" customWidth="1"/>
    <col min="2577" max="2577" width="13.42578125" style="18" customWidth="1"/>
    <col min="2578" max="2578" width="14.28515625" style="18" customWidth="1"/>
    <col min="2579" max="2579" width="13.42578125" style="18" customWidth="1"/>
    <col min="2580" max="2580" width="13.7109375" style="18" customWidth="1"/>
    <col min="2581" max="2581" width="16.85546875" style="18" customWidth="1"/>
    <col min="2582" max="2588" width="20.85546875" style="18" customWidth="1"/>
    <col min="2589" max="2816" width="11.42578125" style="18"/>
    <col min="2817" max="2817" width="25" style="18" customWidth="1"/>
    <col min="2818" max="2818" width="11.7109375" style="18" customWidth="1"/>
    <col min="2819" max="2819" width="15.85546875" style="18" customWidth="1"/>
    <col min="2820" max="2820" width="26.85546875" style="18" customWidth="1"/>
    <col min="2821" max="2821" width="20.5703125" style="18" customWidth="1"/>
    <col min="2822" max="2822" width="11.5703125" style="18" customWidth="1"/>
    <col min="2823" max="2823" width="15" style="18" customWidth="1"/>
    <col min="2824" max="2824" width="16.140625" style="18" customWidth="1"/>
    <col min="2825" max="2825" width="17.42578125" style="18" customWidth="1"/>
    <col min="2826" max="2826" width="15.42578125" style="18" customWidth="1"/>
    <col min="2827" max="2827" width="14.5703125" style="18" customWidth="1"/>
    <col min="2828" max="2828" width="15.42578125" style="18" customWidth="1"/>
    <col min="2829" max="2829" width="15.85546875" style="18" customWidth="1"/>
    <col min="2830" max="2830" width="13.7109375" style="18" customWidth="1"/>
    <col min="2831" max="2831" width="13.42578125" style="18" customWidth="1"/>
    <col min="2832" max="2832" width="14.7109375" style="18" customWidth="1"/>
    <col min="2833" max="2833" width="13.42578125" style="18" customWidth="1"/>
    <col min="2834" max="2834" width="14.28515625" style="18" customWidth="1"/>
    <col min="2835" max="2835" width="13.42578125" style="18" customWidth="1"/>
    <col min="2836" max="2836" width="13.7109375" style="18" customWidth="1"/>
    <col min="2837" max="2837" width="16.85546875" style="18" customWidth="1"/>
    <col min="2838" max="2844" width="20.85546875" style="18" customWidth="1"/>
    <col min="2845" max="3072" width="11.42578125" style="18"/>
    <col min="3073" max="3073" width="25" style="18" customWidth="1"/>
    <col min="3074" max="3074" width="11.7109375" style="18" customWidth="1"/>
    <col min="3075" max="3075" width="15.85546875" style="18" customWidth="1"/>
    <col min="3076" max="3076" width="26.85546875" style="18" customWidth="1"/>
    <col min="3077" max="3077" width="20.5703125" style="18" customWidth="1"/>
    <col min="3078" max="3078" width="11.5703125" style="18" customWidth="1"/>
    <col min="3079" max="3079" width="15" style="18" customWidth="1"/>
    <col min="3080" max="3080" width="16.140625" style="18" customWidth="1"/>
    <col min="3081" max="3081" width="17.42578125" style="18" customWidth="1"/>
    <col min="3082" max="3082" width="15.42578125" style="18" customWidth="1"/>
    <col min="3083" max="3083" width="14.5703125" style="18" customWidth="1"/>
    <col min="3084" max="3084" width="15.42578125" style="18" customWidth="1"/>
    <col min="3085" max="3085" width="15.85546875" style="18" customWidth="1"/>
    <col min="3086" max="3086" width="13.7109375" style="18" customWidth="1"/>
    <col min="3087" max="3087" width="13.42578125" style="18" customWidth="1"/>
    <col min="3088" max="3088" width="14.7109375" style="18" customWidth="1"/>
    <col min="3089" max="3089" width="13.42578125" style="18" customWidth="1"/>
    <col min="3090" max="3090" width="14.28515625" style="18" customWidth="1"/>
    <col min="3091" max="3091" width="13.42578125" style="18" customWidth="1"/>
    <col min="3092" max="3092" width="13.7109375" style="18" customWidth="1"/>
    <col min="3093" max="3093" width="16.85546875" style="18" customWidth="1"/>
    <col min="3094" max="3100" width="20.85546875" style="18" customWidth="1"/>
    <col min="3101" max="3328" width="11.42578125" style="18"/>
    <col min="3329" max="3329" width="25" style="18" customWidth="1"/>
    <col min="3330" max="3330" width="11.7109375" style="18" customWidth="1"/>
    <col min="3331" max="3331" width="15.85546875" style="18" customWidth="1"/>
    <col min="3332" max="3332" width="26.85546875" style="18" customWidth="1"/>
    <col min="3333" max="3333" width="20.5703125" style="18" customWidth="1"/>
    <col min="3334" max="3334" width="11.5703125" style="18" customWidth="1"/>
    <col min="3335" max="3335" width="15" style="18" customWidth="1"/>
    <col min="3336" max="3336" width="16.140625" style="18" customWidth="1"/>
    <col min="3337" max="3337" width="17.42578125" style="18" customWidth="1"/>
    <col min="3338" max="3338" width="15.42578125" style="18" customWidth="1"/>
    <col min="3339" max="3339" width="14.5703125" style="18" customWidth="1"/>
    <col min="3340" max="3340" width="15.42578125" style="18" customWidth="1"/>
    <col min="3341" max="3341" width="15.85546875" style="18" customWidth="1"/>
    <col min="3342" max="3342" width="13.7109375" style="18" customWidth="1"/>
    <col min="3343" max="3343" width="13.42578125" style="18" customWidth="1"/>
    <col min="3344" max="3344" width="14.7109375" style="18" customWidth="1"/>
    <col min="3345" max="3345" width="13.42578125" style="18" customWidth="1"/>
    <col min="3346" max="3346" width="14.28515625" style="18" customWidth="1"/>
    <col min="3347" max="3347" width="13.42578125" style="18" customWidth="1"/>
    <col min="3348" max="3348" width="13.7109375" style="18" customWidth="1"/>
    <col min="3349" max="3349" width="16.85546875" style="18" customWidth="1"/>
    <col min="3350" max="3356" width="20.85546875" style="18" customWidth="1"/>
    <col min="3357" max="3584" width="11.42578125" style="18"/>
    <col min="3585" max="3585" width="25" style="18" customWidth="1"/>
    <col min="3586" max="3586" width="11.7109375" style="18" customWidth="1"/>
    <col min="3587" max="3587" width="15.85546875" style="18" customWidth="1"/>
    <col min="3588" max="3588" width="26.85546875" style="18" customWidth="1"/>
    <col min="3589" max="3589" width="20.5703125" style="18" customWidth="1"/>
    <col min="3590" max="3590" width="11.5703125" style="18" customWidth="1"/>
    <col min="3591" max="3591" width="15" style="18" customWidth="1"/>
    <col min="3592" max="3592" width="16.140625" style="18" customWidth="1"/>
    <col min="3593" max="3593" width="17.42578125" style="18" customWidth="1"/>
    <col min="3594" max="3594" width="15.42578125" style="18" customWidth="1"/>
    <col min="3595" max="3595" width="14.5703125" style="18" customWidth="1"/>
    <col min="3596" max="3596" width="15.42578125" style="18" customWidth="1"/>
    <col min="3597" max="3597" width="15.85546875" style="18" customWidth="1"/>
    <col min="3598" max="3598" width="13.7109375" style="18" customWidth="1"/>
    <col min="3599" max="3599" width="13.42578125" style="18" customWidth="1"/>
    <col min="3600" max="3600" width="14.7109375" style="18" customWidth="1"/>
    <col min="3601" max="3601" width="13.42578125" style="18" customWidth="1"/>
    <col min="3602" max="3602" width="14.28515625" style="18" customWidth="1"/>
    <col min="3603" max="3603" width="13.42578125" style="18" customWidth="1"/>
    <col min="3604" max="3604" width="13.7109375" style="18" customWidth="1"/>
    <col min="3605" max="3605" width="16.85546875" style="18" customWidth="1"/>
    <col min="3606" max="3612" width="20.85546875" style="18" customWidth="1"/>
    <col min="3613" max="3840" width="11.42578125" style="18"/>
    <col min="3841" max="3841" width="25" style="18" customWidth="1"/>
    <col min="3842" max="3842" width="11.7109375" style="18" customWidth="1"/>
    <col min="3843" max="3843" width="15.85546875" style="18" customWidth="1"/>
    <col min="3844" max="3844" width="26.85546875" style="18" customWidth="1"/>
    <col min="3845" max="3845" width="20.5703125" style="18" customWidth="1"/>
    <col min="3846" max="3846" width="11.5703125" style="18" customWidth="1"/>
    <col min="3847" max="3847" width="15" style="18" customWidth="1"/>
    <col min="3848" max="3848" width="16.140625" style="18" customWidth="1"/>
    <col min="3849" max="3849" width="17.42578125" style="18" customWidth="1"/>
    <col min="3850" max="3850" width="15.42578125" style="18" customWidth="1"/>
    <col min="3851" max="3851" width="14.5703125" style="18" customWidth="1"/>
    <col min="3852" max="3852" width="15.42578125" style="18" customWidth="1"/>
    <col min="3853" max="3853" width="15.85546875" style="18" customWidth="1"/>
    <col min="3854" max="3854" width="13.7109375" style="18" customWidth="1"/>
    <col min="3855" max="3855" width="13.42578125" style="18" customWidth="1"/>
    <col min="3856" max="3856" width="14.7109375" style="18" customWidth="1"/>
    <col min="3857" max="3857" width="13.42578125" style="18" customWidth="1"/>
    <col min="3858" max="3858" width="14.28515625" style="18" customWidth="1"/>
    <col min="3859" max="3859" width="13.42578125" style="18" customWidth="1"/>
    <col min="3860" max="3860" width="13.7109375" style="18" customWidth="1"/>
    <col min="3861" max="3861" width="16.85546875" style="18" customWidth="1"/>
    <col min="3862" max="3868" width="20.85546875" style="18" customWidth="1"/>
    <col min="3869" max="4096" width="11.42578125" style="18"/>
    <col min="4097" max="4097" width="25" style="18" customWidth="1"/>
    <col min="4098" max="4098" width="11.7109375" style="18" customWidth="1"/>
    <col min="4099" max="4099" width="15.85546875" style="18" customWidth="1"/>
    <col min="4100" max="4100" width="26.85546875" style="18" customWidth="1"/>
    <col min="4101" max="4101" width="20.5703125" style="18" customWidth="1"/>
    <col min="4102" max="4102" width="11.5703125" style="18" customWidth="1"/>
    <col min="4103" max="4103" width="15" style="18" customWidth="1"/>
    <col min="4104" max="4104" width="16.140625" style="18" customWidth="1"/>
    <col min="4105" max="4105" width="17.42578125" style="18" customWidth="1"/>
    <col min="4106" max="4106" width="15.42578125" style="18" customWidth="1"/>
    <col min="4107" max="4107" width="14.5703125" style="18" customWidth="1"/>
    <col min="4108" max="4108" width="15.42578125" style="18" customWidth="1"/>
    <col min="4109" max="4109" width="15.85546875" style="18" customWidth="1"/>
    <col min="4110" max="4110" width="13.7109375" style="18" customWidth="1"/>
    <col min="4111" max="4111" width="13.42578125" style="18" customWidth="1"/>
    <col min="4112" max="4112" width="14.7109375" style="18" customWidth="1"/>
    <col min="4113" max="4113" width="13.42578125" style="18" customWidth="1"/>
    <col min="4114" max="4114" width="14.28515625" style="18" customWidth="1"/>
    <col min="4115" max="4115" width="13.42578125" style="18" customWidth="1"/>
    <col min="4116" max="4116" width="13.7109375" style="18" customWidth="1"/>
    <col min="4117" max="4117" width="16.85546875" style="18" customWidth="1"/>
    <col min="4118" max="4124" width="20.85546875" style="18" customWidth="1"/>
    <col min="4125" max="4352" width="11.42578125" style="18"/>
    <col min="4353" max="4353" width="25" style="18" customWidth="1"/>
    <col min="4354" max="4354" width="11.7109375" style="18" customWidth="1"/>
    <col min="4355" max="4355" width="15.85546875" style="18" customWidth="1"/>
    <col min="4356" max="4356" width="26.85546875" style="18" customWidth="1"/>
    <col min="4357" max="4357" width="20.5703125" style="18" customWidth="1"/>
    <col min="4358" max="4358" width="11.5703125" style="18" customWidth="1"/>
    <col min="4359" max="4359" width="15" style="18" customWidth="1"/>
    <col min="4360" max="4360" width="16.140625" style="18" customWidth="1"/>
    <col min="4361" max="4361" width="17.42578125" style="18" customWidth="1"/>
    <col min="4362" max="4362" width="15.42578125" style="18" customWidth="1"/>
    <col min="4363" max="4363" width="14.5703125" style="18" customWidth="1"/>
    <col min="4364" max="4364" width="15.42578125" style="18" customWidth="1"/>
    <col min="4365" max="4365" width="15.85546875" style="18" customWidth="1"/>
    <col min="4366" max="4366" width="13.7109375" style="18" customWidth="1"/>
    <col min="4367" max="4367" width="13.42578125" style="18" customWidth="1"/>
    <col min="4368" max="4368" width="14.7109375" style="18" customWidth="1"/>
    <col min="4369" max="4369" width="13.42578125" style="18" customWidth="1"/>
    <col min="4370" max="4370" width="14.28515625" style="18" customWidth="1"/>
    <col min="4371" max="4371" width="13.42578125" style="18" customWidth="1"/>
    <col min="4372" max="4372" width="13.7109375" style="18" customWidth="1"/>
    <col min="4373" max="4373" width="16.85546875" style="18" customWidth="1"/>
    <col min="4374" max="4380" width="20.85546875" style="18" customWidth="1"/>
    <col min="4381" max="4608" width="11.42578125" style="18"/>
    <col min="4609" max="4609" width="25" style="18" customWidth="1"/>
    <col min="4610" max="4610" width="11.7109375" style="18" customWidth="1"/>
    <col min="4611" max="4611" width="15.85546875" style="18" customWidth="1"/>
    <col min="4612" max="4612" width="26.85546875" style="18" customWidth="1"/>
    <col min="4613" max="4613" width="20.5703125" style="18" customWidth="1"/>
    <col min="4614" max="4614" width="11.5703125" style="18" customWidth="1"/>
    <col min="4615" max="4615" width="15" style="18" customWidth="1"/>
    <col min="4616" max="4616" width="16.140625" style="18" customWidth="1"/>
    <col min="4617" max="4617" width="17.42578125" style="18" customWidth="1"/>
    <col min="4618" max="4618" width="15.42578125" style="18" customWidth="1"/>
    <col min="4619" max="4619" width="14.5703125" style="18" customWidth="1"/>
    <col min="4620" max="4620" width="15.42578125" style="18" customWidth="1"/>
    <col min="4621" max="4621" width="15.85546875" style="18" customWidth="1"/>
    <col min="4622" max="4622" width="13.7109375" style="18" customWidth="1"/>
    <col min="4623" max="4623" width="13.42578125" style="18" customWidth="1"/>
    <col min="4624" max="4624" width="14.7109375" style="18" customWidth="1"/>
    <col min="4625" max="4625" width="13.42578125" style="18" customWidth="1"/>
    <col min="4626" max="4626" width="14.28515625" style="18" customWidth="1"/>
    <col min="4627" max="4627" width="13.42578125" style="18" customWidth="1"/>
    <col min="4628" max="4628" width="13.7109375" style="18" customWidth="1"/>
    <col min="4629" max="4629" width="16.85546875" style="18" customWidth="1"/>
    <col min="4630" max="4636" width="20.85546875" style="18" customWidth="1"/>
    <col min="4637" max="4864" width="11.42578125" style="18"/>
    <col min="4865" max="4865" width="25" style="18" customWidth="1"/>
    <col min="4866" max="4866" width="11.7109375" style="18" customWidth="1"/>
    <col min="4867" max="4867" width="15.85546875" style="18" customWidth="1"/>
    <col min="4868" max="4868" width="26.85546875" style="18" customWidth="1"/>
    <col min="4869" max="4869" width="20.5703125" style="18" customWidth="1"/>
    <col min="4870" max="4870" width="11.5703125" style="18" customWidth="1"/>
    <col min="4871" max="4871" width="15" style="18" customWidth="1"/>
    <col min="4872" max="4872" width="16.140625" style="18" customWidth="1"/>
    <col min="4873" max="4873" width="17.42578125" style="18" customWidth="1"/>
    <col min="4874" max="4874" width="15.42578125" style="18" customWidth="1"/>
    <col min="4875" max="4875" width="14.5703125" style="18" customWidth="1"/>
    <col min="4876" max="4876" width="15.42578125" style="18" customWidth="1"/>
    <col min="4877" max="4877" width="15.85546875" style="18" customWidth="1"/>
    <col min="4878" max="4878" width="13.7109375" style="18" customWidth="1"/>
    <col min="4879" max="4879" width="13.42578125" style="18" customWidth="1"/>
    <col min="4880" max="4880" width="14.7109375" style="18" customWidth="1"/>
    <col min="4881" max="4881" width="13.42578125" style="18" customWidth="1"/>
    <col min="4882" max="4882" width="14.28515625" style="18" customWidth="1"/>
    <col min="4883" max="4883" width="13.42578125" style="18" customWidth="1"/>
    <col min="4884" max="4884" width="13.7109375" style="18" customWidth="1"/>
    <col min="4885" max="4885" width="16.85546875" style="18" customWidth="1"/>
    <col min="4886" max="4892" width="20.85546875" style="18" customWidth="1"/>
    <col min="4893" max="5120" width="11.42578125" style="18"/>
    <col min="5121" max="5121" width="25" style="18" customWidth="1"/>
    <col min="5122" max="5122" width="11.7109375" style="18" customWidth="1"/>
    <col min="5123" max="5123" width="15.85546875" style="18" customWidth="1"/>
    <col min="5124" max="5124" width="26.85546875" style="18" customWidth="1"/>
    <col min="5125" max="5125" width="20.5703125" style="18" customWidth="1"/>
    <col min="5126" max="5126" width="11.5703125" style="18" customWidth="1"/>
    <col min="5127" max="5127" width="15" style="18" customWidth="1"/>
    <col min="5128" max="5128" width="16.140625" style="18" customWidth="1"/>
    <col min="5129" max="5129" width="17.42578125" style="18" customWidth="1"/>
    <col min="5130" max="5130" width="15.42578125" style="18" customWidth="1"/>
    <col min="5131" max="5131" width="14.5703125" style="18" customWidth="1"/>
    <col min="5132" max="5132" width="15.42578125" style="18" customWidth="1"/>
    <col min="5133" max="5133" width="15.85546875" style="18" customWidth="1"/>
    <col min="5134" max="5134" width="13.7109375" style="18" customWidth="1"/>
    <col min="5135" max="5135" width="13.42578125" style="18" customWidth="1"/>
    <col min="5136" max="5136" width="14.7109375" style="18" customWidth="1"/>
    <col min="5137" max="5137" width="13.42578125" style="18" customWidth="1"/>
    <col min="5138" max="5138" width="14.28515625" style="18" customWidth="1"/>
    <col min="5139" max="5139" width="13.42578125" style="18" customWidth="1"/>
    <col min="5140" max="5140" width="13.7109375" style="18" customWidth="1"/>
    <col min="5141" max="5141" width="16.85546875" style="18" customWidth="1"/>
    <col min="5142" max="5148" width="20.85546875" style="18" customWidth="1"/>
    <col min="5149" max="5376" width="11.42578125" style="18"/>
    <col min="5377" max="5377" width="25" style="18" customWidth="1"/>
    <col min="5378" max="5378" width="11.7109375" style="18" customWidth="1"/>
    <col min="5379" max="5379" width="15.85546875" style="18" customWidth="1"/>
    <col min="5380" max="5380" width="26.85546875" style="18" customWidth="1"/>
    <col min="5381" max="5381" width="20.5703125" style="18" customWidth="1"/>
    <col min="5382" max="5382" width="11.5703125" style="18" customWidth="1"/>
    <col min="5383" max="5383" width="15" style="18" customWidth="1"/>
    <col min="5384" max="5384" width="16.140625" style="18" customWidth="1"/>
    <col min="5385" max="5385" width="17.42578125" style="18" customWidth="1"/>
    <col min="5386" max="5386" width="15.42578125" style="18" customWidth="1"/>
    <col min="5387" max="5387" width="14.5703125" style="18" customWidth="1"/>
    <col min="5388" max="5388" width="15.42578125" style="18" customWidth="1"/>
    <col min="5389" max="5389" width="15.85546875" style="18" customWidth="1"/>
    <col min="5390" max="5390" width="13.7109375" style="18" customWidth="1"/>
    <col min="5391" max="5391" width="13.42578125" style="18" customWidth="1"/>
    <col min="5392" max="5392" width="14.7109375" style="18" customWidth="1"/>
    <col min="5393" max="5393" width="13.42578125" style="18" customWidth="1"/>
    <col min="5394" max="5394" width="14.28515625" style="18" customWidth="1"/>
    <col min="5395" max="5395" width="13.42578125" style="18" customWidth="1"/>
    <col min="5396" max="5396" width="13.7109375" style="18" customWidth="1"/>
    <col min="5397" max="5397" width="16.85546875" style="18" customWidth="1"/>
    <col min="5398" max="5404" width="20.85546875" style="18" customWidth="1"/>
    <col min="5405" max="5632" width="11.42578125" style="18"/>
    <col min="5633" max="5633" width="25" style="18" customWidth="1"/>
    <col min="5634" max="5634" width="11.7109375" style="18" customWidth="1"/>
    <col min="5635" max="5635" width="15.85546875" style="18" customWidth="1"/>
    <col min="5636" max="5636" width="26.85546875" style="18" customWidth="1"/>
    <col min="5637" max="5637" width="20.5703125" style="18" customWidth="1"/>
    <col min="5638" max="5638" width="11.5703125" style="18" customWidth="1"/>
    <col min="5639" max="5639" width="15" style="18" customWidth="1"/>
    <col min="5640" max="5640" width="16.140625" style="18" customWidth="1"/>
    <col min="5641" max="5641" width="17.42578125" style="18" customWidth="1"/>
    <col min="5642" max="5642" width="15.42578125" style="18" customWidth="1"/>
    <col min="5643" max="5643" width="14.5703125" style="18" customWidth="1"/>
    <col min="5644" max="5644" width="15.42578125" style="18" customWidth="1"/>
    <col min="5645" max="5645" width="15.85546875" style="18" customWidth="1"/>
    <col min="5646" max="5646" width="13.7109375" style="18" customWidth="1"/>
    <col min="5647" max="5647" width="13.42578125" style="18" customWidth="1"/>
    <col min="5648" max="5648" width="14.7109375" style="18" customWidth="1"/>
    <col min="5649" max="5649" width="13.42578125" style="18" customWidth="1"/>
    <col min="5650" max="5650" width="14.28515625" style="18" customWidth="1"/>
    <col min="5651" max="5651" width="13.42578125" style="18" customWidth="1"/>
    <col min="5652" max="5652" width="13.7109375" style="18" customWidth="1"/>
    <col min="5653" max="5653" width="16.85546875" style="18" customWidth="1"/>
    <col min="5654" max="5660" width="20.85546875" style="18" customWidth="1"/>
    <col min="5661" max="5888" width="11.42578125" style="18"/>
    <col min="5889" max="5889" width="25" style="18" customWidth="1"/>
    <col min="5890" max="5890" width="11.7109375" style="18" customWidth="1"/>
    <col min="5891" max="5891" width="15.85546875" style="18" customWidth="1"/>
    <col min="5892" max="5892" width="26.85546875" style="18" customWidth="1"/>
    <col min="5893" max="5893" width="20.5703125" style="18" customWidth="1"/>
    <col min="5894" max="5894" width="11.5703125" style="18" customWidth="1"/>
    <col min="5895" max="5895" width="15" style="18" customWidth="1"/>
    <col min="5896" max="5896" width="16.140625" style="18" customWidth="1"/>
    <col min="5897" max="5897" width="17.42578125" style="18" customWidth="1"/>
    <col min="5898" max="5898" width="15.42578125" style="18" customWidth="1"/>
    <col min="5899" max="5899" width="14.5703125" style="18" customWidth="1"/>
    <col min="5900" max="5900" width="15.42578125" style="18" customWidth="1"/>
    <col min="5901" max="5901" width="15.85546875" style="18" customWidth="1"/>
    <col min="5902" max="5902" width="13.7109375" style="18" customWidth="1"/>
    <col min="5903" max="5903" width="13.42578125" style="18" customWidth="1"/>
    <col min="5904" max="5904" width="14.7109375" style="18" customWidth="1"/>
    <col min="5905" max="5905" width="13.42578125" style="18" customWidth="1"/>
    <col min="5906" max="5906" width="14.28515625" style="18" customWidth="1"/>
    <col min="5907" max="5907" width="13.42578125" style="18" customWidth="1"/>
    <col min="5908" max="5908" width="13.7109375" style="18" customWidth="1"/>
    <col min="5909" max="5909" width="16.85546875" style="18" customWidth="1"/>
    <col min="5910" max="5916" width="20.85546875" style="18" customWidth="1"/>
    <col min="5917" max="6144" width="11.42578125" style="18"/>
    <col min="6145" max="6145" width="25" style="18" customWidth="1"/>
    <col min="6146" max="6146" width="11.7109375" style="18" customWidth="1"/>
    <col min="6147" max="6147" width="15.85546875" style="18" customWidth="1"/>
    <col min="6148" max="6148" width="26.85546875" style="18" customWidth="1"/>
    <col min="6149" max="6149" width="20.5703125" style="18" customWidth="1"/>
    <col min="6150" max="6150" width="11.5703125" style="18" customWidth="1"/>
    <col min="6151" max="6151" width="15" style="18" customWidth="1"/>
    <col min="6152" max="6152" width="16.140625" style="18" customWidth="1"/>
    <col min="6153" max="6153" width="17.42578125" style="18" customWidth="1"/>
    <col min="6154" max="6154" width="15.42578125" style="18" customWidth="1"/>
    <col min="6155" max="6155" width="14.5703125" style="18" customWidth="1"/>
    <col min="6156" max="6156" width="15.42578125" style="18" customWidth="1"/>
    <col min="6157" max="6157" width="15.85546875" style="18" customWidth="1"/>
    <col min="6158" max="6158" width="13.7109375" style="18" customWidth="1"/>
    <col min="6159" max="6159" width="13.42578125" style="18" customWidth="1"/>
    <col min="6160" max="6160" width="14.7109375" style="18" customWidth="1"/>
    <col min="6161" max="6161" width="13.42578125" style="18" customWidth="1"/>
    <col min="6162" max="6162" width="14.28515625" style="18" customWidth="1"/>
    <col min="6163" max="6163" width="13.42578125" style="18" customWidth="1"/>
    <col min="6164" max="6164" width="13.7109375" style="18" customWidth="1"/>
    <col min="6165" max="6165" width="16.85546875" style="18" customWidth="1"/>
    <col min="6166" max="6172" width="20.85546875" style="18" customWidth="1"/>
    <col min="6173" max="6400" width="11.42578125" style="18"/>
    <col min="6401" max="6401" width="25" style="18" customWidth="1"/>
    <col min="6402" max="6402" width="11.7109375" style="18" customWidth="1"/>
    <col min="6403" max="6403" width="15.85546875" style="18" customWidth="1"/>
    <col min="6404" max="6404" width="26.85546875" style="18" customWidth="1"/>
    <col min="6405" max="6405" width="20.5703125" style="18" customWidth="1"/>
    <col min="6406" max="6406" width="11.5703125" style="18" customWidth="1"/>
    <col min="6407" max="6407" width="15" style="18" customWidth="1"/>
    <col min="6408" max="6408" width="16.140625" style="18" customWidth="1"/>
    <col min="6409" max="6409" width="17.42578125" style="18" customWidth="1"/>
    <col min="6410" max="6410" width="15.42578125" style="18" customWidth="1"/>
    <col min="6411" max="6411" width="14.5703125" style="18" customWidth="1"/>
    <col min="6412" max="6412" width="15.42578125" style="18" customWidth="1"/>
    <col min="6413" max="6413" width="15.85546875" style="18" customWidth="1"/>
    <col min="6414" max="6414" width="13.7109375" style="18" customWidth="1"/>
    <col min="6415" max="6415" width="13.42578125" style="18" customWidth="1"/>
    <col min="6416" max="6416" width="14.7109375" style="18" customWidth="1"/>
    <col min="6417" max="6417" width="13.42578125" style="18" customWidth="1"/>
    <col min="6418" max="6418" width="14.28515625" style="18" customWidth="1"/>
    <col min="6419" max="6419" width="13.42578125" style="18" customWidth="1"/>
    <col min="6420" max="6420" width="13.7109375" style="18" customWidth="1"/>
    <col min="6421" max="6421" width="16.85546875" style="18" customWidth="1"/>
    <col min="6422" max="6428" width="20.85546875" style="18" customWidth="1"/>
    <col min="6429" max="6656" width="11.42578125" style="18"/>
    <col min="6657" max="6657" width="25" style="18" customWidth="1"/>
    <col min="6658" max="6658" width="11.7109375" style="18" customWidth="1"/>
    <col min="6659" max="6659" width="15.85546875" style="18" customWidth="1"/>
    <col min="6660" max="6660" width="26.85546875" style="18" customWidth="1"/>
    <col min="6661" max="6661" width="20.5703125" style="18" customWidth="1"/>
    <col min="6662" max="6662" width="11.5703125" style="18" customWidth="1"/>
    <col min="6663" max="6663" width="15" style="18" customWidth="1"/>
    <col min="6664" max="6664" width="16.140625" style="18" customWidth="1"/>
    <col min="6665" max="6665" width="17.42578125" style="18" customWidth="1"/>
    <col min="6666" max="6666" width="15.42578125" style="18" customWidth="1"/>
    <col min="6667" max="6667" width="14.5703125" style="18" customWidth="1"/>
    <col min="6668" max="6668" width="15.42578125" style="18" customWidth="1"/>
    <col min="6669" max="6669" width="15.85546875" style="18" customWidth="1"/>
    <col min="6670" max="6670" width="13.7109375" style="18" customWidth="1"/>
    <col min="6671" max="6671" width="13.42578125" style="18" customWidth="1"/>
    <col min="6672" max="6672" width="14.7109375" style="18" customWidth="1"/>
    <col min="6673" max="6673" width="13.42578125" style="18" customWidth="1"/>
    <col min="6674" max="6674" width="14.28515625" style="18" customWidth="1"/>
    <col min="6675" max="6675" width="13.42578125" style="18" customWidth="1"/>
    <col min="6676" max="6676" width="13.7109375" style="18" customWidth="1"/>
    <col min="6677" max="6677" width="16.85546875" style="18" customWidth="1"/>
    <col min="6678" max="6684" width="20.85546875" style="18" customWidth="1"/>
    <col min="6685" max="6912" width="11.42578125" style="18"/>
    <col min="6913" max="6913" width="25" style="18" customWidth="1"/>
    <col min="6914" max="6914" width="11.7109375" style="18" customWidth="1"/>
    <col min="6915" max="6915" width="15.85546875" style="18" customWidth="1"/>
    <col min="6916" max="6916" width="26.85546875" style="18" customWidth="1"/>
    <col min="6917" max="6917" width="20.5703125" style="18" customWidth="1"/>
    <col min="6918" max="6918" width="11.5703125" style="18" customWidth="1"/>
    <col min="6919" max="6919" width="15" style="18" customWidth="1"/>
    <col min="6920" max="6920" width="16.140625" style="18" customWidth="1"/>
    <col min="6921" max="6921" width="17.42578125" style="18" customWidth="1"/>
    <col min="6922" max="6922" width="15.42578125" style="18" customWidth="1"/>
    <col min="6923" max="6923" width="14.5703125" style="18" customWidth="1"/>
    <col min="6924" max="6924" width="15.42578125" style="18" customWidth="1"/>
    <col min="6925" max="6925" width="15.85546875" style="18" customWidth="1"/>
    <col min="6926" max="6926" width="13.7109375" style="18" customWidth="1"/>
    <col min="6927" max="6927" width="13.42578125" style="18" customWidth="1"/>
    <col min="6928" max="6928" width="14.7109375" style="18" customWidth="1"/>
    <col min="6929" max="6929" width="13.42578125" style="18" customWidth="1"/>
    <col min="6930" max="6930" width="14.28515625" style="18" customWidth="1"/>
    <col min="6931" max="6931" width="13.42578125" style="18" customWidth="1"/>
    <col min="6932" max="6932" width="13.7109375" style="18" customWidth="1"/>
    <col min="6933" max="6933" width="16.85546875" style="18" customWidth="1"/>
    <col min="6934" max="6940" width="20.85546875" style="18" customWidth="1"/>
    <col min="6941" max="7168" width="11.42578125" style="18"/>
    <col min="7169" max="7169" width="25" style="18" customWidth="1"/>
    <col min="7170" max="7170" width="11.7109375" style="18" customWidth="1"/>
    <col min="7171" max="7171" width="15.85546875" style="18" customWidth="1"/>
    <col min="7172" max="7172" width="26.85546875" style="18" customWidth="1"/>
    <col min="7173" max="7173" width="20.5703125" style="18" customWidth="1"/>
    <col min="7174" max="7174" width="11.5703125" style="18" customWidth="1"/>
    <col min="7175" max="7175" width="15" style="18" customWidth="1"/>
    <col min="7176" max="7176" width="16.140625" style="18" customWidth="1"/>
    <col min="7177" max="7177" width="17.42578125" style="18" customWidth="1"/>
    <col min="7178" max="7178" width="15.42578125" style="18" customWidth="1"/>
    <col min="7179" max="7179" width="14.5703125" style="18" customWidth="1"/>
    <col min="7180" max="7180" width="15.42578125" style="18" customWidth="1"/>
    <col min="7181" max="7181" width="15.85546875" style="18" customWidth="1"/>
    <col min="7182" max="7182" width="13.7109375" style="18" customWidth="1"/>
    <col min="7183" max="7183" width="13.42578125" style="18" customWidth="1"/>
    <col min="7184" max="7184" width="14.7109375" style="18" customWidth="1"/>
    <col min="7185" max="7185" width="13.42578125" style="18" customWidth="1"/>
    <col min="7186" max="7186" width="14.28515625" style="18" customWidth="1"/>
    <col min="7187" max="7187" width="13.42578125" style="18" customWidth="1"/>
    <col min="7188" max="7188" width="13.7109375" style="18" customWidth="1"/>
    <col min="7189" max="7189" width="16.85546875" style="18" customWidth="1"/>
    <col min="7190" max="7196" width="20.85546875" style="18" customWidth="1"/>
    <col min="7197" max="7424" width="11.42578125" style="18"/>
    <col min="7425" max="7425" width="25" style="18" customWidth="1"/>
    <col min="7426" max="7426" width="11.7109375" style="18" customWidth="1"/>
    <col min="7427" max="7427" width="15.85546875" style="18" customWidth="1"/>
    <col min="7428" max="7428" width="26.85546875" style="18" customWidth="1"/>
    <col min="7429" max="7429" width="20.5703125" style="18" customWidth="1"/>
    <col min="7430" max="7430" width="11.5703125" style="18" customWidth="1"/>
    <col min="7431" max="7431" width="15" style="18" customWidth="1"/>
    <col min="7432" max="7432" width="16.140625" style="18" customWidth="1"/>
    <col min="7433" max="7433" width="17.42578125" style="18" customWidth="1"/>
    <col min="7434" max="7434" width="15.42578125" style="18" customWidth="1"/>
    <col min="7435" max="7435" width="14.5703125" style="18" customWidth="1"/>
    <col min="7436" max="7436" width="15.42578125" style="18" customWidth="1"/>
    <col min="7437" max="7437" width="15.85546875" style="18" customWidth="1"/>
    <col min="7438" max="7438" width="13.7109375" style="18" customWidth="1"/>
    <col min="7439" max="7439" width="13.42578125" style="18" customWidth="1"/>
    <col min="7440" max="7440" width="14.7109375" style="18" customWidth="1"/>
    <col min="7441" max="7441" width="13.42578125" style="18" customWidth="1"/>
    <col min="7442" max="7442" width="14.28515625" style="18" customWidth="1"/>
    <col min="7443" max="7443" width="13.42578125" style="18" customWidth="1"/>
    <col min="7444" max="7444" width="13.7109375" style="18" customWidth="1"/>
    <col min="7445" max="7445" width="16.85546875" style="18" customWidth="1"/>
    <col min="7446" max="7452" width="20.85546875" style="18" customWidth="1"/>
    <col min="7453" max="7680" width="11.42578125" style="18"/>
    <col min="7681" max="7681" width="25" style="18" customWidth="1"/>
    <col min="7682" max="7682" width="11.7109375" style="18" customWidth="1"/>
    <col min="7683" max="7683" width="15.85546875" style="18" customWidth="1"/>
    <col min="7684" max="7684" width="26.85546875" style="18" customWidth="1"/>
    <col min="7685" max="7685" width="20.5703125" style="18" customWidth="1"/>
    <col min="7686" max="7686" width="11.5703125" style="18" customWidth="1"/>
    <col min="7687" max="7687" width="15" style="18" customWidth="1"/>
    <col min="7688" max="7688" width="16.140625" style="18" customWidth="1"/>
    <col min="7689" max="7689" width="17.42578125" style="18" customWidth="1"/>
    <col min="7690" max="7690" width="15.42578125" style="18" customWidth="1"/>
    <col min="7691" max="7691" width="14.5703125" style="18" customWidth="1"/>
    <col min="7692" max="7692" width="15.42578125" style="18" customWidth="1"/>
    <col min="7693" max="7693" width="15.85546875" style="18" customWidth="1"/>
    <col min="7694" max="7694" width="13.7109375" style="18" customWidth="1"/>
    <col min="7695" max="7695" width="13.42578125" style="18" customWidth="1"/>
    <col min="7696" max="7696" width="14.7109375" style="18" customWidth="1"/>
    <col min="7697" max="7697" width="13.42578125" style="18" customWidth="1"/>
    <col min="7698" max="7698" width="14.28515625" style="18" customWidth="1"/>
    <col min="7699" max="7699" width="13.42578125" style="18" customWidth="1"/>
    <col min="7700" max="7700" width="13.7109375" style="18" customWidth="1"/>
    <col min="7701" max="7701" width="16.85546875" style="18" customWidth="1"/>
    <col min="7702" max="7708" width="20.85546875" style="18" customWidth="1"/>
    <col min="7709" max="7936" width="11.42578125" style="18"/>
    <col min="7937" max="7937" width="25" style="18" customWidth="1"/>
    <col min="7938" max="7938" width="11.7109375" style="18" customWidth="1"/>
    <col min="7939" max="7939" width="15.85546875" style="18" customWidth="1"/>
    <col min="7940" max="7940" width="26.85546875" style="18" customWidth="1"/>
    <col min="7941" max="7941" width="20.5703125" style="18" customWidth="1"/>
    <col min="7942" max="7942" width="11.5703125" style="18" customWidth="1"/>
    <col min="7943" max="7943" width="15" style="18" customWidth="1"/>
    <col min="7944" max="7944" width="16.140625" style="18" customWidth="1"/>
    <col min="7945" max="7945" width="17.42578125" style="18" customWidth="1"/>
    <col min="7946" max="7946" width="15.42578125" style="18" customWidth="1"/>
    <col min="7947" max="7947" width="14.5703125" style="18" customWidth="1"/>
    <col min="7948" max="7948" width="15.42578125" style="18" customWidth="1"/>
    <col min="7949" max="7949" width="15.85546875" style="18" customWidth="1"/>
    <col min="7950" max="7950" width="13.7109375" style="18" customWidth="1"/>
    <col min="7951" max="7951" width="13.42578125" style="18" customWidth="1"/>
    <col min="7952" max="7952" width="14.7109375" style="18" customWidth="1"/>
    <col min="7953" max="7953" width="13.42578125" style="18" customWidth="1"/>
    <col min="7954" max="7954" width="14.28515625" style="18" customWidth="1"/>
    <col min="7955" max="7955" width="13.42578125" style="18" customWidth="1"/>
    <col min="7956" max="7956" width="13.7109375" style="18" customWidth="1"/>
    <col min="7957" max="7957" width="16.85546875" style="18" customWidth="1"/>
    <col min="7958" max="7964" width="20.85546875" style="18" customWidth="1"/>
    <col min="7965" max="8192" width="11.42578125" style="18"/>
    <col min="8193" max="8193" width="25" style="18" customWidth="1"/>
    <col min="8194" max="8194" width="11.7109375" style="18" customWidth="1"/>
    <col min="8195" max="8195" width="15.85546875" style="18" customWidth="1"/>
    <col min="8196" max="8196" width="26.85546875" style="18" customWidth="1"/>
    <col min="8197" max="8197" width="20.5703125" style="18" customWidth="1"/>
    <col min="8198" max="8198" width="11.5703125" style="18" customWidth="1"/>
    <col min="8199" max="8199" width="15" style="18" customWidth="1"/>
    <col min="8200" max="8200" width="16.140625" style="18" customWidth="1"/>
    <col min="8201" max="8201" width="17.42578125" style="18" customWidth="1"/>
    <col min="8202" max="8202" width="15.42578125" style="18" customWidth="1"/>
    <col min="8203" max="8203" width="14.5703125" style="18" customWidth="1"/>
    <col min="8204" max="8204" width="15.42578125" style="18" customWidth="1"/>
    <col min="8205" max="8205" width="15.85546875" style="18" customWidth="1"/>
    <col min="8206" max="8206" width="13.7109375" style="18" customWidth="1"/>
    <col min="8207" max="8207" width="13.42578125" style="18" customWidth="1"/>
    <col min="8208" max="8208" width="14.7109375" style="18" customWidth="1"/>
    <col min="8209" max="8209" width="13.42578125" style="18" customWidth="1"/>
    <col min="8210" max="8210" width="14.28515625" style="18" customWidth="1"/>
    <col min="8211" max="8211" width="13.42578125" style="18" customWidth="1"/>
    <col min="8212" max="8212" width="13.7109375" style="18" customWidth="1"/>
    <col min="8213" max="8213" width="16.85546875" style="18" customWidth="1"/>
    <col min="8214" max="8220" width="20.85546875" style="18" customWidth="1"/>
    <col min="8221" max="8448" width="11.42578125" style="18"/>
    <col min="8449" max="8449" width="25" style="18" customWidth="1"/>
    <col min="8450" max="8450" width="11.7109375" style="18" customWidth="1"/>
    <col min="8451" max="8451" width="15.85546875" style="18" customWidth="1"/>
    <col min="8452" max="8452" width="26.85546875" style="18" customWidth="1"/>
    <col min="8453" max="8453" width="20.5703125" style="18" customWidth="1"/>
    <col min="8454" max="8454" width="11.5703125" style="18" customWidth="1"/>
    <col min="8455" max="8455" width="15" style="18" customWidth="1"/>
    <col min="8456" max="8456" width="16.140625" style="18" customWidth="1"/>
    <col min="8457" max="8457" width="17.42578125" style="18" customWidth="1"/>
    <col min="8458" max="8458" width="15.42578125" style="18" customWidth="1"/>
    <col min="8459" max="8459" width="14.5703125" style="18" customWidth="1"/>
    <col min="8460" max="8460" width="15.42578125" style="18" customWidth="1"/>
    <col min="8461" max="8461" width="15.85546875" style="18" customWidth="1"/>
    <col min="8462" max="8462" width="13.7109375" style="18" customWidth="1"/>
    <col min="8463" max="8463" width="13.42578125" style="18" customWidth="1"/>
    <col min="8464" max="8464" width="14.7109375" style="18" customWidth="1"/>
    <col min="8465" max="8465" width="13.42578125" style="18" customWidth="1"/>
    <col min="8466" max="8466" width="14.28515625" style="18" customWidth="1"/>
    <col min="8467" max="8467" width="13.42578125" style="18" customWidth="1"/>
    <col min="8468" max="8468" width="13.7109375" style="18" customWidth="1"/>
    <col min="8469" max="8469" width="16.85546875" style="18" customWidth="1"/>
    <col min="8470" max="8476" width="20.85546875" style="18" customWidth="1"/>
    <col min="8477" max="8704" width="11.42578125" style="18"/>
    <col min="8705" max="8705" width="25" style="18" customWidth="1"/>
    <col min="8706" max="8706" width="11.7109375" style="18" customWidth="1"/>
    <col min="8707" max="8707" width="15.85546875" style="18" customWidth="1"/>
    <col min="8708" max="8708" width="26.85546875" style="18" customWidth="1"/>
    <col min="8709" max="8709" width="20.5703125" style="18" customWidth="1"/>
    <col min="8710" max="8710" width="11.5703125" style="18" customWidth="1"/>
    <col min="8711" max="8711" width="15" style="18" customWidth="1"/>
    <col min="8712" max="8712" width="16.140625" style="18" customWidth="1"/>
    <col min="8713" max="8713" width="17.42578125" style="18" customWidth="1"/>
    <col min="8714" max="8714" width="15.42578125" style="18" customWidth="1"/>
    <col min="8715" max="8715" width="14.5703125" style="18" customWidth="1"/>
    <col min="8716" max="8716" width="15.42578125" style="18" customWidth="1"/>
    <col min="8717" max="8717" width="15.85546875" style="18" customWidth="1"/>
    <col min="8718" max="8718" width="13.7109375" style="18" customWidth="1"/>
    <col min="8719" max="8719" width="13.42578125" style="18" customWidth="1"/>
    <col min="8720" max="8720" width="14.7109375" style="18" customWidth="1"/>
    <col min="8721" max="8721" width="13.42578125" style="18" customWidth="1"/>
    <col min="8722" max="8722" width="14.28515625" style="18" customWidth="1"/>
    <col min="8723" max="8723" width="13.42578125" style="18" customWidth="1"/>
    <col min="8724" max="8724" width="13.7109375" style="18" customWidth="1"/>
    <col min="8725" max="8725" width="16.85546875" style="18" customWidth="1"/>
    <col min="8726" max="8732" width="20.85546875" style="18" customWidth="1"/>
    <col min="8733" max="8960" width="11.42578125" style="18"/>
    <col min="8961" max="8961" width="25" style="18" customWidth="1"/>
    <col min="8962" max="8962" width="11.7109375" style="18" customWidth="1"/>
    <col min="8963" max="8963" width="15.85546875" style="18" customWidth="1"/>
    <col min="8964" max="8964" width="26.85546875" style="18" customWidth="1"/>
    <col min="8965" max="8965" width="20.5703125" style="18" customWidth="1"/>
    <col min="8966" max="8966" width="11.5703125" style="18" customWidth="1"/>
    <col min="8967" max="8967" width="15" style="18" customWidth="1"/>
    <col min="8968" max="8968" width="16.140625" style="18" customWidth="1"/>
    <col min="8969" max="8969" width="17.42578125" style="18" customWidth="1"/>
    <col min="8970" max="8970" width="15.42578125" style="18" customWidth="1"/>
    <col min="8971" max="8971" width="14.5703125" style="18" customWidth="1"/>
    <col min="8972" max="8972" width="15.42578125" style="18" customWidth="1"/>
    <col min="8973" max="8973" width="15.85546875" style="18" customWidth="1"/>
    <col min="8974" max="8974" width="13.7109375" style="18" customWidth="1"/>
    <col min="8975" max="8975" width="13.42578125" style="18" customWidth="1"/>
    <col min="8976" max="8976" width="14.7109375" style="18" customWidth="1"/>
    <col min="8977" max="8977" width="13.42578125" style="18" customWidth="1"/>
    <col min="8978" max="8978" width="14.28515625" style="18" customWidth="1"/>
    <col min="8979" max="8979" width="13.42578125" style="18" customWidth="1"/>
    <col min="8980" max="8980" width="13.7109375" style="18" customWidth="1"/>
    <col min="8981" max="8981" width="16.85546875" style="18" customWidth="1"/>
    <col min="8982" max="8988" width="20.85546875" style="18" customWidth="1"/>
    <col min="8989" max="9216" width="11.42578125" style="18"/>
    <col min="9217" max="9217" width="25" style="18" customWidth="1"/>
    <col min="9218" max="9218" width="11.7109375" style="18" customWidth="1"/>
    <col min="9219" max="9219" width="15.85546875" style="18" customWidth="1"/>
    <col min="9220" max="9220" width="26.85546875" style="18" customWidth="1"/>
    <col min="9221" max="9221" width="20.5703125" style="18" customWidth="1"/>
    <col min="9222" max="9222" width="11.5703125" style="18" customWidth="1"/>
    <col min="9223" max="9223" width="15" style="18" customWidth="1"/>
    <col min="9224" max="9224" width="16.140625" style="18" customWidth="1"/>
    <col min="9225" max="9225" width="17.42578125" style="18" customWidth="1"/>
    <col min="9226" max="9226" width="15.42578125" style="18" customWidth="1"/>
    <col min="9227" max="9227" width="14.5703125" style="18" customWidth="1"/>
    <col min="9228" max="9228" width="15.42578125" style="18" customWidth="1"/>
    <col min="9229" max="9229" width="15.85546875" style="18" customWidth="1"/>
    <col min="9230" max="9230" width="13.7109375" style="18" customWidth="1"/>
    <col min="9231" max="9231" width="13.42578125" style="18" customWidth="1"/>
    <col min="9232" max="9232" width="14.7109375" style="18" customWidth="1"/>
    <col min="9233" max="9233" width="13.42578125" style="18" customWidth="1"/>
    <col min="9234" max="9234" width="14.28515625" style="18" customWidth="1"/>
    <col min="9235" max="9235" width="13.42578125" style="18" customWidth="1"/>
    <col min="9236" max="9236" width="13.7109375" style="18" customWidth="1"/>
    <col min="9237" max="9237" width="16.85546875" style="18" customWidth="1"/>
    <col min="9238" max="9244" width="20.85546875" style="18" customWidth="1"/>
    <col min="9245" max="9472" width="11.42578125" style="18"/>
    <col min="9473" max="9473" width="25" style="18" customWidth="1"/>
    <col min="9474" max="9474" width="11.7109375" style="18" customWidth="1"/>
    <col min="9475" max="9475" width="15.85546875" style="18" customWidth="1"/>
    <col min="9476" max="9476" width="26.85546875" style="18" customWidth="1"/>
    <col min="9477" max="9477" width="20.5703125" style="18" customWidth="1"/>
    <col min="9478" max="9478" width="11.5703125" style="18" customWidth="1"/>
    <col min="9479" max="9479" width="15" style="18" customWidth="1"/>
    <col min="9480" max="9480" width="16.140625" style="18" customWidth="1"/>
    <col min="9481" max="9481" width="17.42578125" style="18" customWidth="1"/>
    <col min="9482" max="9482" width="15.42578125" style="18" customWidth="1"/>
    <col min="9483" max="9483" width="14.5703125" style="18" customWidth="1"/>
    <col min="9484" max="9484" width="15.42578125" style="18" customWidth="1"/>
    <col min="9485" max="9485" width="15.85546875" style="18" customWidth="1"/>
    <col min="9486" max="9486" width="13.7109375" style="18" customWidth="1"/>
    <col min="9487" max="9487" width="13.42578125" style="18" customWidth="1"/>
    <col min="9488" max="9488" width="14.7109375" style="18" customWidth="1"/>
    <col min="9489" max="9489" width="13.42578125" style="18" customWidth="1"/>
    <col min="9490" max="9490" width="14.28515625" style="18" customWidth="1"/>
    <col min="9491" max="9491" width="13.42578125" style="18" customWidth="1"/>
    <col min="9492" max="9492" width="13.7109375" style="18" customWidth="1"/>
    <col min="9493" max="9493" width="16.85546875" style="18" customWidth="1"/>
    <col min="9494" max="9500" width="20.85546875" style="18" customWidth="1"/>
    <col min="9501" max="9728" width="11.42578125" style="18"/>
    <col min="9729" max="9729" width="25" style="18" customWidth="1"/>
    <col min="9730" max="9730" width="11.7109375" style="18" customWidth="1"/>
    <col min="9731" max="9731" width="15.85546875" style="18" customWidth="1"/>
    <col min="9732" max="9732" width="26.85546875" style="18" customWidth="1"/>
    <col min="9733" max="9733" width="20.5703125" style="18" customWidth="1"/>
    <col min="9734" max="9734" width="11.5703125" style="18" customWidth="1"/>
    <col min="9735" max="9735" width="15" style="18" customWidth="1"/>
    <col min="9736" max="9736" width="16.140625" style="18" customWidth="1"/>
    <col min="9737" max="9737" width="17.42578125" style="18" customWidth="1"/>
    <col min="9738" max="9738" width="15.42578125" style="18" customWidth="1"/>
    <col min="9739" max="9739" width="14.5703125" style="18" customWidth="1"/>
    <col min="9740" max="9740" width="15.42578125" style="18" customWidth="1"/>
    <col min="9741" max="9741" width="15.85546875" style="18" customWidth="1"/>
    <col min="9742" max="9742" width="13.7109375" style="18" customWidth="1"/>
    <col min="9743" max="9743" width="13.42578125" style="18" customWidth="1"/>
    <col min="9744" max="9744" width="14.7109375" style="18" customWidth="1"/>
    <col min="9745" max="9745" width="13.42578125" style="18" customWidth="1"/>
    <col min="9746" max="9746" width="14.28515625" style="18" customWidth="1"/>
    <col min="9747" max="9747" width="13.42578125" style="18" customWidth="1"/>
    <col min="9748" max="9748" width="13.7109375" style="18" customWidth="1"/>
    <col min="9749" max="9749" width="16.85546875" style="18" customWidth="1"/>
    <col min="9750" max="9756" width="20.85546875" style="18" customWidth="1"/>
    <col min="9757" max="9984" width="11.42578125" style="18"/>
    <col min="9985" max="9985" width="25" style="18" customWidth="1"/>
    <col min="9986" max="9986" width="11.7109375" style="18" customWidth="1"/>
    <col min="9987" max="9987" width="15.85546875" style="18" customWidth="1"/>
    <col min="9988" max="9988" width="26.85546875" style="18" customWidth="1"/>
    <col min="9989" max="9989" width="20.5703125" style="18" customWidth="1"/>
    <col min="9990" max="9990" width="11.5703125" style="18" customWidth="1"/>
    <col min="9991" max="9991" width="15" style="18" customWidth="1"/>
    <col min="9992" max="9992" width="16.140625" style="18" customWidth="1"/>
    <col min="9993" max="9993" width="17.42578125" style="18" customWidth="1"/>
    <col min="9994" max="9994" width="15.42578125" style="18" customWidth="1"/>
    <col min="9995" max="9995" width="14.5703125" style="18" customWidth="1"/>
    <col min="9996" max="9996" width="15.42578125" style="18" customWidth="1"/>
    <col min="9997" max="9997" width="15.85546875" style="18" customWidth="1"/>
    <col min="9998" max="9998" width="13.7109375" style="18" customWidth="1"/>
    <col min="9999" max="9999" width="13.42578125" style="18" customWidth="1"/>
    <col min="10000" max="10000" width="14.7109375" style="18" customWidth="1"/>
    <col min="10001" max="10001" width="13.42578125" style="18" customWidth="1"/>
    <col min="10002" max="10002" width="14.28515625" style="18" customWidth="1"/>
    <col min="10003" max="10003" width="13.42578125" style="18" customWidth="1"/>
    <col min="10004" max="10004" width="13.7109375" style="18" customWidth="1"/>
    <col min="10005" max="10005" width="16.85546875" style="18" customWidth="1"/>
    <col min="10006" max="10012" width="20.85546875" style="18" customWidth="1"/>
    <col min="10013" max="10240" width="11.42578125" style="18"/>
    <col min="10241" max="10241" width="25" style="18" customWidth="1"/>
    <col min="10242" max="10242" width="11.7109375" style="18" customWidth="1"/>
    <col min="10243" max="10243" width="15.85546875" style="18" customWidth="1"/>
    <col min="10244" max="10244" width="26.85546875" style="18" customWidth="1"/>
    <col min="10245" max="10245" width="20.5703125" style="18" customWidth="1"/>
    <col min="10246" max="10246" width="11.5703125" style="18" customWidth="1"/>
    <col min="10247" max="10247" width="15" style="18" customWidth="1"/>
    <col min="10248" max="10248" width="16.140625" style="18" customWidth="1"/>
    <col min="10249" max="10249" width="17.42578125" style="18" customWidth="1"/>
    <col min="10250" max="10250" width="15.42578125" style="18" customWidth="1"/>
    <col min="10251" max="10251" width="14.5703125" style="18" customWidth="1"/>
    <col min="10252" max="10252" width="15.42578125" style="18" customWidth="1"/>
    <col min="10253" max="10253" width="15.85546875" style="18" customWidth="1"/>
    <col min="10254" max="10254" width="13.7109375" style="18" customWidth="1"/>
    <col min="10255" max="10255" width="13.42578125" style="18" customWidth="1"/>
    <col min="10256" max="10256" width="14.7109375" style="18" customWidth="1"/>
    <col min="10257" max="10257" width="13.42578125" style="18" customWidth="1"/>
    <col min="10258" max="10258" width="14.28515625" style="18" customWidth="1"/>
    <col min="10259" max="10259" width="13.42578125" style="18" customWidth="1"/>
    <col min="10260" max="10260" width="13.7109375" style="18" customWidth="1"/>
    <col min="10261" max="10261" width="16.85546875" style="18" customWidth="1"/>
    <col min="10262" max="10268" width="20.85546875" style="18" customWidth="1"/>
    <col min="10269" max="10496" width="11.42578125" style="18"/>
    <col min="10497" max="10497" width="25" style="18" customWidth="1"/>
    <col min="10498" max="10498" width="11.7109375" style="18" customWidth="1"/>
    <col min="10499" max="10499" width="15.85546875" style="18" customWidth="1"/>
    <col min="10500" max="10500" width="26.85546875" style="18" customWidth="1"/>
    <col min="10501" max="10501" width="20.5703125" style="18" customWidth="1"/>
    <col min="10502" max="10502" width="11.5703125" style="18" customWidth="1"/>
    <col min="10503" max="10503" width="15" style="18" customWidth="1"/>
    <col min="10504" max="10504" width="16.140625" style="18" customWidth="1"/>
    <col min="10505" max="10505" width="17.42578125" style="18" customWidth="1"/>
    <col min="10506" max="10506" width="15.42578125" style="18" customWidth="1"/>
    <col min="10507" max="10507" width="14.5703125" style="18" customWidth="1"/>
    <col min="10508" max="10508" width="15.42578125" style="18" customWidth="1"/>
    <col min="10509" max="10509" width="15.85546875" style="18" customWidth="1"/>
    <col min="10510" max="10510" width="13.7109375" style="18" customWidth="1"/>
    <col min="10511" max="10511" width="13.42578125" style="18" customWidth="1"/>
    <col min="10512" max="10512" width="14.7109375" style="18" customWidth="1"/>
    <col min="10513" max="10513" width="13.42578125" style="18" customWidth="1"/>
    <col min="10514" max="10514" width="14.28515625" style="18" customWidth="1"/>
    <col min="10515" max="10515" width="13.42578125" style="18" customWidth="1"/>
    <col min="10516" max="10516" width="13.7109375" style="18" customWidth="1"/>
    <col min="10517" max="10517" width="16.85546875" style="18" customWidth="1"/>
    <col min="10518" max="10524" width="20.85546875" style="18" customWidth="1"/>
    <col min="10525" max="10752" width="11.42578125" style="18"/>
    <col min="10753" max="10753" width="25" style="18" customWidth="1"/>
    <col min="10754" max="10754" width="11.7109375" style="18" customWidth="1"/>
    <col min="10755" max="10755" width="15.85546875" style="18" customWidth="1"/>
    <col min="10756" max="10756" width="26.85546875" style="18" customWidth="1"/>
    <col min="10757" max="10757" width="20.5703125" style="18" customWidth="1"/>
    <col min="10758" max="10758" width="11.5703125" style="18" customWidth="1"/>
    <col min="10759" max="10759" width="15" style="18" customWidth="1"/>
    <col min="10760" max="10760" width="16.140625" style="18" customWidth="1"/>
    <col min="10761" max="10761" width="17.42578125" style="18" customWidth="1"/>
    <col min="10762" max="10762" width="15.42578125" style="18" customWidth="1"/>
    <col min="10763" max="10763" width="14.5703125" style="18" customWidth="1"/>
    <col min="10764" max="10764" width="15.42578125" style="18" customWidth="1"/>
    <col min="10765" max="10765" width="15.85546875" style="18" customWidth="1"/>
    <col min="10766" max="10766" width="13.7109375" style="18" customWidth="1"/>
    <col min="10767" max="10767" width="13.42578125" style="18" customWidth="1"/>
    <col min="10768" max="10768" width="14.7109375" style="18" customWidth="1"/>
    <col min="10769" max="10769" width="13.42578125" style="18" customWidth="1"/>
    <col min="10770" max="10770" width="14.28515625" style="18" customWidth="1"/>
    <col min="10771" max="10771" width="13.42578125" style="18" customWidth="1"/>
    <col min="10772" max="10772" width="13.7109375" style="18" customWidth="1"/>
    <col min="10773" max="10773" width="16.85546875" style="18" customWidth="1"/>
    <col min="10774" max="10780" width="20.85546875" style="18" customWidth="1"/>
    <col min="10781" max="11008" width="11.42578125" style="18"/>
    <col min="11009" max="11009" width="25" style="18" customWidth="1"/>
    <col min="11010" max="11010" width="11.7109375" style="18" customWidth="1"/>
    <col min="11011" max="11011" width="15.85546875" style="18" customWidth="1"/>
    <col min="11012" max="11012" width="26.85546875" style="18" customWidth="1"/>
    <col min="11013" max="11013" width="20.5703125" style="18" customWidth="1"/>
    <col min="11014" max="11014" width="11.5703125" style="18" customWidth="1"/>
    <col min="11015" max="11015" width="15" style="18" customWidth="1"/>
    <col min="11016" max="11016" width="16.140625" style="18" customWidth="1"/>
    <col min="11017" max="11017" width="17.42578125" style="18" customWidth="1"/>
    <col min="11018" max="11018" width="15.42578125" style="18" customWidth="1"/>
    <col min="11019" max="11019" width="14.5703125" style="18" customWidth="1"/>
    <col min="11020" max="11020" width="15.42578125" style="18" customWidth="1"/>
    <col min="11021" max="11021" width="15.85546875" style="18" customWidth="1"/>
    <col min="11022" max="11022" width="13.7109375" style="18" customWidth="1"/>
    <col min="11023" max="11023" width="13.42578125" style="18" customWidth="1"/>
    <col min="11024" max="11024" width="14.7109375" style="18" customWidth="1"/>
    <col min="11025" max="11025" width="13.42578125" style="18" customWidth="1"/>
    <col min="11026" max="11026" width="14.28515625" style="18" customWidth="1"/>
    <col min="11027" max="11027" width="13.42578125" style="18" customWidth="1"/>
    <col min="11028" max="11028" width="13.7109375" style="18" customWidth="1"/>
    <col min="11029" max="11029" width="16.85546875" style="18" customWidth="1"/>
    <col min="11030" max="11036" width="20.85546875" style="18" customWidth="1"/>
    <col min="11037" max="11264" width="11.42578125" style="18"/>
    <col min="11265" max="11265" width="25" style="18" customWidth="1"/>
    <col min="11266" max="11266" width="11.7109375" style="18" customWidth="1"/>
    <col min="11267" max="11267" width="15.85546875" style="18" customWidth="1"/>
    <col min="11268" max="11268" width="26.85546875" style="18" customWidth="1"/>
    <col min="11269" max="11269" width="20.5703125" style="18" customWidth="1"/>
    <col min="11270" max="11270" width="11.5703125" style="18" customWidth="1"/>
    <col min="11271" max="11271" width="15" style="18" customWidth="1"/>
    <col min="11272" max="11272" width="16.140625" style="18" customWidth="1"/>
    <col min="11273" max="11273" width="17.42578125" style="18" customWidth="1"/>
    <col min="11274" max="11274" width="15.42578125" style="18" customWidth="1"/>
    <col min="11275" max="11275" width="14.5703125" style="18" customWidth="1"/>
    <col min="11276" max="11276" width="15.42578125" style="18" customWidth="1"/>
    <col min="11277" max="11277" width="15.85546875" style="18" customWidth="1"/>
    <col min="11278" max="11278" width="13.7109375" style="18" customWidth="1"/>
    <col min="11279" max="11279" width="13.42578125" style="18" customWidth="1"/>
    <col min="11280" max="11280" width="14.7109375" style="18" customWidth="1"/>
    <col min="11281" max="11281" width="13.42578125" style="18" customWidth="1"/>
    <col min="11282" max="11282" width="14.28515625" style="18" customWidth="1"/>
    <col min="11283" max="11283" width="13.42578125" style="18" customWidth="1"/>
    <col min="11284" max="11284" width="13.7109375" style="18" customWidth="1"/>
    <col min="11285" max="11285" width="16.85546875" style="18" customWidth="1"/>
    <col min="11286" max="11292" width="20.85546875" style="18" customWidth="1"/>
    <col min="11293" max="11520" width="11.42578125" style="18"/>
    <col min="11521" max="11521" width="25" style="18" customWidth="1"/>
    <col min="11522" max="11522" width="11.7109375" style="18" customWidth="1"/>
    <col min="11523" max="11523" width="15.85546875" style="18" customWidth="1"/>
    <col min="11524" max="11524" width="26.85546875" style="18" customWidth="1"/>
    <col min="11525" max="11525" width="20.5703125" style="18" customWidth="1"/>
    <col min="11526" max="11526" width="11.5703125" style="18" customWidth="1"/>
    <col min="11527" max="11527" width="15" style="18" customWidth="1"/>
    <col min="11528" max="11528" width="16.140625" style="18" customWidth="1"/>
    <col min="11529" max="11529" width="17.42578125" style="18" customWidth="1"/>
    <col min="11530" max="11530" width="15.42578125" style="18" customWidth="1"/>
    <col min="11531" max="11531" width="14.5703125" style="18" customWidth="1"/>
    <col min="11532" max="11532" width="15.42578125" style="18" customWidth="1"/>
    <col min="11533" max="11533" width="15.85546875" style="18" customWidth="1"/>
    <col min="11534" max="11534" width="13.7109375" style="18" customWidth="1"/>
    <col min="11535" max="11535" width="13.42578125" style="18" customWidth="1"/>
    <col min="11536" max="11536" width="14.7109375" style="18" customWidth="1"/>
    <col min="11537" max="11537" width="13.42578125" style="18" customWidth="1"/>
    <col min="11538" max="11538" width="14.28515625" style="18" customWidth="1"/>
    <col min="11539" max="11539" width="13.42578125" style="18" customWidth="1"/>
    <col min="11540" max="11540" width="13.7109375" style="18" customWidth="1"/>
    <col min="11541" max="11541" width="16.85546875" style="18" customWidth="1"/>
    <col min="11542" max="11548" width="20.85546875" style="18" customWidth="1"/>
    <col min="11549" max="11776" width="11.42578125" style="18"/>
    <col min="11777" max="11777" width="25" style="18" customWidth="1"/>
    <col min="11778" max="11778" width="11.7109375" style="18" customWidth="1"/>
    <col min="11779" max="11779" width="15.85546875" style="18" customWidth="1"/>
    <col min="11780" max="11780" width="26.85546875" style="18" customWidth="1"/>
    <col min="11781" max="11781" width="20.5703125" style="18" customWidth="1"/>
    <col min="11782" max="11782" width="11.5703125" style="18" customWidth="1"/>
    <col min="11783" max="11783" width="15" style="18" customWidth="1"/>
    <col min="11784" max="11784" width="16.140625" style="18" customWidth="1"/>
    <col min="11785" max="11785" width="17.42578125" style="18" customWidth="1"/>
    <col min="11786" max="11786" width="15.42578125" style="18" customWidth="1"/>
    <col min="11787" max="11787" width="14.5703125" style="18" customWidth="1"/>
    <col min="11788" max="11788" width="15.42578125" style="18" customWidth="1"/>
    <col min="11789" max="11789" width="15.85546875" style="18" customWidth="1"/>
    <col min="11790" max="11790" width="13.7109375" style="18" customWidth="1"/>
    <col min="11791" max="11791" width="13.42578125" style="18" customWidth="1"/>
    <col min="11792" max="11792" width="14.7109375" style="18" customWidth="1"/>
    <col min="11793" max="11793" width="13.42578125" style="18" customWidth="1"/>
    <col min="11794" max="11794" width="14.28515625" style="18" customWidth="1"/>
    <col min="11795" max="11795" width="13.42578125" style="18" customWidth="1"/>
    <col min="11796" max="11796" width="13.7109375" style="18" customWidth="1"/>
    <col min="11797" max="11797" width="16.85546875" style="18" customWidth="1"/>
    <col min="11798" max="11804" width="20.85546875" style="18" customWidth="1"/>
    <col min="11805" max="12032" width="11.42578125" style="18"/>
    <col min="12033" max="12033" width="25" style="18" customWidth="1"/>
    <col min="12034" max="12034" width="11.7109375" style="18" customWidth="1"/>
    <col min="12035" max="12035" width="15.85546875" style="18" customWidth="1"/>
    <col min="12036" max="12036" width="26.85546875" style="18" customWidth="1"/>
    <col min="12037" max="12037" width="20.5703125" style="18" customWidth="1"/>
    <col min="12038" max="12038" width="11.5703125" style="18" customWidth="1"/>
    <col min="12039" max="12039" width="15" style="18" customWidth="1"/>
    <col min="12040" max="12040" width="16.140625" style="18" customWidth="1"/>
    <col min="12041" max="12041" width="17.42578125" style="18" customWidth="1"/>
    <col min="12042" max="12042" width="15.42578125" style="18" customWidth="1"/>
    <col min="12043" max="12043" width="14.5703125" style="18" customWidth="1"/>
    <col min="12044" max="12044" width="15.42578125" style="18" customWidth="1"/>
    <col min="12045" max="12045" width="15.85546875" style="18" customWidth="1"/>
    <col min="12046" max="12046" width="13.7109375" style="18" customWidth="1"/>
    <col min="12047" max="12047" width="13.42578125" style="18" customWidth="1"/>
    <col min="12048" max="12048" width="14.7109375" style="18" customWidth="1"/>
    <col min="12049" max="12049" width="13.42578125" style="18" customWidth="1"/>
    <col min="12050" max="12050" width="14.28515625" style="18" customWidth="1"/>
    <col min="12051" max="12051" width="13.42578125" style="18" customWidth="1"/>
    <col min="12052" max="12052" width="13.7109375" style="18" customWidth="1"/>
    <col min="12053" max="12053" width="16.85546875" style="18" customWidth="1"/>
    <col min="12054" max="12060" width="20.85546875" style="18" customWidth="1"/>
    <col min="12061" max="12288" width="11.42578125" style="18"/>
    <col min="12289" max="12289" width="25" style="18" customWidth="1"/>
    <col min="12290" max="12290" width="11.7109375" style="18" customWidth="1"/>
    <col min="12291" max="12291" width="15.85546875" style="18" customWidth="1"/>
    <col min="12292" max="12292" width="26.85546875" style="18" customWidth="1"/>
    <col min="12293" max="12293" width="20.5703125" style="18" customWidth="1"/>
    <col min="12294" max="12294" width="11.5703125" style="18" customWidth="1"/>
    <col min="12295" max="12295" width="15" style="18" customWidth="1"/>
    <col min="12296" max="12296" width="16.140625" style="18" customWidth="1"/>
    <col min="12297" max="12297" width="17.42578125" style="18" customWidth="1"/>
    <col min="12298" max="12298" width="15.42578125" style="18" customWidth="1"/>
    <col min="12299" max="12299" width="14.5703125" style="18" customWidth="1"/>
    <col min="12300" max="12300" width="15.42578125" style="18" customWidth="1"/>
    <col min="12301" max="12301" width="15.85546875" style="18" customWidth="1"/>
    <col min="12302" max="12302" width="13.7109375" style="18" customWidth="1"/>
    <col min="12303" max="12303" width="13.42578125" style="18" customWidth="1"/>
    <col min="12304" max="12304" width="14.7109375" style="18" customWidth="1"/>
    <col min="12305" max="12305" width="13.42578125" style="18" customWidth="1"/>
    <col min="12306" max="12306" width="14.28515625" style="18" customWidth="1"/>
    <col min="12307" max="12307" width="13.42578125" style="18" customWidth="1"/>
    <col min="12308" max="12308" width="13.7109375" style="18" customWidth="1"/>
    <col min="12309" max="12309" width="16.85546875" style="18" customWidth="1"/>
    <col min="12310" max="12316" width="20.85546875" style="18" customWidth="1"/>
    <col min="12317" max="12544" width="11.42578125" style="18"/>
    <col min="12545" max="12545" width="25" style="18" customWidth="1"/>
    <col min="12546" max="12546" width="11.7109375" style="18" customWidth="1"/>
    <col min="12547" max="12547" width="15.85546875" style="18" customWidth="1"/>
    <col min="12548" max="12548" width="26.85546875" style="18" customWidth="1"/>
    <col min="12549" max="12549" width="20.5703125" style="18" customWidth="1"/>
    <col min="12550" max="12550" width="11.5703125" style="18" customWidth="1"/>
    <col min="12551" max="12551" width="15" style="18" customWidth="1"/>
    <col min="12552" max="12552" width="16.140625" style="18" customWidth="1"/>
    <col min="12553" max="12553" width="17.42578125" style="18" customWidth="1"/>
    <col min="12554" max="12554" width="15.42578125" style="18" customWidth="1"/>
    <col min="12555" max="12555" width="14.5703125" style="18" customWidth="1"/>
    <col min="12556" max="12556" width="15.42578125" style="18" customWidth="1"/>
    <col min="12557" max="12557" width="15.85546875" style="18" customWidth="1"/>
    <col min="12558" max="12558" width="13.7109375" style="18" customWidth="1"/>
    <col min="12559" max="12559" width="13.42578125" style="18" customWidth="1"/>
    <col min="12560" max="12560" width="14.7109375" style="18" customWidth="1"/>
    <col min="12561" max="12561" width="13.42578125" style="18" customWidth="1"/>
    <col min="12562" max="12562" width="14.28515625" style="18" customWidth="1"/>
    <col min="12563" max="12563" width="13.42578125" style="18" customWidth="1"/>
    <col min="12564" max="12564" width="13.7109375" style="18" customWidth="1"/>
    <col min="12565" max="12565" width="16.85546875" style="18" customWidth="1"/>
    <col min="12566" max="12572" width="20.85546875" style="18" customWidth="1"/>
    <col min="12573" max="12800" width="11.42578125" style="18"/>
    <col min="12801" max="12801" width="25" style="18" customWidth="1"/>
    <col min="12802" max="12802" width="11.7109375" style="18" customWidth="1"/>
    <col min="12803" max="12803" width="15.85546875" style="18" customWidth="1"/>
    <col min="12804" max="12804" width="26.85546875" style="18" customWidth="1"/>
    <col min="12805" max="12805" width="20.5703125" style="18" customWidth="1"/>
    <col min="12806" max="12806" width="11.5703125" style="18" customWidth="1"/>
    <col min="12807" max="12807" width="15" style="18" customWidth="1"/>
    <col min="12808" max="12808" width="16.140625" style="18" customWidth="1"/>
    <col min="12809" max="12809" width="17.42578125" style="18" customWidth="1"/>
    <col min="12810" max="12810" width="15.42578125" style="18" customWidth="1"/>
    <col min="12811" max="12811" width="14.5703125" style="18" customWidth="1"/>
    <col min="12812" max="12812" width="15.42578125" style="18" customWidth="1"/>
    <col min="12813" max="12813" width="15.85546875" style="18" customWidth="1"/>
    <col min="12814" max="12814" width="13.7109375" style="18" customWidth="1"/>
    <col min="12815" max="12815" width="13.42578125" style="18" customWidth="1"/>
    <col min="12816" max="12816" width="14.7109375" style="18" customWidth="1"/>
    <col min="12817" max="12817" width="13.42578125" style="18" customWidth="1"/>
    <col min="12818" max="12818" width="14.28515625" style="18" customWidth="1"/>
    <col min="12819" max="12819" width="13.42578125" style="18" customWidth="1"/>
    <col min="12820" max="12820" width="13.7109375" style="18" customWidth="1"/>
    <col min="12821" max="12821" width="16.85546875" style="18" customWidth="1"/>
    <col min="12822" max="12828" width="20.85546875" style="18" customWidth="1"/>
    <col min="12829" max="13056" width="11.42578125" style="18"/>
    <col min="13057" max="13057" width="25" style="18" customWidth="1"/>
    <col min="13058" max="13058" width="11.7109375" style="18" customWidth="1"/>
    <col min="13059" max="13059" width="15.85546875" style="18" customWidth="1"/>
    <col min="13060" max="13060" width="26.85546875" style="18" customWidth="1"/>
    <col min="13061" max="13061" width="20.5703125" style="18" customWidth="1"/>
    <col min="13062" max="13062" width="11.5703125" style="18" customWidth="1"/>
    <col min="13063" max="13063" width="15" style="18" customWidth="1"/>
    <col min="13064" max="13064" width="16.140625" style="18" customWidth="1"/>
    <col min="13065" max="13065" width="17.42578125" style="18" customWidth="1"/>
    <col min="13066" max="13066" width="15.42578125" style="18" customWidth="1"/>
    <col min="13067" max="13067" width="14.5703125" style="18" customWidth="1"/>
    <col min="13068" max="13068" width="15.42578125" style="18" customWidth="1"/>
    <col min="13069" max="13069" width="15.85546875" style="18" customWidth="1"/>
    <col min="13070" max="13070" width="13.7109375" style="18" customWidth="1"/>
    <col min="13071" max="13071" width="13.42578125" style="18" customWidth="1"/>
    <col min="13072" max="13072" width="14.7109375" style="18" customWidth="1"/>
    <col min="13073" max="13073" width="13.42578125" style="18" customWidth="1"/>
    <col min="13074" max="13074" width="14.28515625" style="18" customWidth="1"/>
    <col min="13075" max="13075" width="13.42578125" style="18" customWidth="1"/>
    <col min="13076" max="13076" width="13.7109375" style="18" customWidth="1"/>
    <col min="13077" max="13077" width="16.85546875" style="18" customWidth="1"/>
    <col min="13078" max="13084" width="20.85546875" style="18" customWidth="1"/>
    <col min="13085" max="13312" width="11.42578125" style="18"/>
    <col min="13313" max="13313" width="25" style="18" customWidth="1"/>
    <col min="13314" max="13314" width="11.7109375" style="18" customWidth="1"/>
    <col min="13315" max="13315" width="15.85546875" style="18" customWidth="1"/>
    <col min="13316" max="13316" width="26.85546875" style="18" customWidth="1"/>
    <col min="13317" max="13317" width="20.5703125" style="18" customWidth="1"/>
    <col min="13318" max="13318" width="11.5703125" style="18" customWidth="1"/>
    <col min="13319" max="13319" width="15" style="18" customWidth="1"/>
    <col min="13320" max="13320" width="16.140625" style="18" customWidth="1"/>
    <col min="13321" max="13321" width="17.42578125" style="18" customWidth="1"/>
    <col min="13322" max="13322" width="15.42578125" style="18" customWidth="1"/>
    <col min="13323" max="13323" width="14.5703125" style="18" customWidth="1"/>
    <col min="13324" max="13324" width="15.42578125" style="18" customWidth="1"/>
    <col min="13325" max="13325" width="15.85546875" style="18" customWidth="1"/>
    <col min="13326" max="13326" width="13.7109375" style="18" customWidth="1"/>
    <col min="13327" max="13327" width="13.42578125" style="18" customWidth="1"/>
    <col min="13328" max="13328" width="14.7109375" style="18" customWidth="1"/>
    <col min="13329" max="13329" width="13.42578125" style="18" customWidth="1"/>
    <col min="13330" max="13330" width="14.28515625" style="18" customWidth="1"/>
    <col min="13331" max="13331" width="13.42578125" style="18" customWidth="1"/>
    <col min="13332" max="13332" width="13.7109375" style="18" customWidth="1"/>
    <col min="13333" max="13333" width="16.85546875" style="18" customWidth="1"/>
    <col min="13334" max="13340" width="20.85546875" style="18" customWidth="1"/>
    <col min="13341" max="13568" width="11.42578125" style="18"/>
    <col min="13569" max="13569" width="25" style="18" customWidth="1"/>
    <col min="13570" max="13570" width="11.7109375" style="18" customWidth="1"/>
    <col min="13571" max="13571" width="15.85546875" style="18" customWidth="1"/>
    <col min="13572" max="13572" width="26.85546875" style="18" customWidth="1"/>
    <col min="13573" max="13573" width="20.5703125" style="18" customWidth="1"/>
    <col min="13574" max="13574" width="11.5703125" style="18" customWidth="1"/>
    <col min="13575" max="13575" width="15" style="18" customWidth="1"/>
    <col min="13576" max="13576" width="16.140625" style="18" customWidth="1"/>
    <col min="13577" max="13577" width="17.42578125" style="18" customWidth="1"/>
    <col min="13578" max="13578" width="15.42578125" style="18" customWidth="1"/>
    <col min="13579" max="13579" width="14.5703125" style="18" customWidth="1"/>
    <col min="13580" max="13580" width="15.42578125" style="18" customWidth="1"/>
    <col min="13581" max="13581" width="15.85546875" style="18" customWidth="1"/>
    <col min="13582" max="13582" width="13.7109375" style="18" customWidth="1"/>
    <col min="13583" max="13583" width="13.42578125" style="18" customWidth="1"/>
    <col min="13584" max="13584" width="14.7109375" style="18" customWidth="1"/>
    <col min="13585" max="13585" width="13.42578125" style="18" customWidth="1"/>
    <col min="13586" max="13586" width="14.28515625" style="18" customWidth="1"/>
    <col min="13587" max="13587" width="13.42578125" style="18" customWidth="1"/>
    <col min="13588" max="13588" width="13.7109375" style="18" customWidth="1"/>
    <col min="13589" max="13589" width="16.85546875" style="18" customWidth="1"/>
    <col min="13590" max="13596" width="20.85546875" style="18" customWidth="1"/>
    <col min="13597" max="13824" width="11.42578125" style="18"/>
    <col min="13825" max="13825" width="25" style="18" customWidth="1"/>
    <col min="13826" max="13826" width="11.7109375" style="18" customWidth="1"/>
    <col min="13827" max="13827" width="15.85546875" style="18" customWidth="1"/>
    <col min="13828" max="13828" width="26.85546875" style="18" customWidth="1"/>
    <col min="13829" max="13829" width="20.5703125" style="18" customWidth="1"/>
    <col min="13830" max="13830" width="11.5703125" style="18" customWidth="1"/>
    <col min="13831" max="13831" width="15" style="18" customWidth="1"/>
    <col min="13832" max="13832" width="16.140625" style="18" customWidth="1"/>
    <col min="13833" max="13833" width="17.42578125" style="18" customWidth="1"/>
    <col min="13834" max="13834" width="15.42578125" style="18" customWidth="1"/>
    <col min="13835" max="13835" width="14.5703125" style="18" customWidth="1"/>
    <col min="13836" max="13836" width="15.42578125" style="18" customWidth="1"/>
    <col min="13837" max="13837" width="15.85546875" style="18" customWidth="1"/>
    <col min="13838" max="13838" width="13.7109375" style="18" customWidth="1"/>
    <col min="13839" max="13839" width="13.42578125" style="18" customWidth="1"/>
    <col min="13840" max="13840" width="14.7109375" style="18" customWidth="1"/>
    <col min="13841" max="13841" width="13.42578125" style="18" customWidth="1"/>
    <col min="13842" max="13842" width="14.28515625" style="18" customWidth="1"/>
    <col min="13843" max="13843" width="13.42578125" style="18" customWidth="1"/>
    <col min="13844" max="13844" width="13.7109375" style="18" customWidth="1"/>
    <col min="13845" max="13845" width="16.85546875" style="18" customWidth="1"/>
    <col min="13846" max="13852" width="20.85546875" style="18" customWidth="1"/>
    <col min="13853" max="14080" width="11.42578125" style="18"/>
    <col min="14081" max="14081" width="25" style="18" customWidth="1"/>
    <col min="14082" max="14082" width="11.7109375" style="18" customWidth="1"/>
    <col min="14083" max="14083" width="15.85546875" style="18" customWidth="1"/>
    <col min="14084" max="14084" width="26.85546875" style="18" customWidth="1"/>
    <col min="14085" max="14085" width="20.5703125" style="18" customWidth="1"/>
    <col min="14086" max="14086" width="11.5703125" style="18" customWidth="1"/>
    <col min="14087" max="14087" width="15" style="18" customWidth="1"/>
    <col min="14088" max="14088" width="16.140625" style="18" customWidth="1"/>
    <col min="14089" max="14089" width="17.42578125" style="18" customWidth="1"/>
    <col min="14090" max="14090" width="15.42578125" style="18" customWidth="1"/>
    <col min="14091" max="14091" width="14.5703125" style="18" customWidth="1"/>
    <col min="14092" max="14092" width="15.42578125" style="18" customWidth="1"/>
    <col min="14093" max="14093" width="15.85546875" style="18" customWidth="1"/>
    <col min="14094" max="14094" width="13.7109375" style="18" customWidth="1"/>
    <col min="14095" max="14095" width="13.42578125" style="18" customWidth="1"/>
    <col min="14096" max="14096" width="14.7109375" style="18" customWidth="1"/>
    <col min="14097" max="14097" width="13.42578125" style="18" customWidth="1"/>
    <col min="14098" max="14098" width="14.28515625" style="18" customWidth="1"/>
    <col min="14099" max="14099" width="13.42578125" style="18" customWidth="1"/>
    <col min="14100" max="14100" width="13.7109375" style="18" customWidth="1"/>
    <col min="14101" max="14101" width="16.85546875" style="18" customWidth="1"/>
    <col min="14102" max="14108" width="20.85546875" style="18" customWidth="1"/>
    <col min="14109" max="14336" width="11.42578125" style="18"/>
    <col min="14337" max="14337" width="25" style="18" customWidth="1"/>
    <col min="14338" max="14338" width="11.7109375" style="18" customWidth="1"/>
    <col min="14339" max="14339" width="15.85546875" style="18" customWidth="1"/>
    <col min="14340" max="14340" width="26.85546875" style="18" customWidth="1"/>
    <col min="14341" max="14341" width="20.5703125" style="18" customWidth="1"/>
    <col min="14342" max="14342" width="11.5703125" style="18" customWidth="1"/>
    <col min="14343" max="14343" width="15" style="18" customWidth="1"/>
    <col min="14344" max="14344" width="16.140625" style="18" customWidth="1"/>
    <col min="14345" max="14345" width="17.42578125" style="18" customWidth="1"/>
    <col min="14346" max="14346" width="15.42578125" style="18" customWidth="1"/>
    <col min="14347" max="14347" width="14.5703125" style="18" customWidth="1"/>
    <col min="14348" max="14348" width="15.42578125" style="18" customWidth="1"/>
    <col min="14349" max="14349" width="15.85546875" style="18" customWidth="1"/>
    <col min="14350" max="14350" width="13.7109375" style="18" customWidth="1"/>
    <col min="14351" max="14351" width="13.42578125" style="18" customWidth="1"/>
    <col min="14352" max="14352" width="14.7109375" style="18" customWidth="1"/>
    <col min="14353" max="14353" width="13.42578125" style="18" customWidth="1"/>
    <col min="14354" max="14354" width="14.28515625" style="18" customWidth="1"/>
    <col min="14355" max="14355" width="13.42578125" style="18" customWidth="1"/>
    <col min="14356" max="14356" width="13.7109375" style="18" customWidth="1"/>
    <col min="14357" max="14357" width="16.85546875" style="18" customWidth="1"/>
    <col min="14358" max="14364" width="20.85546875" style="18" customWidth="1"/>
    <col min="14365" max="14592" width="11.42578125" style="18"/>
    <col min="14593" max="14593" width="25" style="18" customWidth="1"/>
    <col min="14594" max="14594" width="11.7109375" style="18" customWidth="1"/>
    <col min="14595" max="14595" width="15.85546875" style="18" customWidth="1"/>
    <col min="14596" max="14596" width="26.85546875" style="18" customWidth="1"/>
    <col min="14597" max="14597" width="20.5703125" style="18" customWidth="1"/>
    <col min="14598" max="14598" width="11.5703125" style="18" customWidth="1"/>
    <col min="14599" max="14599" width="15" style="18" customWidth="1"/>
    <col min="14600" max="14600" width="16.140625" style="18" customWidth="1"/>
    <col min="14601" max="14601" width="17.42578125" style="18" customWidth="1"/>
    <col min="14602" max="14602" width="15.42578125" style="18" customWidth="1"/>
    <col min="14603" max="14603" width="14.5703125" style="18" customWidth="1"/>
    <col min="14604" max="14604" width="15.42578125" style="18" customWidth="1"/>
    <col min="14605" max="14605" width="15.85546875" style="18" customWidth="1"/>
    <col min="14606" max="14606" width="13.7109375" style="18" customWidth="1"/>
    <col min="14607" max="14607" width="13.42578125" style="18" customWidth="1"/>
    <col min="14608" max="14608" width="14.7109375" style="18" customWidth="1"/>
    <col min="14609" max="14609" width="13.42578125" style="18" customWidth="1"/>
    <col min="14610" max="14610" width="14.28515625" style="18" customWidth="1"/>
    <col min="14611" max="14611" width="13.42578125" style="18" customWidth="1"/>
    <col min="14612" max="14612" width="13.7109375" style="18" customWidth="1"/>
    <col min="14613" max="14613" width="16.85546875" style="18" customWidth="1"/>
    <col min="14614" max="14620" width="20.85546875" style="18" customWidth="1"/>
    <col min="14621" max="14848" width="11.42578125" style="18"/>
    <col min="14849" max="14849" width="25" style="18" customWidth="1"/>
    <col min="14850" max="14850" width="11.7109375" style="18" customWidth="1"/>
    <col min="14851" max="14851" width="15.85546875" style="18" customWidth="1"/>
    <col min="14852" max="14852" width="26.85546875" style="18" customWidth="1"/>
    <col min="14853" max="14853" width="20.5703125" style="18" customWidth="1"/>
    <col min="14854" max="14854" width="11.5703125" style="18" customWidth="1"/>
    <col min="14855" max="14855" width="15" style="18" customWidth="1"/>
    <col min="14856" max="14856" width="16.140625" style="18" customWidth="1"/>
    <col min="14857" max="14857" width="17.42578125" style="18" customWidth="1"/>
    <col min="14858" max="14858" width="15.42578125" style="18" customWidth="1"/>
    <col min="14859" max="14859" width="14.5703125" style="18" customWidth="1"/>
    <col min="14860" max="14860" width="15.42578125" style="18" customWidth="1"/>
    <col min="14861" max="14861" width="15.85546875" style="18" customWidth="1"/>
    <col min="14862" max="14862" width="13.7109375" style="18" customWidth="1"/>
    <col min="14863" max="14863" width="13.42578125" style="18" customWidth="1"/>
    <col min="14864" max="14864" width="14.7109375" style="18" customWidth="1"/>
    <col min="14865" max="14865" width="13.42578125" style="18" customWidth="1"/>
    <col min="14866" max="14866" width="14.28515625" style="18" customWidth="1"/>
    <col min="14867" max="14867" width="13.42578125" style="18" customWidth="1"/>
    <col min="14868" max="14868" width="13.7109375" style="18" customWidth="1"/>
    <col min="14869" max="14869" width="16.85546875" style="18" customWidth="1"/>
    <col min="14870" max="14876" width="20.85546875" style="18" customWidth="1"/>
    <col min="14877" max="15104" width="11.42578125" style="18"/>
    <col min="15105" max="15105" width="25" style="18" customWidth="1"/>
    <col min="15106" max="15106" width="11.7109375" style="18" customWidth="1"/>
    <col min="15107" max="15107" width="15.85546875" style="18" customWidth="1"/>
    <col min="15108" max="15108" width="26.85546875" style="18" customWidth="1"/>
    <col min="15109" max="15109" width="20.5703125" style="18" customWidth="1"/>
    <col min="15110" max="15110" width="11.5703125" style="18" customWidth="1"/>
    <col min="15111" max="15111" width="15" style="18" customWidth="1"/>
    <col min="15112" max="15112" width="16.140625" style="18" customWidth="1"/>
    <col min="15113" max="15113" width="17.42578125" style="18" customWidth="1"/>
    <col min="15114" max="15114" width="15.42578125" style="18" customWidth="1"/>
    <col min="15115" max="15115" width="14.5703125" style="18" customWidth="1"/>
    <col min="15116" max="15116" width="15.42578125" style="18" customWidth="1"/>
    <col min="15117" max="15117" width="15.85546875" style="18" customWidth="1"/>
    <col min="15118" max="15118" width="13.7109375" style="18" customWidth="1"/>
    <col min="15119" max="15119" width="13.42578125" style="18" customWidth="1"/>
    <col min="15120" max="15120" width="14.7109375" style="18" customWidth="1"/>
    <col min="15121" max="15121" width="13.42578125" style="18" customWidth="1"/>
    <col min="15122" max="15122" width="14.28515625" style="18" customWidth="1"/>
    <col min="15123" max="15123" width="13.42578125" style="18" customWidth="1"/>
    <col min="15124" max="15124" width="13.7109375" style="18" customWidth="1"/>
    <col min="15125" max="15125" width="16.85546875" style="18" customWidth="1"/>
    <col min="15126" max="15132" width="20.85546875" style="18" customWidth="1"/>
    <col min="15133" max="15360" width="11.42578125" style="18"/>
    <col min="15361" max="15361" width="25" style="18" customWidth="1"/>
    <col min="15362" max="15362" width="11.7109375" style="18" customWidth="1"/>
    <col min="15363" max="15363" width="15.85546875" style="18" customWidth="1"/>
    <col min="15364" max="15364" width="26.85546875" style="18" customWidth="1"/>
    <col min="15365" max="15365" width="20.5703125" style="18" customWidth="1"/>
    <col min="15366" max="15366" width="11.5703125" style="18" customWidth="1"/>
    <col min="15367" max="15367" width="15" style="18" customWidth="1"/>
    <col min="15368" max="15368" width="16.140625" style="18" customWidth="1"/>
    <col min="15369" max="15369" width="17.42578125" style="18" customWidth="1"/>
    <col min="15370" max="15370" width="15.42578125" style="18" customWidth="1"/>
    <col min="15371" max="15371" width="14.5703125" style="18" customWidth="1"/>
    <col min="15372" max="15372" width="15.42578125" style="18" customWidth="1"/>
    <col min="15373" max="15373" width="15.85546875" style="18" customWidth="1"/>
    <col min="15374" max="15374" width="13.7109375" style="18" customWidth="1"/>
    <col min="15375" max="15375" width="13.42578125" style="18" customWidth="1"/>
    <col min="15376" max="15376" width="14.7109375" style="18" customWidth="1"/>
    <col min="15377" max="15377" width="13.42578125" style="18" customWidth="1"/>
    <col min="15378" max="15378" width="14.28515625" style="18" customWidth="1"/>
    <col min="15379" max="15379" width="13.42578125" style="18" customWidth="1"/>
    <col min="15380" max="15380" width="13.7109375" style="18" customWidth="1"/>
    <col min="15381" max="15381" width="16.85546875" style="18" customWidth="1"/>
    <col min="15382" max="15388" width="20.85546875" style="18" customWidth="1"/>
    <col min="15389" max="15616" width="11.42578125" style="18"/>
    <col min="15617" max="15617" width="25" style="18" customWidth="1"/>
    <col min="15618" max="15618" width="11.7109375" style="18" customWidth="1"/>
    <col min="15619" max="15619" width="15.85546875" style="18" customWidth="1"/>
    <col min="15620" max="15620" width="26.85546875" style="18" customWidth="1"/>
    <col min="15621" max="15621" width="20.5703125" style="18" customWidth="1"/>
    <col min="15622" max="15622" width="11.5703125" style="18" customWidth="1"/>
    <col min="15623" max="15623" width="15" style="18" customWidth="1"/>
    <col min="15624" max="15624" width="16.140625" style="18" customWidth="1"/>
    <col min="15625" max="15625" width="17.42578125" style="18" customWidth="1"/>
    <col min="15626" max="15626" width="15.42578125" style="18" customWidth="1"/>
    <col min="15627" max="15627" width="14.5703125" style="18" customWidth="1"/>
    <col min="15628" max="15628" width="15.42578125" style="18" customWidth="1"/>
    <col min="15629" max="15629" width="15.85546875" style="18" customWidth="1"/>
    <col min="15630" max="15630" width="13.7109375" style="18" customWidth="1"/>
    <col min="15631" max="15631" width="13.42578125" style="18" customWidth="1"/>
    <col min="15632" max="15632" width="14.7109375" style="18" customWidth="1"/>
    <col min="15633" max="15633" width="13.42578125" style="18" customWidth="1"/>
    <col min="15634" max="15634" width="14.28515625" style="18" customWidth="1"/>
    <col min="15635" max="15635" width="13.42578125" style="18" customWidth="1"/>
    <col min="15636" max="15636" width="13.7109375" style="18" customWidth="1"/>
    <col min="15637" max="15637" width="16.85546875" style="18" customWidth="1"/>
    <col min="15638" max="15644" width="20.85546875" style="18" customWidth="1"/>
    <col min="15645" max="15872" width="11.42578125" style="18"/>
    <col min="15873" max="15873" width="25" style="18" customWidth="1"/>
    <col min="15874" max="15874" width="11.7109375" style="18" customWidth="1"/>
    <col min="15875" max="15875" width="15.85546875" style="18" customWidth="1"/>
    <col min="15876" max="15876" width="26.85546875" style="18" customWidth="1"/>
    <col min="15877" max="15877" width="20.5703125" style="18" customWidth="1"/>
    <col min="15878" max="15878" width="11.5703125" style="18" customWidth="1"/>
    <col min="15879" max="15879" width="15" style="18" customWidth="1"/>
    <col min="15880" max="15880" width="16.140625" style="18" customWidth="1"/>
    <col min="15881" max="15881" width="17.42578125" style="18" customWidth="1"/>
    <col min="15882" max="15882" width="15.42578125" style="18" customWidth="1"/>
    <col min="15883" max="15883" width="14.5703125" style="18" customWidth="1"/>
    <col min="15884" max="15884" width="15.42578125" style="18" customWidth="1"/>
    <col min="15885" max="15885" width="15.85546875" style="18" customWidth="1"/>
    <col min="15886" max="15886" width="13.7109375" style="18" customWidth="1"/>
    <col min="15887" max="15887" width="13.42578125" style="18" customWidth="1"/>
    <col min="15888" max="15888" width="14.7109375" style="18" customWidth="1"/>
    <col min="15889" max="15889" width="13.42578125" style="18" customWidth="1"/>
    <col min="15890" max="15890" width="14.28515625" style="18" customWidth="1"/>
    <col min="15891" max="15891" width="13.42578125" style="18" customWidth="1"/>
    <col min="15892" max="15892" width="13.7109375" style="18" customWidth="1"/>
    <col min="15893" max="15893" width="16.85546875" style="18" customWidth="1"/>
    <col min="15894" max="15900" width="20.85546875" style="18" customWidth="1"/>
    <col min="15901" max="16128" width="11.42578125" style="18"/>
    <col min="16129" max="16129" width="25" style="18" customWidth="1"/>
    <col min="16130" max="16130" width="11.7109375" style="18" customWidth="1"/>
    <col min="16131" max="16131" width="15.85546875" style="18" customWidth="1"/>
    <col min="16132" max="16132" width="26.85546875" style="18" customWidth="1"/>
    <col min="16133" max="16133" width="20.5703125" style="18" customWidth="1"/>
    <col min="16134" max="16134" width="11.5703125" style="18" customWidth="1"/>
    <col min="16135" max="16135" width="15" style="18" customWidth="1"/>
    <col min="16136" max="16136" width="16.140625" style="18" customWidth="1"/>
    <col min="16137" max="16137" width="17.42578125" style="18" customWidth="1"/>
    <col min="16138" max="16138" width="15.42578125" style="18" customWidth="1"/>
    <col min="16139" max="16139" width="14.5703125" style="18" customWidth="1"/>
    <col min="16140" max="16140" width="15.42578125" style="18" customWidth="1"/>
    <col min="16141" max="16141" width="15.85546875" style="18" customWidth="1"/>
    <col min="16142" max="16142" width="13.7109375" style="18" customWidth="1"/>
    <col min="16143" max="16143" width="13.42578125" style="18" customWidth="1"/>
    <col min="16144" max="16144" width="14.7109375" style="18" customWidth="1"/>
    <col min="16145" max="16145" width="13.42578125" style="18" customWidth="1"/>
    <col min="16146" max="16146" width="14.28515625" style="18" customWidth="1"/>
    <col min="16147" max="16147" width="13.42578125" style="18" customWidth="1"/>
    <col min="16148" max="16148" width="13.7109375" style="18" customWidth="1"/>
    <col min="16149" max="16149" width="16.85546875" style="18" customWidth="1"/>
    <col min="16150" max="16156" width="20.85546875" style="18" customWidth="1"/>
    <col min="16157" max="16384" width="11.42578125" style="18"/>
  </cols>
  <sheetData>
    <row r="1" spans="1:22" ht="26.25">
      <c r="A1" s="499" t="s">
        <v>0</v>
      </c>
      <c r="B1" s="499"/>
      <c r="C1" s="499"/>
      <c r="D1" s="499"/>
      <c r="E1" s="499"/>
      <c r="F1" s="499"/>
      <c r="G1" s="499"/>
      <c r="H1" s="499"/>
      <c r="I1" s="499"/>
      <c r="J1" s="499"/>
      <c r="K1" s="499"/>
      <c r="L1" s="499"/>
      <c r="M1" s="499"/>
      <c r="N1" s="499"/>
      <c r="O1" s="499"/>
      <c r="P1" s="499"/>
      <c r="Q1" s="499"/>
      <c r="R1" s="499"/>
      <c r="S1" s="499"/>
      <c r="T1" s="499"/>
    </row>
    <row r="2" spans="1:22" ht="26.25">
      <c r="A2" s="499" t="s">
        <v>1</v>
      </c>
      <c r="B2" s="499"/>
      <c r="C2" s="499"/>
      <c r="D2" s="499"/>
      <c r="E2" s="499"/>
      <c r="F2" s="499"/>
      <c r="G2" s="499"/>
      <c r="H2" s="499"/>
      <c r="I2" s="499"/>
      <c r="J2" s="499"/>
      <c r="K2" s="499"/>
      <c r="L2" s="499"/>
      <c r="M2" s="499"/>
      <c r="N2" s="499"/>
      <c r="O2" s="499"/>
      <c r="P2" s="499"/>
      <c r="Q2" s="499"/>
      <c r="R2" s="499"/>
      <c r="S2" s="499"/>
      <c r="T2" s="499"/>
      <c r="U2" s="19"/>
    </row>
    <row r="3" spans="1:22" ht="26.25">
      <c r="A3" s="499" t="s">
        <v>2</v>
      </c>
      <c r="B3" s="499"/>
      <c r="C3" s="499"/>
      <c r="D3" s="499"/>
      <c r="E3" s="499"/>
      <c r="F3" s="499"/>
      <c r="G3" s="499"/>
      <c r="H3" s="499"/>
      <c r="I3" s="499"/>
      <c r="J3" s="499"/>
      <c r="K3" s="499"/>
      <c r="L3" s="499"/>
      <c r="M3" s="499"/>
      <c r="N3" s="499"/>
      <c r="O3" s="499"/>
      <c r="P3" s="499"/>
      <c r="Q3" s="499"/>
      <c r="R3" s="499"/>
      <c r="S3" s="499"/>
      <c r="T3" s="499"/>
      <c r="U3" s="19"/>
    </row>
    <row r="4" spans="1:22" ht="18.75">
      <c r="A4" s="19"/>
      <c r="B4" s="19"/>
      <c r="C4" s="19"/>
      <c r="D4" s="19"/>
      <c r="E4" s="19"/>
      <c r="F4" s="19"/>
      <c r="G4" s="19"/>
      <c r="H4" s="19"/>
      <c r="I4" s="19"/>
      <c r="J4" s="19"/>
      <c r="K4" s="19"/>
      <c r="L4" s="19"/>
      <c r="M4" s="19"/>
      <c r="N4" s="19"/>
      <c r="O4" s="19"/>
      <c r="P4" s="19"/>
      <c r="Q4" s="19"/>
      <c r="R4" s="19"/>
      <c r="S4" s="19"/>
      <c r="T4" s="19"/>
      <c r="U4" s="19"/>
    </row>
    <row r="5" spans="1:22" ht="15.75" thickBot="1"/>
    <row r="6" spans="1:22" s="1" customFormat="1" ht="18">
      <c r="A6" s="485" t="s">
        <v>3</v>
      </c>
      <c r="B6" s="486"/>
      <c r="C6" s="487"/>
      <c r="D6" s="488"/>
      <c r="E6" s="20"/>
    </row>
    <row r="7" spans="1:22" s="1" customFormat="1" ht="36">
      <c r="A7" s="3" t="s">
        <v>4</v>
      </c>
      <c r="B7" s="489" t="s">
        <v>5</v>
      </c>
      <c r="C7" s="490"/>
      <c r="D7" s="4" t="s">
        <v>6</v>
      </c>
      <c r="E7" s="20"/>
    </row>
    <row r="8" spans="1:22" s="1" customFormat="1" ht="30.75" customHeight="1" thickBot="1">
      <c r="A8" s="21" t="s">
        <v>42</v>
      </c>
      <c r="B8" s="527" t="s">
        <v>43</v>
      </c>
      <c r="C8" s="528"/>
      <c r="D8" s="83" t="s">
        <v>88</v>
      </c>
      <c r="E8" s="7"/>
    </row>
    <row r="9" spans="1:22" s="1" customFormat="1" ht="18.75" thickBot="1">
      <c r="A9" s="7"/>
      <c r="B9" s="7"/>
      <c r="C9" s="7"/>
      <c r="D9" s="7"/>
      <c r="E9" s="7"/>
    </row>
    <row r="10" spans="1:22" s="1" customFormat="1" ht="18.75" thickBot="1">
      <c r="A10" s="491" t="s">
        <v>9</v>
      </c>
      <c r="B10" s="492"/>
      <c r="C10" s="492"/>
      <c r="D10" s="492"/>
      <c r="E10" s="492"/>
      <c r="F10" s="492"/>
      <c r="G10" s="493"/>
      <c r="H10" s="491">
        <v>2023</v>
      </c>
      <c r="I10" s="492"/>
      <c r="J10" s="492"/>
      <c r="K10" s="492"/>
      <c r="L10" s="492"/>
      <c r="M10" s="492"/>
      <c r="N10" s="492"/>
      <c r="O10" s="492"/>
      <c r="P10" s="492"/>
      <c r="Q10" s="492"/>
      <c r="R10" s="492"/>
      <c r="S10" s="493"/>
      <c r="T10" s="494" t="s">
        <v>10</v>
      </c>
      <c r="U10" s="84"/>
    </row>
    <row r="11" spans="1:22" s="1" customFormat="1" ht="72">
      <c r="A11" s="85" t="s">
        <v>11</v>
      </c>
      <c r="B11" s="86" t="s">
        <v>12</v>
      </c>
      <c r="C11" s="87" t="s">
        <v>13</v>
      </c>
      <c r="D11" s="87" t="s">
        <v>14</v>
      </c>
      <c r="E11" s="87" t="s">
        <v>15</v>
      </c>
      <c r="F11" s="87" t="s">
        <v>16</v>
      </c>
      <c r="G11" s="88" t="s">
        <v>17</v>
      </c>
      <c r="H11" s="27" t="s">
        <v>18</v>
      </c>
      <c r="I11" s="27" t="s">
        <v>19</v>
      </c>
      <c r="J11" s="27" t="s">
        <v>20</v>
      </c>
      <c r="K11" s="27" t="s">
        <v>21</v>
      </c>
      <c r="L11" s="27" t="s">
        <v>22</v>
      </c>
      <c r="M11" s="27" t="s">
        <v>23</v>
      </c>
      <c r="N11" s="27" t="s">
        <v>24</v>
      </c>
      <c r="O11" s="28" t="s">
        <v>25</v>
      </c>
      <c r="P11" s="28" t="s">
        <v>26</v>
      </c>
      <c r="Q11" s="28" t="s">
        <v>27</v>
      </c>
      <c r="R11" s="28" t="s">
        <v>28</v>
      </c>
      <c r="S11" s="28" t="s">
        <v>29</v>
      </c>
      <c r="T11" s="495"/>
      <c r="U11" s="84"/>
    </row>
    <row r="12" spans="1:22" s="1" customFormat="1" ht="180.75" customHeight="1">
      <c r="A12" s="506" t="s">
        <v>45</v>
      </c>
      <c r="B12" s="506">
        <v>16204</v>
      </c>
      <c r="C12" s="506" t="s">
        <v>257</v>
      </c>
      <c r="D12" s="506" t="s">
        <v>258</v>
      </c>
      <c r="E12" s="29" t="s">
        <v>89</v>
      </c>
      <c r="F12" s="89">
        <v>400</v>
      </c>
      <c r="G12" s="29" t="s">
        <v>90</v>
      </c>
      <c r="H12" s="90">
        <v>21</v>
      </c>
      <c r="I12" s="91">
        <v>18</v>
      </c>
      <c r="J12" s="91">
        <v>20</v>
      </c>
      <c r="K12" s="91"/>
      <c r="L12" s="91"/>
      <c r="M12" s="92"/>
      <c r="N12" s="93"/>
      <c r="O12" s="93"/>
      <c r="P12" s="93"/>
      <c r="Q12" s="93"/>
      <c r="R12" s="93"/>
      <c r="S12" s="93"/>
      <c r="T12" s="94">
        <f>SUM(H12:S12)</f>
        <v>59</v>
      </c>
      <c r="U12" s="15"/>
      <c r="V12" s="16"/>
    </row>
    <row r="13" spans="1:22" ht="144">
      <c r="A13" s="506"/>
      <c r="B13" s="506"/>
      <c r="C13" s="506"/>
      <c r="D13" s="506"/>
      <c r="E13" s="29" t="s">
        <v>91</v>
      </c>
      <c r="F13" s="95">
        <v>250</v>
      </c>
      <c r="G13" s="29" t="s">
        <v>92</v>
      </c>
      <c r="H13" s="30">
        <v>21</v>
      </c>
      <c r="I13" s="91">
        <v>18</v>
      </c>
      <c r="J13" s="95">
        <v>20</v>
      </c>
      <c r="K13" s="95"/>
      <c r="L13" s="91"/>
      <c r="M13" s="95"/>
      <c r="N13" s="95"/>
      <c r="O13" s="95"/>
      <c r="P13" s="95"/>
      <c r="Q13" s="95"/>
      <c r="R13" s="95"/>
      <c r="S13" s="95"/>
      <c r="T13" s="94">
        <f>SUM(H13:S13)</f>
        <v>59</v>
      </c>
    </row>
    <row r="16" spans="1:22">
      <c r="B16" s="18" t="s">
        <v>255</v>
      </c>
    </row>
  </sheetData>
  <mergeCells count="13">
    <mergeCell ref="B8:C8"/>
    <mergeCell ref="A1:T1"/>
    <mergeCell ref="A2:T2"/>
    <mergeCell ref="A3:T3"/>
    <mergeCell ref="A6:D6"/>
    <mergeCell ref="B7:C7"/>
    <mergeCell ref="A10:G10"/>
    <mergeCell ref="H10:S10"/>
    <mergeCell ref="T10:T11"/>
    <mergeCell ref="A12:A13"/>
    <mergeCell ref="B12:B13"/>
    <mergeCell ref="C12:C13"/>
    <mergeCell ref="D12:D1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V18"/>
  <sheetViews>
    <sheetView topLeftCell="A8" zoomScaleNormal="100" workbookViewId="0">
      <selection activeCell="A12" sqref="A12:A14"/>
    </sheetView>
  </sheetViews>
  <sheetFormatPr baseColWidth="10" defaultColWidth="11.42578125" defaultRowHeight="15"/>
  <cols>
    <col min="1" max="1" width="27.7109375" style="18" customWidth="1"/>
    <col min="2" max="2" width="11.7109375" style="18" customWidth="1"/>
    <col min="3" max="3" width="13.140625" style="18" customWidth="1"/>
    <col min="4" max="4" width="27.7109375" style="18" customWidth="1"/>
    <col min="5" max="5" width="23.140625" style="18" customWidth="1"/>
    <col min="6" max="6" width="20.42578125" style="18" customWidth="1"/>
    <col min="7" max="7" width="15.85546875" style="18" customWidth="1"/>
    <col min="8" max="8" width="16.140625" style="18" customWidth="1"/>
    <col min="9" max="9" width="17.5703125" style="18" customWidth="1"/>
    <col min="10" max="10" width="16.5703125" style="18" customWidth="1"/>
    <col min="11" max="11" width="15.28515625" style="18" customWidth="1"/>
    <col min="12" max="12" width="15.5703125" style="18" customWidth="1"/>
    <col min="13" max="13" width="16.5703125" style="18" customWidth="1"/>
    <col min="14" max="14" width="15.28515625" style="18" customWidth="1"/>
    <col min="15" max="19" width="15.7109375" style="18" customWidth="1"/>
    <col min="20" max="20" width="22.7109375" style="18" customWidth="1"/>
    <col min="21" max="28" width="20.85546875" style="18" customWidth="1"/>
    <col min="29" max="256" width="11.42578125" style="18"/>
    <col min="257" max="257" width="27.7109375" style="18" customWidth="1"/>
    <col min="258" max="258" width="11.7109375" style="18" customWidth="1"/>
    <col min="259" max="259" width="13.140625" style="18" customWidth="1"/>
    <col min="260" max="260" width="27.7109375" style="18" customWidth="1"/>
    <col min="261" max="261" width="23.140625" style="18" customWidth="1"/>
    <col min="262" max="262" width="20.42578125" style="18" customWidth="1"/>
    <col min="263" max="263" width="15.85546875" style="18" customWidth="1"/>
    <col min="264" max="264" width="16.140625" style="18" customWidth="1"/>
    <col min="265" max="265" width="17.5703125" style="18" customWidth="1"/>
    <col min="266" max="266" width="16.5703125" style="18" customWidth="1"/>
    <col min="267" max="267" width="15.28515625" style="18" customWidth="1"/>
    <col min="268" max="268" width="15.5703125" style="18" customWidth="1"/>
    <col min="269" max="269" width="16.5703125" style="18" customWidth="1"/>
    <col min="270" max="270" width="15.28515625" style="18" customWidth="1"/>
    <col min="271" max="275" width="15.7109375" style="18" customWidth="1"/>
    <col min="276" max="276" width="22.7109375" style="18" customWidth="1"/>
    <col min="277" max="284" width="20.85546875" style="18" customWidth="1"/>
    <col min="285" max="512" width="11.42578125" style="18"/>
    <col min="513" max="513" width="27.7109375" style="18" customWidth="1"/>
    <col min="514" max="514" width="11.7109375" style="18" customWidth="1"/>
    <col min="515" max="515" width="13.140625" style="18" customWidth="1"/>
    <col min="516" max="516" width="27.7109375" style="18" customWidth="1"/>
    <col min="517" max="517" width="23.140625" style="18" customWidth="1"/>
    <col min="518" max="518" width="20.42578125" style="18" customWidth="1"/>
    <col min="519" max="519" width="15.85546875" style="18" customWidth="1"/>
    <col min="520" max="520" width="16.140625" style="18" customWidth="1"/>
    <col min="521" max="521" width="17.5703125" style="18" customWidth="1"/>
    <col min="522" max="522" width="16.5703125" style="18" customWidth="1"/>
    <col min="523" max="523" width="15.28515625" style="18" customWidth="1"/>
    <col min="524" max="524" width="15.5703125" style="18" customWidth="1"/>
    <col min="525" max="525" width="16.5703125" style="18" customWidth="1"/>
    <col min="526" max="526" width="15.28515625" style="18" customWidth="1"/>
    <col min="527" max="531" width="15.7109375" style="18" customWidth="1"/>
    <col min="532" max="532" width="22.7109375" style="18" customWidth="1"/>
    <col min="533" max="540" width="20.85546875" style="18" customWidth="1"/>
    <col min="541" max="768" width="11.42578125" style="18"/>
    <col min="769" max="769" width="27.7109375" style="18" customWidth="1"/>
    <col min="770" max="770" width="11.7109375" style="18" customWidth="1"/>
    <col min="771" max="771" width="13.140625" style="18" customWidth="1"/>
    <col min="772" max="772" width="27.7109375" style="18" customWidth="1"/>
    <col min="773" max="773" width="23.140625" style="18" customWidth="1"/>
    <col min="774" max="774" width="20.42578125" style="18" customWidth="1"/>
    <col min="775" max="775" width="15.85546875" style="18" customWidth="1"/>
    <col min="776" max="776" width="16.140625" style="18" customWidth="1"/>
    <col min="777" max="777" width="17.5703125" style="18" customWidth="1"/>
    <col min="778" max="778" width="16.5703125" style="18" customWidth="1"/>
    <col min="779" max="779" width="15.28515625" style="18" customWidth="1"/>
    <col min="780" max="780" width="15.5703125" style="18" customWidth="1"/>
    <col min="781" max="781" width="16.5703125" style="18" customWidth="1"/>
    <col min="782" max="782" width="15.28515625" style="18" customWidth="1"/>
    <col min="783" max="787" width="15.7109375" style="18" customWidth="1"/>
    <col min="788" max="788" width="22.7109375" style="18" customWidth="1"/>
    <col min="789" max="796" width="20.85546875" style="18" customWidth="1"/>
    <col min="797" max="1024" width="11.42578125" style="18"/>
    <col min="1025" max="1025" width="27.7109375" style="18" customWidth="1"/>
    <col min="1026" max="1026" width="11.7109375" style="18" customWidth="1"/>
    <col min="1027" max="1027" width="13.140625" style="18" customWidth="1"/>
    <col min="1028" max="1028" width="27.7109375" style="18" customWidth="1"/>
    <col min="1029" max="1029" width="23.140625" style="18" customWidth="1"/>
    <col min="1030" max="1030" width="20.42578125" style="18" customWidth="1"/>
    <col min="1031" max="1031" width="15.85546875" style="18" customWidth="1"/>
    <col min="1032" max="1032" width="16.140625" style="18" customWidth="1"/>
    <col min="1033" max="1033" width="17.5703125" style="18" customWidth="1"/>
    <col min="1034" max="1034" width="16.5703125" style="18" customWidth="1"/>
    <col min="1035" max="1035" width="15.28515625" style="18" customWidth="1"/>
    <col min="1036" max="1036" width="15.5703125" style="18" customWidth="1"/>
    <col min="1037" max="1037" width="16.5703125" style="18" customWidth="1"/>
    <col min="1038" max="1038" width="15.28515625" style="18" customWidth="1"/>
    <col min="1039" max="1043" width="15.7109375" style="18" customWidth="1"/>
    <col min="1044" max="1044" width="22.7109375" style="18" customWidth="1"/>
    <col min="1045" max="1052" width="20.85546875" style="18" customWidth="1"/>
    <col min="1053" max="1280" width="11.42578125" style="18"/>
    <col min="1281" max="1281" width="27.7109375" style="18" customWidth="1"/>
    <col min="1282" max="1282" width="11.7109375" style="18" customWidth="1"/>
    <col min="1283" max="1283" width="13.140625" style="18" customWidth="1"/>
    <col min="1284" max="1284" width="27.7109375" style="18" customWidth="1"/>
    <col min="1285" max="1285" width="23.140625" style="18" customWidth="1"/>
    <col min="1286" max="1286" width="20.42578125" style="18" customWidth="1"/>
    <col min="1287" max="1287" width="15.85546875" style="18" customWidth="1"/>
    <col min="1288" max="1288" width="16.140625" style="18" customWidth="1"/>
    <col min="1289" max="1289" width="17.5703125" style="18" customWidth="1"/>
    <col min="1290" max="1290" width="16.5703125" style="18" customWidth="1"/>
    <col min="1291" max="1291" width="15.28515625" style="18" customWidth="1"/>
    <col min="1292" max="1292" width="15.5703125" style="18" customWidth="1"/>
    <col min="1293" max="1293" width="16.5703125" style="18" customWidth="1"/>
    <col min="1294" max="1294" width="15.28515625" style="18" customWidth="1"/>
    <col min="1295" max="1299" width="15.7109375" style="18" customWidth="1"/>
    <col min="1300" max="1300" width="22.7109375" style="18" customWidth="1"/>
    <col min="1301" max="1308" width="20.85546875" style="18" customWidth="1"/>
    <col min="1309" max="1536" width="11.42578125" style="18"/>
    <col min="1537" max="1537" width="27.7109375" style="18" customWidth="1"/>
    <col min="1538" max="1538" width="11.7109375" style="18" customWidth="1"/>
    <col min="1539" max="1539" width="13.140625" style="18" customWidth="1"/>
    <col min="1540" max="1540" width="27.7109375" style="18" customWidth="1"/>
    <col min="1541" max="1541" width="23.140625" style="18" customWidth="1"/>
    <col min="1542" max="1542" width="20.42578125" style="18" customWidth="1"/>
    <col min="1543" max="1543" width="15.85546875" style="18" customWidth="1"/>
    <col min="1544" max="1544" width="16.140625" style="18" customWidth="1"/>
    <col min="1545" max="1545" width="17.5703125" style="18" customWidth="1"/>
    <col min="1546" max="1546" width="16.5703125" style="18" customWidth="1"/>
    <col min="1547" max="1547" width="15.28515625" style="18" customWidth="1"/>
    <col min="1548" max="1548" width="15.5703125" style="18" customWidth="1"/>
    <col min="1549" max="1549" width="16.5703125" style="18" customWidth="1"/>
    <col min="1550" max="1550" width="15.28515625" style="18" customWidth="1"/>
    <col min="1551" max="1555" width="15.7109375" style="18" customWidth="1"/>
    <col min="1556" max="1556" width="22.7109375" style="18" customWidth="1"/>
    <col min="1557" max="1564" width="20.85546875" style="18" customWidth="1"/>
    <col min="1565" max="1792" width="11.42578125" style="18"/>
    <col min="1793" max="1793" width="27.7109375" style="18" customWidth="1"/>
    <col min="1794" max="1794" width="11.7109375" style="18" customWidth="1"/>
    <col min="1795" max="1795" width="13.140625" style="18" customWidth="1"/>
    <col min="1796" max="1796" width="27.7109375" style="18" customWidth="1"/>
    <col min="1797" max="1797" width="23.140625" style="18" customWidth="1"/>
    <col min="1798" max="1798" width="20.42578125" style="18" customWidth="1"/>
    <col min="1799" max="1799" width="15.85546875" style="18" customWidth="1"/>
    <col min="1800" max="1800" width="16.140625" style="18" customWidth="1"/>
    <col min="1801" max="1801" width="17.5703125" style="18" customWidth="1"/>
    <col min="1802" max="1802" width="16.5703125" style="18" customWidth="1"/>
    <col min="1803" max="1803" width="15.28515625" style="18" customWidth="1"/>
    <col min="1804" max="1804" width="15.5703125" style="18" customWidth="1"/>
    <col min="1805" max="1805" width="16.5703125" style="18" customWidth="1"/>
    <col min="1806" max="1806" width="15.28515625" style="18" customWidth="1"/>
    <col min="1807" max="1811" width="15.7109375" style="18" customWidth="1"/>
    <col min="1812" max="1812" width="22.7109375" style="18" customWidth="1"/>
    <col min="1813" max="1820" width="20.85546875" style="18" customWidth="1"/>
    <col min="1821" max="2048" width="11.42578125" style="18"/>
    <col min="2049" max="2049" width="27.7109375" style="18" customWidth="1"/>
    <col min="2050" max="2050" width="11.7109375" style="18" customWidth="1"/>
    <col min="2051" max="2051" width="13.140625" style="18" customWidth="1"/>
    <col min="2052" max="2052" width="27.7109375" style="18" customWidth="1"/>
    <col min="2053" max="2053" width="23.140625" style="18" customWidth="1"/>
    <col min="2054" max="2054" width="20.42578125" style="18" customWidth="1"/>
    <col min="2055" max="2055" width="15.85546875" style="18" customWidth="1"/>
    <col min="2056" max="2056" width="16.140625" style="18" customWidth="1"/>
    <col min="2057" max="2057" width="17.5703125" style="18" customWidth="1"/>
    <col min="2058" max="2058" width="16.5703125" style="18" customWidth="1"/>
    <col min="2059" max="2059" width="15.28515625" style="18" customWidth="1"/>
    <col min="2060" max="2060" width="15.5703125" style="18" customWidth="1"/>
    <col min="2061" max="2061" width="16.5703125" style="18" customWidth="1"/>
    <col min="2062" max="2062" width="15.28515625" style="18" customWidth="1"/>
    <col min="2063" max="2067" width="15.7109375" style="18" customWidth="1"/>
    <col min="2068" max="2068" width="22.7109375" style="18" customWidth="1"/>
    <col min="2069" max="2076" width="20.85546875" style="18" customWidth="1"/>
    <col min="2077" max="2304" width="11.42578125" style="18"/>
    <col min="2305" max="2305" width="27.7109375" style="18" customWidth="1"/>
    <col min="2306" max="2306" width="11.7109375" style="18" customWidth="1"/>
    <col min="2307" max="2307" width="13.140625" style="18" customWidth="1"/>
    <col min="2308" max="2308" width="27.7109375" style="18" customWidth="1"/>
    <col min="2309" max="2309" width="23.140625" style="18" customWidth="1"/>
    <col min="2310" max="2310" width="20.42578125" style="18" customWidth="1"/>
    <col min="2311" max="2311" width="15.85546875" style="18" customWidth="1"/>
    <col min="2312" max="2312" width="16.140625" style="18" customWidth="1"/>
    <col min="2313" max="2313" width="17.5703125" style="18" customWidth="1"/>
    <col min="2314" max="2314" width="16.5703125" style="18" customWidth="1"/>
    <col min="2315" max="2315" width="15.28515625" style="18" customWidth="1"/>
    <col min="2316" max="2316" width="15.5703125" style="18" customWidth="1"/>
    <col min="2317" max="2317" width="16.5703125" style="18" customWidth="1"/>
    <col min="2318" max="2318" width="15.28515625" style="18" customWidth="1"/>
    <col min="2319" max="2323" width="15.7109375" style="18" customWidth="1"/>
    <col min="2324" max="2324" width="22.7109375" style="18" customWidth="1"/>
    <col min="2325" max="2332" width="20.85546875" style="18" customWidth="1"/>
    <col min="2333" max="2560" width="11.42578125" style="18"/>
    <col min="2561" max="2561" width="27.7109375" style="18" customWidth="1"/>
    <col min="2562" max="2562" width="11.7109375" style="18" customWidth="1"/>
    <col min="2563" max="2563" width="13.140625" style="18" customWidth="1"/>
    <col min="2564" max="2564" width="27.7109375" style="18" customWidth="1"/>
    <col min="2565" max="2565" width="23.140625" style="18" customWidth="1"/>
    <col min="2566" max="2566" width="20.42578125" style="18" customWidth="1"/>
    <col min="2567" max="2567" width="15.85546875" style="18" customWidth="1"/>
    <col min="2568" max="2568" width="16.140625" style="18" customWidth="1"/>
    <col min="2569" max="2569" width="17.5703125" style="18" customWidth="1"/>
    <col min="2570" max="2570" width="16.5703125" style="18" customWidth="1"/>
    <col min="2571" max="2571" width="15.28515625" style="18" customWidth="1"/>
    <col min="2572" max="2572" width="15.5703125" style="18" customWidth="1"/>
    <col min="2573" max="2573" width="16.5703125" style="18" customWidth="1"/>
    <col min="2574" max="2574" width="15.28515625" style="18" customWidth="1"/>
    <col min="2575" max="2579" width="15.7109375" style="18" customWidth="1"/>
    <col min="2580" max="2580" width="22.7109375" style="18" customWidth="1"/>
    <col min="2581" max="2588" width="20.85546875" style="18" customWidth="1"/>
    <col min="2589" max="2816" width="11.42578125" style="18"/>
    <col min="2817" max="2817" width="27.7109375" style="18" customWidth="1"/>
    <col min="2818" max="2818" width="11.7109375" style="18" customWidth="1"/>
    <col min="2819" max="2819" width="13.140625" style="18" customWidth="1"/>
    <col min="2820" max="2820" width="27.7109375" style="18" customWidth="1"/>
    <col min="2821" max="2821" width="23.140625" style="18" customWidth="1"/>
    <col min="2822" max="2822" width="20.42578125" style="18" customWidth="1"/>
    <col min="2823" max="2823" width="15.85546875" style="18" customWidth="1"/>
    <col min="2824" max="2824" width="16.140625" style="18" customWidth="1"/>
    <col min="2825" max="2825" width="17.5703125" style="18" customWidth="1"/>
    <col min="2826" max="2826" width="16.5703125" style="18" customWidth="1"/>
    <col min="2827" max="2827" width="15.28515625" style="18" customWidth="1"/>
    <col min="2828" max="2828" width="15.5703125" style="18" customWidth="1"/>
    <col min="2829" max="2829" width="16.5703125" style="18" customWidth="1"/>
    <col min="2830" max="2830" width="15.28515625" style="18" customWidth="1"/>
    <col min="2831" max="2835" width="15.7109375" style="18" customWidth="1"/>
    <col min="2836" max="2836" width="22.7109375" style="18" customWidth="1"/>
    <col min="2837" max="2844" width="20.85546875" style="18" customWidth="1"/>
    <col min="2845" max="3072" width="11.42578125" style="18"/>
    <col min="3073" max="3073" width="27.7109375" style="18" customWidth="1"/>
    <col min="3074" max="3074" width="11.7109375" style="18" customWidth="1"/>
    <col min="3075" max="3075" width="13.140625" style="18" customWidth="1"/>
    <col min="3076" max="3076" width="27.7109375" style="18" customWidth="1"/>
    <col min="3077" max="3077" width="23.140625" style="18" customWidth="1"/>
    <col min="3078" max="3078" width="20.42578125" style="18" customWidth="1"/>
    <col min="3079" max="3079" width="15.85546875" style="18" customWidth="1"/>
    <col min="3080" max="3080" width="16.140625" style="18" customWidth="1"/>
    <col min="3081" max="3081" width="17.5703125" style="18" customWidth="1"/>
    <col min="3082" max="3082" width="16.5703125" style="18" customWidth="1"/>
    <col min="3083" max="3083" width="15.28515625" style="18" customWidth="1"/>
    <col min="3084" max="3084" width="15.5703125" style="18" customWidth="1"/>
    <col min="3085" max="3085" width="16.5703125" style="18" customWidth="1"/>
    <col min="3086" max="3086" width="15.28515625" style="18" customWidth="1"/>
    <col min="3087" max="3091" width="15.7109375" style="18" customWidth="1"/>
    <col min="3092" max="3092" width="22.7109375" style="18" customWidth="1"/>
    <col min="3093" max="3100" width="20.85546875" style="18" customWidth="1"/>
    <col min="3101" max="3328" width="11.42578125" style="18"/>
    <col min="3329" max="3329" width="27.7109375" style="18" customWidth="1"/>
    <col min="3330" max="3330" width="11.7109375" style="18" customWidth="1"/>
    <col min="3331" max="3331" width="13.140625" style="18" customWidth="1"/>
    <col min="3332" max="3332" width="27.7109375" style="18" customWidth="1"/>
    <col min="3333" max="3333" width="23.140625" style="18" customWidth="1"/>
    <col min="3334" max="3334" width="20.42578125" style="18" customWidth="1"/>
    <col min="3335" max="3335" width="15.85546875" style="18" customWidth="1"/>
    <col min="3336" max="3336" width="16.140625" style="18" customWidth="1"/>
    <col min="3337" max="3337" width="17.5703125" style="18" customWidth="1"/>
    <col min="3338" max="3338" width="16.5703125" style="18" customWidth="1"/>
    <col min="3339" max="3339" width="15.28515625" style="18" customWidth="1"/>
    <col min="3340" max="3340" width="15.5703125" style="18" customWidth="1"/>
    <col min="3341" max="3341" width="16.5703125" style="18" customWidth="1"/>
    <col min="3342" max="3342" width="15.28515625" style="18" customWidth="1"/>
    <col min="3343" max="3347" width="15.7109375" style="18" customWidth="1"/>
    <col min="3348" max="3348" width="22.7109375" style="18" customWidth="1"/>
    <col min="3349" max="3356" width="20.85546875" style="18" customWidth="1"/>
    <col min="3357" max="3584" width="11.42578125" style="18"/>
    <col min="3585" max="3585" width="27.7109375" style="18" customWidth="1"/>
    <col min="3586" max="3586" width="11.7109375" style="18" customWidth="1"/>
    <col min="3587" max="3587" width="13.140625" style="18" customWidth="1"/>
    <col min="3588" max="3588" width="27.7109375" style="18" customWidth="1"/>
    <col min="3589" max="3589" width="23.140625" style="18" customWidth="1"/>
    <col min="3590" max="3590" width="20.42578125" style="18" customWidth="1"/>
    <col min="3591" max="3591" width="15.85546875" style="18" customWidth="1"/>
    <col min="3592" max="3592" width="16.140625" style="18" customWidth="1"/>
    <col min="3593" max="3593" width="17.5703125" style="18" customWidth="1"/>
    <col min="3594" max="3594" width="16.5703125" style="18" customWidth="1"/>
    <col min="3595" max="3595" width="15.28515625" style="18" customWidth="1"/>
    <col min="3596" max="3596" width="15.5703125" style="18" customWidth="1"/>
    <col min="3597" max="3597" width="16.5703125" style="18" customWidth="1"/>
    <col min="3598" max="3598" width="15.28515625" style="18" customWidth="1"/>
    <col min="3599" max="3603" width="15.7109375" style="18" customWidth="1"/>
    <col min="3604" max="3604" width="22.7109375" style="18" customWidth="1"/>
    <col min="3605" max="3612" width="20.85546875" style="18" customWidth="1"/>
    <col min="3613" max="3840" width="11.42578125" style="18"/>
    <col min="3841" max="3841" width="27.7109375" style="18" customWidth="1"/>
    <col min="3842" max="3842" width="11.7109375" style="18" customWidth="1"/>
    <col min="3843" max="3843" width="13.140625" style="18" customWidth="1"/>
    <col min="3844" max="3844" width="27.7109375" style="18" customWidth="1"/>
    <col min="3845" max="3845" width="23.140625" style="18" customWidth="1"/>
    <col min="3846" max="3846" width="20.42578125" style="18" customWidth="1"/>
    <col min="3847" max="3847" width="15.85546875" style="18" customWidth="1"/>
    <col min="3848" max="3848" width="16.140625" style="18" customWidth="1"/>
    <col min="3849" max="3849" width="17.5703125" style="18" customWidth="1"/>
    <col min="3850" max="3850" width="16.5703125" style="18" customWidth="1"/>
    <col min="3851" max="3851" width="15.28515625" style="18" customWidth="1"/>
    <col min="3852" max="3852" width="15.5703125" style="18" customWidth="1"/>
    <col min="3853" max="3853" width="16.5703125" style="18" customWidth="1"/>
    <col min="3854" max="3854" width="15.28515625" style="18" customWidth="1"/>
    <col min="3855" max="3859" width="15.7109375" style="18" customWidth="1"/>
    <col min="3860" max="3860" width="22.7109375" style="18" customWidth="1"/>
    <col min="3861" max="3868" width="20.85546875" style="18" customWidth="1"/>
    <col min="3869" max="4096" width="11.42578125" style="18"/>
    <col min="4097" max="4097" width="27.7109375" style="18" customWidth="1"/>
    <col min="4098" max="4098" width="11.7109375" style="18" customWidth="1"/>
    <col min="4099" max="4099" width="13.140625" style="18" customWidth="1"/>
    <col min="4100" max="4100" width="27.7109375" style="18" customWidth="1"/>
    <col min="4101" max="4101" width="23.140625" style="18" customWidth="1"/>
    <col min="4102" max="4102" width="20.42578125" style="18" customWidth="1"/>
    <col min="4103" max="4103" width="15.85546875" style="18" customWidth="1"/>
    <col min="4104" max="4104" width="16.140625" style="18" customWidth="1"/>
    <col min="4105" max="4105" width="17.5703125" style="18" customWidth="1"/>
    <col min="4106" max="4106" width="16.5703125" style="18" customWidth="1"/>
    <col min="4107" max="4107" width="15.28515625" style="18" customWidth="1"/>
    <col min="4108" max="4108" width="15.5703125" style="18" customWidth="1"/>
    <col min="4109" max="4109" width="16.5703125" style="18" customWidth="1"/>
    <col min="4110" max="4110" width="15.28515625" style="18" customWidth="1"/>
    <col min="4111" max="4115" width="15.7109375" style="18" customWidth="1"/>
    <col min="4116" max="4116" width="22.7109375" style="18" customWidth="1"/>
    <col min="4117" max="4124" width="20.85546875" style="18" customWidth="1"/>
    <col min="4125" max="4352" width="11.42578125" style="18"/>
    <col min="4353" max="4353" width="27.7109375" style="18" customWidth="1"/>
    <col min="4354" max="4354" width="11.7109375" style="18" customWidth="1"/>
    <col min="4355" max="4355" width="13.140625" style="18" customWidth="1"/>
    <col min="4356" max="4356" width="27.7109375" style="18" customWidth="1"/>
    <col min="4357" max="4357" width="23.140625" style="18" customWidth="1"/>
    <col min="4358" max="4358" width="20.42578125" style="18" customWidth="1"/>
    <col min="4359" max="4359" width="15.85546875" style="18" customWidth="1"/>
    <col min="4360" max="4360" width="16.140625" style="18" customWidth="1"/>
    <col min="4361" max="4361" width="17.5703125" style="18" customWidth="1"/>
    <col min="4362" max="4362" width="16.5703125" style="18" customWidth="1"/>
    <col min="4363" max="4363" width="15.28515625" style="18" customWidth="1"/>
    <col min="4364" max="4364" width="15.5703125" style="18" customWidth="1"/>
    <col min="4365" max="4365" width="16.5703125" style="18" customWidth="1"/>
    <col min="4366" max="4366" width="15.28515625" style="18" customWidth="1"/>
    <col min="4367" max="4371" width="15.7109375" style="18" customWidth="1"/>
    <col min="4372" max="4372" width="22.7109375" style="18" customWidth="1"/>
    <col min="4373" max="4380" width="20.85546875" style="18" customWidth="1"/>
    <col min="4381" max="4608" width="11.42578125" style="18"/>
    <col min="4609" max="4609" width="27.7109375" style="18" customWidth="1"/>
    <col min="4610" max="4610" width="11.7109375" style="18" customWidth="1"/>
    <col min="4611" max="4611" width="13.140625" style="18" customWidth="1"/>
    <col min="4612" max="4612" width="27.7109375" style="18" customWidth="1"/>
    <col min="4613" max="4613" width="23.140625" style="18" customWidth="1"/>
    <col min="4614" max="4614" width="20.42578125" style="18" customWidth="1"/>
    <col min="4615" max="4615" width="15.85546875" style="18" customWidth="1"/>
    <col min="4616" max="4616" width="16.140625" style="18" customWidth="1"/>
    <col min="4617" max="4617" width="17.5703125" style="18" customWidth="1"/>
    <col min="4618" max="4618" width="16.5703125" style="18" customWidth="1"/>
    <col min="4619" max="4619" width="15.28515625" style="18" customWidth="1"/>
    <col min="4620" max="4620" width="15.5703125" style="18" customWidth="1"/>
    <col min="4621" max="4621" width="16.5703125" style="18" customWidth="1"/>
    <col min="4622" max="4622" width="15.28515625" style="18" customWidth="1"/>
    <col min="4623" max="4627" width="15.7109375" style="18" customWidth="1"/>
    <col min="4628" max="4628" width="22.7109375" style="18" customWidth="1"/>
    <col min="4629" max="4636" width="20.85546875" style="18" customWidth="1"/>
    <col min="4637" max="4864" width="11.42578125" style="18"/>
    <col min="4865" max="4865" width="27.7109375" style="18" customWidth="1"/>
    <col min="4866" max="4866" width="11.7109375" style="18" customWidth="1"/>
    <col min="4867" max="4867" width="13.140625" style="18" customWidth="1"/>
    <col min="4868" max="4868" width="27.7109375" style="18" customWidth="1"/>
    <col min="4869" max="4869" width="23.140625" style="18" customWidth="1"/>
    <col min="4870" max="4870" width="20.42578125" style="18" customWidth="1"/>
    <col min="4871" max="4871" width="15.85546875" style="18" customWidth="1"/>
    <col min="4872" max="4872" width="16.140625" style="18" customWidth="1"/>
    <col min="4873" max="4873" width="17.5703125" style="18" customWidth="1"/>
    <col min="4874" max="4874" width="16.5703125" style="18" customWidth="1"/>
    <col min="4875" max="4875" width="15.28515625" style="18" customWidth="1"/>
    <col min="4876" max="4876" width="15.5703125" style="18" customWidth="1"/>
    <col min="4877" max="4877" width="16.5703125" style="18" customWidth="1"/>
    <col min="4878" max="4878" width="15.28515625" style="18" customWidth="1"/>
    <col min="4879" max="4883" width="15.7109375" style="18" customWidth="1"/>
    <col min="4884" max="4884" width="22.7109375" style="18" customWidth="1"/>
    <col min="4885" max="4892" width="20.85546875" style="18" customWidth="1"/>
    <col min="4893" max="5120" width="11.42578125" style="18"/>
    <col min="5121" max="5121" width="27.7109375" style="18" customWidth="1"/>
    <col min="5122" max="5122" width="11.7109375" style="18" customWidth="1"/>
    <col min="5123" max="5123" width="13.140625" style="18" customWidth="1"/>
    <col min="5124" max="5124" width="27.7109375" style="18" customWidth="1"/>
    <col min="5125" max="5125" width="23.140625" style="18" customWidth="1"/>
    <col min="5126" max="5126" width="20.42578125" style="18" customWidth="1"/>
    <col min="5127" max="5127" width="15.85546875" style="18" customWidth="1"/>
    <col min="5128" max="5128" width="16.140625" style="18" customWidth="1"/>
    <col min="5129" max="5129" width="17.5703125" style="18" customWidth="1"/>
    <col min="5130" max="5130" width="16.5703125" style="18" customWidth="1"/>
    <col min="5131" max="5131" width="15.28515625" style="18" customWidth="1"/>
    <col min="5132" max="5132" width="15.5703125" style="18" customWidth="1"/>
    <col min="5133" max="5133" width="16.5703125" style="18" customWidth="1"/>
    <col min="5134" max="5134" width="15.28515625" style="18" customWidth="1"/>
    <col min="5135" max="5139" width="15.7109375" style="18" customWidth="1"/>
    <col min="5140" max="5140" width="22.7109375" style="18" customWidth="1"/>
    <col min="5141" max="5148" width="20.85546875" style="18" customWidth="1"/>
    <col min="5149" max="5376" width="11.42578125" style="18"/>
    <col min="5377" max="5377" width="27.7109375" style="18" customWidth="1"/>
    <col min="5378" max="5378" width="11.7109375" style="18" customWidth="1"/>
    <col min="5379" max="5379" width="13.140625" style="18" customWidth="1"/>
    <col min="5380" max="5380" width="27.7109375" style="18" customWidth="1"/>
    <col min="5381" max="5381" width="23.140625" style="18" customWidth="1"/>
    <col min="5382" max="5382" width="20.42578125" style="18" customWidth="1"/>
    <col min="5383" max="5383" width="15.85546875" style="18" customWidth="1"/>
    <col min="5384" max="5384" width="16.140625" style="18" customWidth="1"/>
    <col min="5385" max="5385" width="17.5703125" style="18" customWidth="1"/>
    <col min="5386" max="5386" width="16.5703125" style="18" customWidth="1"/>
    <col min="5387" max="5387" width="15.28515625" style="18" customWidth="1"/>
    <col min="5388" max="5388" width="15.5703125" style="18" customWidth="1"/>
    <col min="5389" max="5389" width="16.5703125" style="18" customWidth="1"/>
    <col min="5390" max="5390" width="15.28515625" style="18" customWidth="1"/>
    <col min="5391" max="5395" width="15.7109375" style="18" customWidth="1"/>
    <col min="5396" max="5396" width="22.7109375" style="18" customWidth="1"/>
    <col min="5397" max="5404" width="20.85546875" style="18" customWidth="1"/>
    <col min="5405" max="5632" width="11.42578125" style="18"/>
    <col min="5633" max="5633" width="27.7109375" style="18" customWidth="1"/>
    <col min="5634" max="5634" width="11.7109375" style="18" customWidth="1"/>
    <col min="5635" max="5635" width="13.140625" style="18" customWidth="1"/>
    <col min="5636" max="5636" width="27.7109375" style="18" customWidth="1"/>
    <col min="5637" max="5637" width="23.140625" style="18" customWidth="1"/>
    <col min="5638" max="5638" width="20.42578125" style="18" customWidth="1"/>
    <col min="5639" max="5639" width="15.85546875" style="18" customWidth="1"/>
    <col min="5640" max="5640" width="16.140625" style="18" customWidth="1"/>
    <col min="5641" max="5641" width="17.5703125" style="18" customWidth="1"/>
    <col min="5642" max="5642" width="16.5703125" style="18" customWidth="1"/>
    <col min="5643" max="5643" width="15.28515625" style="18" customWidth="1"/>
    <col min="5644" max="5644" width="15.5703125" style="18" customWidth="1"/>
    <col min="5645" max="5645" width="16.5703125" style="18" customWidth="1"/>
    <col min="5646" max="5646" width="15.28515625" style="18" customWidth="1"/>
    <col min="5647" max="5651" width="15.7109375" style="18" customWidth="1"/>
    <col min="5652" max="5652" width="22.7109375" style="18" customWidth="1"/>
    <col min="5653" max="5660" width="20.85546875" style="18" customWidth="1"/>
    <col min="5661" max="5888" width="11.42578125" style="18"/>
    <col min="5889" max="5889" width="27.7109375" style="18" customWidth="1"/>
    <col min="5890" max="5890" width="11.7109375" style="18" customWidth="1"/>
    <col min="5891" max="5891" width="13.140625" style="18" customWidth="1"/>
    <col min="5892" max="5892" width="27.7109375" style="18" customWidth="1"/>
    <col min="5893" max="5893" width="23.140625" style="18" customWidth="1"/>
    <col min="5894" max="5894" width="20.42578125" style="18" customWidth="1"/>
    <col min="5895" max="5895" width="15.85546875" style="18" customWidth="1"/>
    <col min="5896" max="5896" width="16.140625" style="18" customWidth="1"/>
    <col min="5897" max="5897" width="17.5703125" style="18" customWidth="1"/>
    <col min="5898" max="5898" width="16.5703125" style="18" customWidth="1"/>
    <col min="5899" max="5899" width="15.28515625" style="18" customWidth="1"/>
    <col min="5900" max="5900" width="15.5703125" style="18" customWidth="1"/>
    <col min="5901" max="5901" width="16.5703125" style="18" customWidth="1"/>
    <col min="5902" max="5902" width="15.28515625" style="18" customWidth="1"/>
    <col min="5903" max="5907" width="15.7109375" style="18" customWidth="1"/>
    <col min="5908" max="5908" width="22.7109375" style="18" customWidth="1"/>
    <col min="5909" max="5916" width="20.85546875" style="18" customWidth="1"/>
    <col min="5917" max="6144" width="11.42578125" style="18"/>
    <col min="6145" max="6145" width="27.7109375" style="18" customWidth="1"/>
    <col min="6146" max="6146" width="11.7109375" style="18" customWidth="1"/>
    <col min="6147" max="6147" width="13.140625" style="18" customWidth="1"/>
    <col min="6148" max="6148" width="27.7109375" style="18" customWidth="1"/>
    <col min="6149" max="6149" width="23.140625" style="18" customWidth="1"/>
    <col min="6150" max="6150" width="20.42578125" style="18" customWidth="1"/>
    <col min="6151" max="6151" width="15.85546875" style="18" customWidth="1"/>
    <col min="6152" max="6152" width="16.140625" style="18" customWidth="1"/>
    <col min="6153" max="6153" width="17.5703125" style="18" customWidth="1"/>
    <col min="6154" max="6154" width="16.5703125" style="18" customWidth="1"/>
    <col min="6155" max="6155" width="15.28515625" style="18" customWidth="1"/>
    <col min="6156" max="6156" width="15.5703125" style="18" customWidth="1"/>
    <col min="6157" max="6157" width="16.5703125" style="18" customWidth="1"/>
    <col min="6158" max="6158" width="15.28515625" style="18" customWidth="1"/>
    <col min="6159" max="6163" width="15.7109375" style="18" customWidth="1"/>
    <col min="6164" max="6164" width="22.7109375" style="18" customWidth="1"/>
    <col min="6165" max="6172" width="20.85546875" style="18" customWidth="1"/>
    <col min="6173" max="6400" width="11.42578125" style="18"/>
    <col min="6401" max="6401" width="27.7109375" style="18" customWidth="1"/>
    <col min="6402" max="6402" width="11.7109375" style="18" customWidth="1"/>
    <col min="6403" max="6403" width="13.140625" style="18" customWidth="1"/>
    <col min="6404" max="6404" width="27.7109375" style="18" customWidth="1"/>
    <col min="6405" max="6405" width="23.140625" style="18" customWidth="1"/>
    <col min="6406" max="6406" width="20.42578125" style="18" customWidth="1"/>
    <col min="6407" max="6407" width="15.85546875" style="18" customWidth="1"/>
    <col min="6408" max="6408" width="16.140625" style="18" customWidth="1"/>
    <col min="6409" max="6409" width="17.5703125" style="18" customWidth="1"/>
    <col min="6410" max="6410" width="16.5703125" style="18" customWidth="1"/>
    <col min="6411" max="6411" width="15.28515625" style="18" customWidth="1"/>
    <col min="6412" max="6412" width="15.5703125" style="18" customWidth="1"/>
    <col min="6413" max="6413" width="16.5703125" style="18" customWidth="1"/>
    <col min="6414" max="6414" width="15.28515625" style="18" customWidth="1"/>
    <col min="6415" max="6419" width="15.7109375" style="18" customWidth="1"/>
    <col min="6420" max="6420" width="22.7109375" style="18" customWidth="1"/>
    <col min="6421" max="6428" width="20.85546875" style="18" customWidth="1"/>
    <col min="6429" max="6656" width="11.42578125" style="18"/>
    <col min="6657" max="6657" width="27.7109375" style="18" customWidth="1"/>
    <col min="6658" max="6658" width="11.7109375" style="18" customWidth="1"/>
    <col min="6659" max="6659" width="13.140625" style="18" customWidth="1"/>
    <col min="6660" max="6660" width="27.7109375" style="18" customWidth="1"/>
    <col min="6661" max="6661" width="23.140625" style="18" customWidth="1"/>
    <col min="6662" max="6662" width="20.42578125" style="18" customWidth="1"/>
    <col min="6663" max="6663" width="15.85546875" style="18" customWidth="1"/>
    <col min="6664" max="6664" width="16.140625" style="18" customWidth="1"/>
    <col min="6665" max="6665" width="17.5703125" style="18" customWidth="1"/>
    <col min="6666" max="6666" width="16.5703125" style="18" customWidth="1"/>
    <col min="6667" max="6667" width="15.28515625" style="18" customWidth="1"/>
    <col min="6668" max="6668" width="15.5703125" style="18" customWidth="1"/>
    <col min="6669" max="6669" width="16.5703125" style="18" customWidth="1"/>
    <col min="6670" max="6670" width="15.28515625" style="18" customWidth="1"/>
    <col min="6671" max="6675" width="15.7109375" style="18" customWidth="1"/>
    <col min="6676" max="6676" width="22.7109375" style="18" customWidth="1"/>
    <col min="6677" max="6684" width="20.85546875" style="18" customWidth="1"/>
    <col min="6685" max="6912" width="11.42578125" style="18"/>
    <col min="6913" max="6913" width="27.7109375" style="18" customWidth="1"/>
    <col min="6914" max="6914" width="11.7109375" style="18" customWidth="1"/>
    <col min="6915" max="6915" width="13.140625" style="18" customWidth="1"/>
    <col min="6916" max="6916" width="27.7109375" style="18" customWidth="1"/>
    <col min="6917" max="6917" width="23.140625" style="18" customWidth="1"/>
    <col min="6918" max="6918" width="20.42578125" style="18" customWidth="1"/>
    <col min="6919" max="6919" width="15.85546875" style="18" customWidth="1"/>
    <col min="6920" max="6920" width="16.140625" style="18" customWidth="1"/>
    <col min="6921" max="6921" width="17.5703125" style="18" customWidth="1"/>
    <col min="6922" max="6922" width="16.5703125" style="18" customWidth="1"/>
    <col min="6923" max="6923" width="15.28515625" style="18" customWidth="1"/>
    <col min="6924" max="6924" width="15.5703125" style="18" customWidth="1"/>
    <col min="6925" max="6925" width="16.5703125" style="18" customWidth="1"/>
    <col min="6926" max="6926" width="15.28515625" style="18" customWidth="1"/>
    <col min="6927" max="6931" width="15.7109375" style="18" customWidth="1"/>
    <col min="6932" max="6932" width="22.7109375" style="18" customWidth="1"/>
    <col min="6933" max="6940" width="20.85546875" style="18" customWidth="1"/>
    <col min="6941" max="7168" width="11.42578125" style="18"/>
    <col min="7169" max="7169" width="27.7109375" style="18" customWidth="1"/>
    <col min="7170" max="7170" width="11.7109375" style="18" customWidth="1"/>
    <col min="7171" max="7171" width="13.140625" style="18" customWidth="1"/>
    <col min="7172" max="7172" width="27.7109375" style="18" customWidth="1"/>
    <col min="7173" max="7173" width="23.140625" style="18" customWidth="1"/>
    <col min="7174" max="7174" width="20.42578125" style="18" customWidth="1"/>
    <col min="7175" max="7175" width="15.85546875" style="18" customWidth="1"/>
    <col min="7176" max="7176" width="16.140625" style="18" customWidth="1"/>
    <col min="7177" max="7177" width="17.5703125" style="18" customWidth="1"/>
    <col min="7178" max="7178" width="16.5703125" style="18" customWidth="1"/>
    <col min="7179" max="7179" width="15.28515625" style="18" customWidth="1"/>
    <col min="7180" max="7180" width="15.5703125" style="18" customWidth="1"/>
    <col min="7181" max="7181" width="16.5703125" style="18" customWidth="1"/>
    <col min="7182" max="7182" width="15.28515625" style="18" customWidth="1"/>
    <col min="7183" max="7187" width="15.7109375" style="18" customWidth="1"/>
    <col min="7188" max="7188" width="22.7109375" style="18" customWidth="1"/>
    <col min="7189" max="7196" width="20.85546875" style="18" customWidth="1"/>
    <col min="7197" max="7424" width="11.42578125" style="18"/>
    <col min="7425" max="7425" width="27.7109375" style="18" customWidth="1"/>
    <col min="7426" max="7426" width="11.7109375" style="18" customWidth="1"/>
    <col min="7427" max="7427" width="13.140625" style="18" customWidth="1"/>
    <col min="7428" max="7428" width="27.7109375" style="18" customWidth="1"/>
    <col min="7429" max="7429" width="23.140625" style="18" customWidth="1"/>
    <col min="7430" max="7430" width="20.42578125" style="18" customWidth="1"/>
    <col min="7431" max="7431" width="15.85546875" style="18" customWidth="1"/>
    <col min="7432" max="7432" width="16.140625" style="18" customWidth="1"/>
    <col min="7433" max="7433" width="17.5703125" style="18" customWidth="1"/>
    <col min="7434" max="7434" width="16.5703125" style="18" customWidth="1"/>
    <col min="7435" max="7435" width="15.28515625" style="18" customWidth="1"/>
    <col min="7436" max="7436" width="15.5703125" style="18" customWidth="1"/>
    <col min="7437" max="7437" width="16.5703125" style="18" customWidth="1"/>
    <col min="7438" max="7438" width="15.28515625" style="18" customWidth="1"/>
    <col min="7439" max="7443" width="15.7109375" style="18" customWidth="1"/>
    <col min="7444" max="7444" width="22.7109375" style="18" customWidth="1"/>
    <col min="7445" max="7452" width="20.85546875" style="18" customWidth="1"/>
    <col min="7453" max="7680" width="11.42578125" style="18"/>
    <col min="7681" max="7681" width="27.7109375" style="18" customWidth="1"/>
    <col min="7682" max="7682" width="11.7109375" style="18" customWidth="1"/>
    <col min="7683" max="7683" width="13.140625" style="18" customWidth="1"/>
    <col min="7684" max="7684" width="27.7109375" style="18" customWidth="1"/>
    <col min="7685" max="7685" width="23.140625" style="18" customWidth="1"/>
    <col min="7686" max="7686" width="20.42578125" style="18" customWidth="1"/>
    <col min="7687" max="7687" width="15.85546875" style="18" customWidth="1"/>
    <col min="7688" max="7688" width="16.140625" style="18" customWidth="1"/>
    <col min="7689" max="7689" width="17.5703125" style="18" customWidth="1"/>
    <col min="7690" max="7690" width="16.5703125" style="18" customWidth="1"/>
    <col min="7691" max="7691" width="15.28515625" style="18" customWidth="1"/>
    <col min="7692" max="7692" width="15.5703125" style="18" customWidth="1"/>
    <col min="7693" max="7693" width="16.5703125" style="18" customWidth="1"/>
    <col min="7694" max="7694" width="15.28515625" style="18" customWidth="1"/>
    <col min="7695" max="7699" width="15.7109375" style="18" customWidth="1"/>
    <col min="7700" max="7700" width="22.7109375" style="18" customWidth="1"/>
    <col min="7701" max="7708" width="20.85546875" style="18" customWidth="1"/>
    <col min="7709" max="7936" width="11.42578125" style="18"/>
    <col min="7937" max="7937" width="27.7109375" style="18" customWidth="1"/>
    <col min="7938" max="7938" width="11.7109375" style="18" customWidth="1"/>
    <col min="7939" max="7939" width="13.140625" style="18" customWidth="1"/>
    <col min="7940" max="7940" width="27.7109375" style="18" customWidth="1"/>
    <col min="7941" max="7941" width="23.140625" style="18" customWidth="1"/>
    <col min="7942" max="7942" width="20.42578125" style="18" customWidth="1"/>
    <col min="7943" max="7943" width="15.85546875" style="18" customWidth="1"/>
    <col min="7944" max="7944" width="16.140625" style="18" customWidth="1"/>
    <col min="7945" max="7945" width="17.5703125" style="18" customWidth="1"/>
    <col min="7946" max="7946" width="16.5703125" style="18" customWidth="1"/>
    <col min="7947" max="7947" width="15.28515625" style="18" customWidth="1"/>
    <col min="7948" max="7948" width="15.5703125" style="18" customWidth="1"/>
    <col min="7949" max="7949" width="16.5703125" style="18" customWidth="1"/>
    <col min="7950" max="7950" width="15.28515625" style="18" customWidth="1"/>
    <col min="7951" max="7955" width="15.7109375" style="18" customWidth="1"/>
    <col min="7956" max="7956" width="22.7109375" style="18" customWidth="1"/>
    <col min="7957" max="7964" width="20.85546875" style="18" customWidth="1"/>
    <col min="7965" max="8192" width="11.42578125" style="18"/>
    <col min="8193" max="8193" width="27.7109375" style="18" customWidth="1"/>
    <col min="8194" max="8194" width="11.7109375" style="18" customWidth="1"/>
    <col min="8195" max="8195" width="13.140625" style="18" customWidth="1"/>
    <col min="8196" max="8196" width="27.7109375" style="18" customWidth="1"/>
    <col min="8197" max="8197" width="23.140625" style="18" customWidth="1"/>
    <col min="8198" max="8198" width="20.42578125" style="18" customWidth="1"/>
    <col min="8199" max="8199" width="15.85546875" style="18" customWidth="1"/>
    <col min="8200" max="8200" width="16.140625" style="18" customWidth="1"/>
    <col min="8201" max="8201" width="17.5703125" style="18" customWidth="1"/>
    <col min="8202" max="8202" width="16.5703125" style="18" customWidth="1"/>
    <col min="8203" max="8203" width="15.28515625" style="18" customWidth="1"/>
    <col min="8204" max="8204" width="15.5703125" style="18" customWidth="1"/>
    <col min="8205" max="8205" width="16.5703125" style="18" customWidth="1"/>
    <col min="8206" max="8206" width="15.28515625" style="18" customWidth="1"/>
    <col min="8207" max="8211" width="15.7109375" style="18" customWidth="1"/>
    <col min="8212" max="8212" width="22.7109375" style="18" customWidth="1"/>
    <col min="8213" max="8220" width="20.85546875" style="18" customWidth="1"/>
    <col min="8221" max="8448" width="11.42578125" style="18"/>
    <col min="8449" max="8449" width="27.7109375" style="18" customWidth="1"/>
    <col min="8450" max="8450" width="11.7109375" style="18" customWidth="1"/>
    <col min="8451" max="8451" width="13.140625" style="18" customWidth="1"/>
    <col min="8452" max="8452" width="27.7109375" style="18" customWidth="1"/>
    <col min="8453" max="8453" width="23.140625" style="18" customWidth="1"/>
    <col min="8454" max="8454" width="20.42578125" style="18" customWidth="1"/>
    <col min="8455" max="8455" width="15.85546875" style="18" customWidth="1"/>
    <col min="8456" max="8456" width="16.140625" style="18" customWidth="1"/>
    <col min="8457" max="8457" width="17.5703125" style="18" customWidth="1"/>
    <col min="8458" max="8458" width="16.5703125" style="18" customWidth="1"/>
    <col min="8459" max="8459" width="15.28515625" style="18" customWidth="1"/>
    <col min="8460" max="8460" width="15.5703125" style="18" customWidth="1"/>
    <col min="8461" max="8461" width="16.5703125" style="18" customWidth="1"/>
    <col min="8462" max="8462" width="15.28515625" style="18" customWidth="1"/>
    <col min="8463" max="8467" width="15.7109375" style="18" customWidth="1"/>
    <col min="8468" max="8468" width="22.7109375" style="18" customWidth="1"/>
    <col min="8469" max="8476" width="20.85546875" style="18" customWidth="1"/>
    <col min="8477" max="8704" width="11.42578125" style="18"/>
    <col min="8705" max="8705" width="27.7109375" style="18" customWidth="1"/>
    <col min="8706" max="8706" width="11.7109375" style="18" customWidth="1"/>
    <col min="8707" max="8707" width="13.140625" style="18" customWidth="1"/>
    <col min="8708" max="8708" width="27.7109375" style="18" customWidth="1"/>
    <col min="8709" max="8709" width="23.140625" style="18" customWidth="1"/>
    <col min="8710" max="8710" width="20.42578125" style="18" customWidth="1"/>
    <col min="8711" max="8711" width="15.85546875" style="18" customWidth="1"/>
    <col min="8712" max="8712" width="16.140625" style="18" customWidth="1"/>
    <col min="8713" max="8713" width="17.5703125" style="18" customWidth="1"/>
    <col min="8714" max="8714" width="16.5703125" style="18" customWidth="1"/>
    <col min="8715" max="8715" width="15.28515625" style="18" customWidth="1"/>
    <col min="8716" max="8716" width="15.5703125" style="18" customWidth="1"/>
    <col min="8717" max="8717" width="16.5703125" style="18" customWidth="1"/>
    <col min="8718" max="8718" width="15.28515625" style="18" customWidth="1"/>
    <col min="8719" max="8723" width="15.7109375" style="18" customWidth="1"/>
    <col min="8724" max="8724" width="22.7109375" style="18" customWidth="1"/>
    <col min="8725" max="8732" width="20.85546875" style="18" customWidth="1"/>
    <col min="8733" max="8960" width="11.42578125" style="18"/>
    <col min="8961" max="8961" width="27.7109375" style="18" customWidth="1"/>
    <col min="8962" max="8962" width="11.7109375" style="18" customWidth="1"/>
    <col min="8963" max="8963" width="13.140625" style="18" customWidth="1"/>
    <col min="8964" max="8964" width="27.7109375" style="18" customWidth="1"/>
    <col min="8965" max="8965" width="23.140625" style="18" customWidth="1"/>
    <col min="8966" max="8966" width="20.42578125" style="18" customWidth="1"/>
    <col min="8967" max="8967" width="15.85546875" style="18" customWidth="1"/>
    <col min="8968" max="8968" width="16.140625" style="18" customWidth="1"/>
    <col min="8969" max="8969" width="17.5703125" style="18" customWidth="1"/>
    <col min="8970" max="8970" width="16.5703125" style="18" customWidth="1"/>
    <col min="8971" max="8971" width="15.28515625" style="18" customWidth="1"/>
    <col min="8972" max="8972" width="15.5703125" style="18" customWidth="1"/>
    <col min="8973" max="8973" width="16.5703125" style="18" customWidth="1"/>
    <col min="8974" max="8974" width="15.28515625" style="18" customWidth="1"/>
    <col min="8975" max="8979" width="15.7109375" style="18" customWidth="1"/>
    <col min="8980" max="8980" width="22.7109375" style="18" customWidth="1"/>
    <col min="8981" max="8988" width="20.85546875" style="18" customWidth="1"/>
    <col min="8989" max="9216" width="11.42578125" style="18"/>
    <col min="9217" max="9217" width="27.7109375" style="18" customWidth="1"/>
    <col min="9218" max="9218" width="11.7109375" style="18" customWidth="1"/>
    <col min="9219" max="9219" width="13.140625" style="18" customWidth="1"/>
    <col min="9220" max="9220" width="27.7109375" style="18" customWidth="1"/>
    <col min="9221" max="9221" width="23.140625" style="18" customWidth="1"/>
    <col min="9222" max="9222" width="20.42578125" style="18" customWidth="1"/>
    <col min="9223" max="9223" width="15.85546875" style="18" customWidth="1"/>
    <col min="9224" max="9224" width="16.140625" style="18" customWidth="1"/>
    <col min="9225" max="9225" width="17.5703125" style="18" customWidth="1"/>
    <col min="9226" max="9226" width="16.5703125" style="18" customWidth="1"/>
    <col min="9227" max="9227" width="15.28515625" style="18" customWidth="1"/>
    <col min="9228" max="9228" width="15.5703125" style="18" customWidth="1"/>
    <col min="9229" max="9229" width="16.5703125" style="18" customWidth="1"/>
    <col min="9230" max="9230" width="15.28515625" style="18" customWidth="1"/>
    <col min="9231" max="9235" width="15.7109375" style="18" customWidth="1"/>
    <col min="9236" max="9236" width="22.7109375" style="18" customWidth="1"/>
    <col min="9237" max="9244" width="20.85546875" style="18" customWidth="1"/>
    <col min="9245" max="9472" width="11.42578125" style="18"/>
    <col min="9473" max="9473" width="27.7109375" style="18" customWidth="1"/>
    <col min="9474" max="9474" width="11.7109375" style="18" customWidth="1"/>
    <col min="9475" max="9475" width="13.140625" style="18" customWidth="1"/>
    <col min="9476" max="9476" width="27.7109375" style="18" customWidth="1"/>
    <col min="9477" max="9477" width="23.140625" style="18" customWidth="1"/>
    <col min="9478" max="9478" width="20.42578125" style="18" customWidth="1"/>
    <col min="9479" max="9479" width="15.85546875" style="18" customWidth="1"/>
    <col min="9480" max="9480" width="16.140625" style="18" customWidth="1"/>
    <col min="9481" max="9481" width="17.5703125" style="18" customWidth="1"/>
    <col min="9482" max="9482" width="16.5703125" style="18" customWidth="1"/>
    <col min="9483" max="9483" width="15.28515625" style="18" customWidth="1"/>
    <col min="9484" max="9484" width="15.5703125" style="18" customWidth="1"/>
    <col min="9485" max="9485" width="16.5703125" style="18" customWidth="1"/>
    <col min="9486" max="9486" width="15.28515625" style="18" customWidth="1"/>
    <col min="9487" max="9491" width="15.7109375" style="18" customWidth="1"/>
    <col min="9492" max="9492" width="22.7109375" style="18" customWidth="1"/>
    <col min="9493" max="9500" width="20.85546875" style="18" customWidth="1"/>
    <col min="9501" max="9728" width="11.42578125" style="18"/>
    <col min="9729" max="9729" width="27.7109375" style="18" customWidth="1"/>
    <col min="9730" max="9730" width="11.7109375" style="18" customWidth="1"/>
    <col min="9731" max="9731" width="13.140625" style="18" customWidth="1"/>
    <col min="9732" max="9732" width="27.7109375" style="18" customWidth="1"/>
    <col min="9733" max="9733" width="23.140625" style="18" customWidth="1"/>
    <col min="9734" max="9734" width="20.42578125" style="18" customWidth="1"/>
    <col min="9735" max="9735" width="15.85546875" style="18" customWidth="1"/>
    <col min="9736" max="9736" width="16.140625" style="18" customWidth="1"/>
    <col min="9737" max="9737" width="17.5703125" style="18" customWidth="1"/>
    <col min="9738" max="9738" width="16.5703125" style="18" customWidth="1"/>
    <col min="9739" max="9739" width="15.28515625" style="18" customWidth="1"/>
    <col min="9740" max="9740" width="15.5703125" style="18" customWidth="1"/>
    <col min="9741" max="9741" width="16.5703125" style="18" customWidth="1"/>
    <col min="9742" max="9742" width="15.28515625" style="18" customWidth="1"/>
    <col min="9743" max="9747" width="15.7109375" style="18" customWidth="1"/>
    <col min="9748" max="9748" width="22.7109375" style="18" customWidth="1"/>
    <col min="9749" max="9756" width="20.85546875" style="18" customWidth="1"/>
    <col min="9757" max="9984" width="11.42578125" style="18"/>
    <col min="9985" max="9985" width="27.7109375" style="18" customWidth="1"/>
    <col min="9986" max="9986" width="11.7109375" style="18" customWidth="1"/>
    <col min="9987" max="9987" width="13.140625" style="18" customWidth="1"/>
    <col min="9988" max="9988" width="27.7109375" style="18" customWidth="1"/>
    <col min="9989" max="9989" width="23.140625" style="18" customWidth="1"/>
    <col min="9990" max="9990" width="20.42578125" style="18" customWidth="1"/>
    <col min="9991" max="9991" width="15.85546875" style="18" customWidth="1"/>
    <col min="9992" max="9992" width="16.140625" style="18" customWidth="1"/>
    <col min="9993" max="9993" width="17.5703125" style="18" customWidth="1"/>
    <col min="9994" max="9994" width="16.5703125" style="18" customWidth="1"/>
    <col min="9995" max="9995" width="15.28515625" style="18" customWidth="1"/>
    <col min="9996" max="9996" width="15.5703125" style="18" customWidth="1"/>
    <col min="9997" max="9997" width="16.5703125" style="18" customWidth="1"/>
    <col min="9998" max="9998" width="15.28515625" style="18" customWidth="1"/>
    <col min="9999" max="10003" width="15.7109375" style="18" customWidth="1"/>
    <col min="10004" max="10004" width="22.7109375" style="18" customWidth="1"/>
    <col min="10005" max="10012" width="20.85546875" style="18" customWidth="1"/>
    <col min="10013" max="10240" width="11.42578125" style="18"/>
    <col min="10241" max="10241" width="27.7109375" style="18" customWidth="1"/>
    <col min="10242" max="10242" width="11.7109375" style="18" customWidth="1"/>
    <col min="10243" max="10243" width="13.140625" style="18" customWidth="1"/>
    <col min="10244" max="10244" width="27.7109375" style="18" customWidth="1"/>
    <col min="10245" max="10245" width="23.140625" style="18" customWidth="1"/>
    <col min="10246" max="10246" width="20.42578125" style="18" customWidth="1"/>
    <col min="10247" max="10247" width="15.85546875" style="18" customWidth="1"/>
    <col min="10248" max="10248" width="16.140625" style="18" customWidth="1"/>
    <col min="10249" max="10249" width="17.5703125" style="18" customWidth="1"/>
    <col min="10250" max="10250" width="16.5703125" style="18" customWidth="1"/>
    <col min="10251" max="10251" width="15.28515625" style="18" customWidth="1"/>
    <col min="10252" max="10252" width="15.5703125" style="18" customWidth="1"/>
    <col min="10253" max="10253" width="16.5703125" style="18" customWidth="1"/>
    <col min="10254" max="10254" width="15.28515625" style="18" customWidth="1"/>
    <col min="10255" max="10259" width="15.7109375" style="18" customWidth="1"/>
    <col min="10260" max="10260" width="22.7109375" style="18" customWidth="1"/>
    <col min="10261" max="10268" width="20.85546875" style="18" customWidth="1"/>
    <col min="10269" max="10496" width="11.42578125" style="18"/>
    <col min="10497" max="10497" width="27.7109375" style="18" customWidth="1"/>
    <col min="10498" max="10498" width="11.7109375" style="18" customWidth="1"/>
    <col min="10499" max="10499" width="13.140625" style="18" customWidth="1"/>
    <col min="10500" max="10500" width="27.7109375" style="18" customWidth="1"/>
    <col min="10501" max="10501" width="23.140625" style="18" customWidth="1"/>
    <col min="10502" max="10502" width="20.42578125" style="18" customWidth="1"/>
    <col min="10503" max="10503" width="15.85546875" style="18" customWidth="1"/>
    <col min="10504" max="10504" width="16.140625" style="18" customWidth="1"/>
    <col min="10505" max="10505" width="17.5703125" style="18" customWidth="1"/>
    <col min="10506" max="10506" width="16.5703125" style="18" customWidth="1"/>
    <col min="10507" max="10507" width="15.28515625" style="18" customWidth="1"/>
    <col min="10508" max="10508" width="15.5703125" style="18" customWidth="1"/>
    <col min="10509" max="10509" width="16.5703125" style="18" customWidth="1"/>
    <col min="10510" max="10510" width="15.28515625" style="18" customWidth="1"/>
    <col min="10511" max="10515" width="15.7109375" style="18" customWidth="1"/>
    <col min="10516" max="10516" width="22.7109375" style="18" customWidth="1"/>
    <col min="10517" max="10524" width="20.85546875" style="18" customWidth="1"/>
    <col min="10525" max="10752" width="11.42578125" style="18"/>
    <col min="10753" max="10753" width="27.7109375" style="18" customWidth="1"/>
    <col min="10754" max="10754" width="11.7109375" style="18" customWidth="1"/>
    <col min="10755" max="10755" width="13.140625" style="18" customWidth="1"/>
    <col min="10756" max="10756" width="27.7109375" style="18" customWidth="1"/>
    <col min="10757" max="10757" width="23.140625" style="18" customWidth="1"/>
    <col min="10758" max="10758" width="20.42578125" style="18" customWidth="1"/>
    <col min="10759" max="10759" width="15.85546875" style="18" customWidth="1"/>
    <col min="10760" max="10760" width="16.140625" style="18" customWidth="1"/>
    <col min="10761" max="10761" width="17.5703125" style="18" customWidth="1"/>
    <col min="10762" max="10762" width="16.5703125" style="18" customWidth="1"/>
    <col min="10763" max="10763" width="15.28515625" style="18" customWidth="1"/>
    <col min="10764" max="10764" width="15.5703125" style="18" customWidth="1"/>
    <col min="10765" max="10765" width="16.5703125" style="18" customWidth="1"/>
    <col min="10766" max="10766" width="15.28515625" style="18" customWidth="1"/>
    <col min="10767" max="10771" width="15.7109375" style="18" customWidth="1"/>
    <col min="10772" max="10772" width="22.7109375" style="18" customWidth="1"/>
    <col min="10773" max="10780" width="20.85546875" style="18" customWidth="1"/>
    <col min="10781" max="11008" width="11.42578125" style="18"/>
    <col min="11009" max="11009" width="27.7109375" style="18" customWidth="1"/>
    <col min="11010" max="11010" width="11.7109375" style="18" customWidth="1"/>
    <col min="11011" max="11011" width="13.140625" style="18" customWidth="1"/>
    <col min="11012" max="11012" width="27.7109375" style="18" customWidth="1"/>
    <col min="11013" max="11013" width="23.140625" style="18" customWidth="1"/>
    <col min="11014" max="11014" width="20.42578125" style="18" customWidth="1"/>
    <col min="11015" max="11015" width="15.85546875" style="18" customWidth="1"/>
    <col min="11016" max="11016" width="16.140625" style="18" customWidth="1"/>
    <col min="11017" max="11017" width="17.5703125" style="18" customWidth="1"/>
    <col min="11018" max="11018" width="16.5703125" style="18" customWidth="1"/>
    <col min="11019" max="11019" width="15.28515625" style="18" customWidth="1"/>
    <col min="11020" max="11020" width="15.5703125" style="18" customWidth="1"/>
    <col min="11021" max="11021" width="16.5703125" style="18" customWidth="1"/>
    <col min="11022" max="11022" width="15.28515625" style="18" customWidth="1"/>
    <col min="11023" max="11027" width="15.7109375" style="18" customWidth="1"/>
    <col min="11028" max="11028" width="22.7109375" style="18" customWidth="1"/>
    <col min="11029" max="11036" width="20.85546875" style="18" customWidth="1"/>
    <col min="11037" max="11264" width="11.42578125" style="18"/>
    <col min="11265" max="11265" width="27.7109375" style="18" customWidth="1"/>
    <col min="11266" max="11266" width="11.7109375" style="18" customWidth="1"/>
    <col min="11267" max="11267" width="13.140625" style="18" customWidth="1"/>
    <col min="11268" max="11268" width="27.7109375" style="18" customWidth="1"/>
    <col min="11269" max="11269" width="23.140625" style="18" customWidth="1"/>
    <col min="11270" max="11270" width="20.42578125" style="18" customWidth="1"/>
    <col min="11271" max="11271" width="15.85546875" style="18" customWidth="1"/>
    <col min="11272" max="11272" width="16.140625" style="18" customWidth="1"/>
    <col min="11273" max="11273" width="17.5703125" style="18" customWidth="1"/>
    <col min="11274" max="11274" width="16.5703125" style="18" customWidth="1"/>
    <col min="11275" max="11275" width="15.28515625" style="18" customWidth="1"/>
    <col min="11276" max="11276" width="15.5703125" style="18" customWidth="1"/>
    <col min="11277" max="11277" width="16.5703125" style="18" customWidth="1"/>
    <col min="11278" max="11278" width="15.28515625" style="18" customWidth="1"/>
    <col min="11279" max="11283" width="15.7109375" style="18" customWidth="1"/>
    <col min="11284" max="11284" width="22.7109375" style="18" customWidth="1"/>
    <col min="11285" max="11292" width="20.85546875" style="18" customWidth="1"/>
    <col min="11293" max="11520" width="11.42578125" style="18"/>
    <col min="11521" max="11521" width="27.7109375" style="18" customWidth="1"/>
    <col min="11522" max="11522" width="11.7109375" style="18" customWidth="1"/>
    <col min="11523" max="11523" width="13.140625" style="18" customWidth="1"/>
    <col min="11524" max="11524" width="27.7109375" style="18" customWidth="1"/>
    <col min="11525" max="11525" width="23.140625" style="18" customWidth="1"/>
    <col min="11526" max="11526" width="20.42578125" style="18" customWidth="1"/>
    <col min="11527" max="11527" width="15.85546875" style="18" customWidth="1"/>
    <col min="11528" max="11528" width="16.140625" style="18" customWidth="1"/>
    <col min="11529" max="11529" width="17.5703125" style="18" customWidth="1"/>
    <col min="11530" max="11530" width="16.5703125" style="18" customWidth="1"/>
    <col min="11531" max="11531" width="15.28515625" style="18" customWidth="1"/>
    <col min="11532" max="11532" width="15.5703125" style="18" customWidth="1"/>
    <col min="11533" max="11533" width="16.5703125" style="18" customWidth="1"/>
    <col min="11534" max="11534" width="15.28515625" style="18" customWidth="1"/>
    <col min="11535" max="11539" width="15.7109375" style="18" customWidth="1"/>
    <col min="11540" max="11540" width="22.7109375" style="18" customWidth="1"/>
    <col min="11541" max="11548" width="20.85546875" style="18" customWidth="1"/>
    <col min="11549" max="11776" width="11.42578125" style="18"/>
    <col min="11777" max="11777" width="27.7109375" style="18" customWidth="1"/>
    <col min="11778" max="11778" width="11.7109375" style="18" customWidth="1"/>
    <col min="11779" max="11779" width="13.140625" style="18" customWidth="1"/>
    <col min="11780" max="11780" width="27.7109375" style="18" customWidth="1"/>
    <col min="11781" max="11781" width="23.140625" style="18" customWidth="1"/>
    <col min="11782" max="11782" width="20.42578125" style="18" customWidth="1"/>
    <col min="11783" max="11783" width="15.85546875" style="18" customWidth="1"/>
    <col min="11784" max="11784" width="16.140625" style="18" customWidth="1"/>
    <col min="11785" max="11785" width="17.5703125" style="18" customWidth="1"/>
    <col min="11786" max="11786" width="16.5703125" style="18" customWidth="1"/>
    <col min="11787" max="11787" width="15.28515625" style="18" customWidth="1"/>
    <col min="11788" max="11788" width="15.5703125" style="18" customWidth="1"/>
    <col min="11789" max="11789" width="16.5703125" style="18" customWidth="1"/>
    <col min="11790" max="11790" width="15.28515625" style="18" customWidth="1"/>
    <col min="11791" max="11795" width="15.7109375" style="18" customWidth="1"/>
    <col min="11796" max="11796" width="22.7109375" style="18" customWidth="1"/>
    <col min="11797" max="11804" width="20.85546875" style="18" customWidth="1"/>
    <col min="11805" max="12032" width="11.42578125" style="18"/>
    <col min="12033" max="12033" width="27.7109375" style="18" customWidth="1"/>
    <col min="12034" max="12034" width="11.7109375" style="18" customWidth="1"/>
    <col min="12035" max="12035" width="13.140625" style="18" customWidth="1"/>
    <col min="12036" max="12036" width="27.7109375" style="18" customWidth="1"/>
    <col min="12037" max="12037" width="23.140625" style="18" customWidth="1"/>
    <col min="12038" max="12038" width="20.42578125" style="18" customWidth="1"/>
    <col min="12039" max="12039" width="15.85546875" style="18" customWidth="1"/>
    <col min="12040" max="12040" width="16.140625" style="18" customWidth="1"/>
    <col min="12041" max="12041" width="17.5703125" style="18" customWidth="1"/>
    <col min="12042" max="12042" width="16.5703125" style="18" customWidth="1"/>
    <col min="12043" max="12043" width="15.28515625" style="18" customWidth="1"/>
    <col min="12044" max="12044" width="15.5703125" style="18" customWidth="1"/>
    <col min="12045" max="12045" width="16.5703125" style="18" customWidth="1"/>
    <col min="12046" max="12046" width="15.28515625" style="18" customWidth="1"/>
    <col min="12047" max="12051" width="15.7109375" style="18" customWidth="1"/>
    <col min="12052" max="12052" width="22.7109375" style="18" customWidth="1"/>
    <col min="12053" max="12060" width="20.85546875" style="18" customWidth="1"/>
    <col min="12061" max="12288" width="11.42578125" style="18"/>
    <col min="12289" max="12289" width="27.7109375" style="18" customWidth="1"/>
    <col min="12290" max="12290" width="11.7109375" style="18" customWidth="1"/>
    <col min="12291" max="12291" width="13.140625" style="18" customWidth="1"/>
    <col min="12292" max="12292" width="27.7109375" style="18" customWidth="1"/>
    <col min="12293" max="12293" width="23.140625" style="18" customWidth="1"/>
    <col min="12294" max="12294" width="20.42578125" style="18" customWidth="1"/>
    <col min="12295" max="12295" width="15.85546875" style="18" customWidth="1"/>
    <col min="12296" max="12296" width="16.140625" style="18" customWidth="1"/>
    <col min="12297" max="12297" width="17.5703125" style="18" customWidth="1"/>
    <col min="12298" max="12298" width="16.5703125" style="18" customWidth="1"/>
    <col min="12299" max="12299" width="15.28515625" style="18" customWidth="1"/>
    <col min="12300" max="12300" width="15.5703125" style="18" customWidth="1"/>
    <col min="12301" max="12301" width="16.5703125" style="18" customWidth="1"/>
    <col min="12302" max="12302" width="15.28515625" style="18" customWidth="1"/>
    <col min="12303" max="12307" width="15.7109375" style="18" customWidth="1"/>
    <col min="12308" max="12308" width="22.7109375" style="18" customWidth="1"/>
    <col min="12309" max="12316" width="20.85546875" style="18" customWidth="1"/>
    <col min="12317" max="12544" width="11.42578125" style="18"/>
    <col min="12545" max="12545" width="27.7109375" style="18" customWidth="1"/>
    <col min="12546" max="12546" width="11.7109375" style="18" customWidth="1"/>
    <col min="12547" max="12547" width="13.140625" style="18" customWidth="1"/>
    <col min="12548" max="12548" width="27.7109375" style="18" customWidth="1"/>
    <col min="12549" max="12549" width="23.140625" style="18" customWidth="1"/>
    <col min="12550" max="12550" width="20.42578125" style="18" customWidth="1"/>
    <col min="12551" max="12551" width="15.85546875" style="18" customWidth="1"/>
    <col min="12552" max="12552" width="16.140625" style="18" customWidth="1"/>
    <col min="12553" max="12553" width="17.5703125" style="18" customWidth="1"/>
    <col min="12554" max="12554" width="16.5703125" style="18" customWidth="1"/>
    <col min="12555" max="12555" width="15.28515625" style="18" customWidth="1"/>
    <col min="12556" max="12556" width="15.5703125" style="18" customWidth="1"/>
    <col min="12557" max="12557" width="16.5703125" style="18" customWidth="1"/>
    <col min="12558" max="12558" width="15.28515625" style="18" customWidth="1"/>
    <col min="12559" max="12563" width="15.7109375" style="18" customWidth="1"/>
    <col min="12564" max="12564" width="22.7109375" style="18" customWidth="1"/>
    <col min="12565" max="12572" width="20.85546875" style="18" customWidth="1"/>
    <col min="12573" max="12800" width="11.42578125" style="18"/>
    <col min="12801" max="12801" width="27.7109375" style="18" customWidth="1"/>
    <col min="12802" max="12802" width="11.7109375" style="18" customWidth="1"/>
    <col min="12803" max="12803" width="13.140625" style="18" customWidth="1"/>
    <col min="12804" max="12804" width="27.7109375" style="18" customWidth="1"/>
    <col min="12805" max="12805" width="23.140625" style="18" customWidth="1"/>
    <col min="12806" max="12806" width="20.42578125" style="18" customWidth="1"/>
    <col min="12807" max="12807" width="15.85546875" style="18" customWidth="1"/>
    <col min="12808" max="12808" width="16.140625" style="18" customWidth="1"/>
    <col min="12809" max="12809" width="17.5703125" style="18" customWidth="1"/>
    <col min="12810" max="12810" width="16.5703125" style="18" customWidth="1"/>
    <col min="12811" max="12811" width="15.28515625" style="18" customWidth="1"/>
    <col min="12812" max="12812" width="15.5703125" style="18" customWidth="1"/>
    <col min="12813" max="12813" width="16.5703125" style="18" customWidth="1"/>
    <col min="12814" max="12814" width="15.28515625" style="18" customWidth="1"/>
    <col min="12815" max="12819" width="15.7109375" style="18" customWidth="1"/>
    <col min="12820" max="12820" width="22.7109375" style="18" customWidth="1"/>
    <col min="12821" max="12828" width="20.85546875" style="18" customWidth="1"/>
    <col min="12829" max="13056" width="11.42578125" style="18"/>
    <col min="13057" max="13057" width="27.7109375" style="18" customWidth="1"/>
    <col min="13058" max="13058" width="11.7109375" style="18" customWidth="1"/>
    <col min="13059" max="13059" width="13.140625" style="18" customWidth="1"/>
    <col min="13060" max="13060" width="27.7109375" style="18" customWidth="1"/>
    <col min="13061" max="13061" width="23.140625" style="18" customWidth="1"/>
    <col min="13062" max="13062" width="20.42578125" style="18" customWidth="1"/>
    <col min="13063" max="13063" width="15.85546875" style="18" customWidth="1"/>
    <col min="13064" max="13064" width="16.140625" style="18" customWidth="1"/>
    <col min="13065" max="13065" width="17.5703125" style="18" customWidth="1"/>
    <col min="13066" max="13066" width="16.5703125" style="18" customWidth="1"/>
    <col min="13067" max="13067" width="15.28515625" style="18" customWidth="1"/>
    <col min="13068" max="13068" width="15.5703125" style="18" customWidth="1"/>
    <col min="13069" max="13069" width="16.5703125" style="18" customWidth="1"/>
    <col min="13070" max="13070" width="15.28515625" style="18" customWidth="1"/>
    <col min="13071" max="13075" width="15.7109375" style="18" customWidth="1"/>
    <col min="13076" max="13076" width="22.7109375" style="18" customWidth="1"/>
    <col min="13077" max="13084" width="20.85546875" style="18" customWidth="1"/>
    <col min="13085" max="13312" width="11.42578125" style="18"/>
    <col min="13313" max="13313" width="27.7109375" style="18" customWidth="1"/>
    <col min="13314" max="13314" width="11.7109375" style="18" customWidth="1"/>
    <col min="13315" max="13315" width="13.140625" style="18" customWidth="1"/>
    <col min="13316" max="13316" width="27.7109375" style="18" customWidth="1"/>
    <col min="13317" max="13317" width="23.140625" style="18" customWidth="1"/>
    <col min="13318" max="13318" width="20.42578125" style="18" customWidth="1"/>
    <col min="13319" max="13319" width="15.85546875" style="18" customWidth="1"/>
    <col min="13320" max="13320" width="16.140625" style="18" customWidth="1"/>
    <col min="13321" max="13321" width="17.5703125" style="18" customWidth="1"/>
    <col min="13322" max="13322" width="16.5703125" style="18" customWidth="1"/>
    <col min="13323" max="13323" width="15.28515625" style="18" customWidth="1"/>
    <col min="13324" max="13324" width="15.5703125" style="18" customWidth="1"/>
    <col min="13325" max="13325" width="16.5703125" style="18" customWidth="1"/>
    <col min="13326" max="13326" width="15.28515625" style="18" customWidth="1"/>
    <col min="13327" max="13331" width="15.7109375" style="18" customWidth="1"/>
    <col min="13332" max="13332" width="22.7109375" style="18" customWidth="1"/>
    <col min="13333" max="13340" width="20.85546875" style="18" customWidth="1"/>
    <col min="13341" max="13568" width="11.42578125" style="18"/>
    <col min="13569" max="13569" width="27.7109375" style="18" customWidth="1"/>
    <col min="13570" max="13570" width="11.7109375" style="18" customWidth="1"/>
    <col min="13571" max="13571" width="13.140625" style="18" customWidth="1"/>
    <col min="13572" max="13572" width="27.7109375" style="18" customWidth="1"/>
    <col min="13573" max="13573" width="23.140625" style="18" customWidth="1"/>
    <col min="13574" max="13574" width="20.42578125" style="18" customWidth="1"/>
    <col min="13575" max="13575" width="15.85546875" style="18" customWidth="1"/>
    <col min="13576" max="13576" width="16.140625" style="18" customWidth="1"/>
    <col min="13577" max="13577" width="17.5703125" style="18" customWidth="1"/>
    <col min="13578" max="13578" width="16.5703125" style="18" customWidth="1"/>
    <col min="13579" max="13579" width="15.28515625" style="18" customWidth="1"/>
    <col min="13580" max="13580" width="15.5703125" style="18" customWidth="1"/>
    <col min="13581" max="13581" width="16.5703125" style="18" customWidth="1"/>
    <col min="13582" max="13582" width="15.28515625" style="18" customWidth="1"/>
    <col min="13583" max="13587" width="15.7109375" style="18" customWidth="1"/>
    <col min="13588" max="13588" width="22.7109375" style="18" customWidth="1"/>
    <col min="13589" max="13596" width="20.85546875" style="18" customWidth="1"/>
    <col min="13597" max="13824" width="11.42578125" style="18"/>
    <col min="13825" max="13825" width="27.7109375" style="18" customWidth="1"/>
    <col min="13826" max="13826" width="11.7109375" style="18" customWidth="1"/>
    <col min="13827" max="13827" width="13.140625" style="18" customWidth="1"/>
    <col min="13828" max="13828" width="27.7109375" style="18" customWidth="1"/>
    <col min="13829" max="13829" width="23.140625" style="18" customWidth="1"/>
    <col min="13830" max="13830" width="20.42578125" style="18" customWidth="1"/>
    <col min="13831" max="13831" width="15.85546875" style="18" customWidth="1"/>
    <col min="13832" max="13832" width="16.140625" style="18" customWidth="1"/>
    <col min="13833" max="13833" width="17.5703125" style="18" customWidth="1"/>
    <col min="13834" max="13834" width="16.5703125" style="18" customWidth="1"/>
    <col min="13835" max="13835" width="15.28515625" style="18" customWidth="1"/>
    <col min="13836" max="13836" width="15.5703125" style="18" customWidth="1"/>
    <col min="13837" max="13837" width="16.5703125" style="18" customWidth="1"/>
    <col min="13838" max="13838" width="15.28515625" style="18" customWidth="1"/>
    <col min="13839" max="13843" width="15.7109375" style="18" customWidth="1"/>
    <col min="13844" max="13844" width="22.7109375" style="18" customWidth="1"/>
    <col min="13845" max="13852" width="20.85546875" style="18" customWidth="1"/>
    <col min="13853" max="14080" width="11.42578125" style="18"/>
    <col min="14081" max="14081" width="27.7109375" style="18" customWidth="1"/>
    <col min="14082" max="14082" width="11.7109375" style="18" customWidth="1"/>
    <col min="14083" max="14083" width="13.140625" style="18" customWidth="1"/>
    <col min="14084" max="14084" width="27.7109375" style="18" customWidth="1"/>
    <col min="14085" max="14085" width="23.140625" style="18" customWidth="1"/>
    <col min="14086" max="14086" width="20.42578125" style="18" customWidth="1"/>
    <col min="14087" max="14087" width="15.85546875" style="18" customWidth="1"/>
    <col min="14088" max="14088" width="16.140625" style="18" customWidth="1"/>
    <col min="14089" max="14089" width="17.5703125" style="18" customWidth="1"/>
    <col min="14090" max="14090" width="16.5703125" style="18" customWidth="1"/>
    <col min="14091" max="14091" width="15.28515625" style="18" customWidth="1"/>
    <col min="14092" max="14092" width="15.5703125" style="18" customWidth="1"/>
    <col min="14093" max="14093" width="16.5703125" style="18" customWidth="1"/>
    <col min="14094" max="14094" width="15.28515625" style="18" customWidth="1"/>
    <col min="14095" max="14099" width="15.7109375" style="18" customWidth="1"/>
    <col min="14100" max="14100" width="22.7109375" style="18" customWidth="1"/>
    <col min="14101" max="14108" width="20.85546875" style="18" customWidth="1"/>
    <col min="14109" max="14336" width="11.42578125" style="18"/>
    <col min="14337" max="14337" width="27.7109375" style="18" customWidth="1"/>
    <col min="14338" max="14338" width="11.7109375" style="18" customWidth="1"/>
    <col min="14339" max="14339" width="13.140625" style="18" customWidth="1"/>
    <col min="14340" max="14340" width="27.7109375" style="18" customWidth="1"/>
    <col min="14341" max="14341" width="23.140625" style="18" customWidth="1"/>
    <col min="14342" max="14342" width="20.42578125" style="18" customWidth="1"/>
    <col min="14343" max="14343" width="15.85546875" style="18" customWidth="1"/>
    <col min="14344" max="14344" width="16.140625" style="18" customWidth="1"/>
    <col min="14345" max="14345" width="17.5703125" style="18" customWidth="1"/>
    <col min="14346" max="14346" width="16.5703125" style="18" customWidth="1"/>
    <col min="14347" max="14347" width="15.28515625" style="18" customWidth="1"/>
    <col min="14348" max="14348" width="15.5703125" style="18" customWidth="1"/>
    <col min="14349" max="14349" width="16.5703125" style="18" customWidth="1"/>
    <col min="14350" max="14350" width="15.28515625" style="18" customWidth="1"/>
    <col min="14351" max="14355" width="15.7109375" style="18" customWidth="1"/>
    <col min="14356" max="14356" width="22.7109375" style="18" customWidth="1"/>
    <col min="14357" max="14364" width="20.85546875" style="18" customWidth="1"/>
    <col min="14365" max="14592" width="11.42578125" style="18"/>
    <col min="14593" max="14593" width="27.7109375" style="18" customWidth="1"/>
    <col min="14594" max="14594" width="11.7109375" style="18" customWidth="1"/>
    <col min="14595" max="14595" width="13.140625" style="18" customWidth="1"/>
    <col min="14596" max="14596" width="27.7109375" style="18" customWidth="1"/>
    <col min="14597" max="14597" width="23.140625" style="18" customWidth="1"/>
    <col min="14598" max="14598" width="20.42578125" style="18" customWidth="1"/>
    <col min="14599" max="14599" width="15.85546875" style="18" customWidth="1"/>
    <col min="14600" max="14600" width="16.140625" style="18" customWidth="1"/>
    <col min="14601" max="14601" width="17.5703125" style="18" customWidth="1"/>
    <col min="14602" max="14602" width="16.5703125" style="18" customWidth="1"/>
    <col min="14603" max="14603" width="15.28515625" style="18" customWidth="1"/>
    <col min="14604" max="14604" width="15.5703125" style="18" customWidth="1"/>
    <col min="14605" max="14605" width="16.5703125" style="18" customWidth="1"/>
    <col min="14606" max="14606" width="15.28515625" style="18" customWidth="1"/>
    <col min="14607" max="14611" width="15.7109375" style="18" customWidth="1"/>
    <col min="14612" max="14612" width="22.7109375" style="18" customWidth="1"/>
    <col min="14613" max="14620" width="20.85546875" style="18" customWidth="1"/>
    <col min="14621" max="14848" width="11.42578125" style="18"/>
    <col min="14849" max="14849" width="27.7109375" style="18" customWidth="1"/>
    <col min="14850" max="14850" width="11.7109375" style="18" customWidth="1"/>
    <col min="14851" max="14851" width="13.140625" style="18" customWidth="1"/>
    <col min="14852" max="14852" width="27.7109375" style="18" customWidth="1"/>
    <col min="14853" max="14853" width="23.140625" style="18" customWidth="1"/>
    <col min="14854" max="14854" width="20.42578125" style="18" customWidth="1"/>
    <col min="14855" max="14855" width="15.85546875" style="18" customWidth="1"/>
    <col min="14856" max="14856" width="16.140625" style="18" customWidth="1"/>
    <col min="14857" max="14857" width="17.5703125" style="18" customWidth="1"/>
    <col min="14858" max="14858" width="16.5703125" style="18" customWidth="1"/>
    <col min="14859" max="14859" width="15.28515625" style="18" customWidth="1"/>
    <col min="14860" max="14860" width="15.5703125" style="18" customWidth="1"/>
    <col min="14861" max="14861" width="16.5703125" style="18" customWidth="1"/>
    <col min="14862" max="14862" width="15.28515625" style="18" customWidth="1"/>
    <col min="14863" max="14867" width="15.7109375" style="18" customWidth="1"/>
    <col min="14868" max="14868" width="22.7109375" style="18" customWidth="1"/>
    <col min="14869" max="14876" width="20.85546875" style="18" customWidth="1"/>
    <col min="14877" max="15104" width="11.42578125" style="18"/>
    <col min="15105" max="15105" width="27.7109375" style="18" customWidth="1"/>
    <col min="15106" max="15106" width="11.7109375" style="18" customWidth="1"/>
    <col min="15107" max="15107" width="13.140625" style="18" customWidth="1"/>
    <col min="15108" max="15108" width="27.7109375" style="18" customWidth="1"/>
    <col min="15109" max="15109" width="23.140625" style="18" customWidth="1"/>
    <col min="15110" max="15110" width="20.42578125" style="18" customWidth="1"/>
    <col min="15111" max="15111" width="15.85546875" style="18" customWidth="1"/>
    <col min="15112" max="15112" width="16.140625" style="18" customWidth="1"/>
    <col min="15113" max="15113" width="17.5703125" style="18" customWidth="1"/>
    <col min="15114" max="15114" width="16.5703125" style="18" customWidth="1"/>
    <col min="15115" max="15115" width="15.28515625" style="18" customWidth="1"/>
    <col min="15116" max="15116" width="15.5703125" style="18" customWidth="1"/>
    <col min="15117" max="15117" width="16.5703125" style="18" customWidth="1"/>
    <col min="15118" max="15118" width="15.28515625" style="18" customWidth="1"/>
    <col min="15119" max="15123" width="15.7109375" style="18" customWidth="1"/>
    <col min="15124" max="15124" width="22.7109375" style="18" customWidth="1"/>
    <col min="15125" max="15132" width="20.85546875" style="18" customWidth="1"/>
    <col min="15133" max="15360" width="11.42578125" style="18"/>
    <col min="15361" max="15361" width="27.7109375" style="18" customWidth="1"/>
    <col min="15362" max="15362" width="11.7109375" style="18" customWidth="1"/>
    <col min="15363" max="15363" width="13.140625" style="18" customWidth="1"/>
    <col min="15364" max="15364" width="27.7109375" style="18" customWidth="1"/>
    <col min="15365" max="15365" width="23.140625" style="18" customWidth="1"/>
    <col min="15366" max="15366" width="20.42578125" style="18" customWidth="1"/>
    <col min="15367" max="15367" width="15.85546875" style="18" customWidth="1"/>
    <col min="15368" max="15368" width="16.140625" style="18" customWidth="1"/>
    <col min="15369" max="15369" width="17.5703125" style="18" customWidth="1"/>
    <col min="15370" max="15370" width="16.5703125" style="18" customWidth="1"/>
    <col min="15371" max="15371" width="15.28515625" style="18" customWidth="1"/>
    <col min="15372" max="15372" width="15.5703125" style="18" customWidth="1"/>
    <col min="15373" max="15373" width="16.5703125" style="18" customWidth="1"/>
    <col min="15374" max="15374" width="15.28515625" style="18" customWidth="1"/>
    <col min="15375" max="15379" width="15.7109375" style="18" customWidth="1"/>
    <col min="15380" max="15380" width="22.7109375" style="18" customWidth="1"/>
    <col min="15381" max="15388" width="20.85546875" style="18" customWidth="1"/>
    <col min="15389" max="15616" width="11.42578125" style="18"/>
    <col min="15617" max="15617" width="27.7109375" style="18" customWidth="1"/>
    <col min="15618" max="15618" width="11.7109375" style="18" customWidth="1"/>
    <col min="15619" max="15619" width="13.140625" style="18" customWidth="1"/>
    <col min="15620" max="15620" width="27.7109375" style="18" customWidth="1"/>
    <col min="15621" max="15621" width="23.140625" style="18" customWidth="1"/>
    <col min="15622" max="15622" width="20.42578125" style="18" customWidth="1"/>
    <col min="15623" max="15623" width="15.85546875" style="18" customWidth="1"/>
    <col min="15624" max="15624" width="16.140625" style="18" customWidth="1"/>
    <col min="15625" max="15625" width="17.5703125" style="18" customWidth="1"/>
    <col min="15626" max="15626" width="16.5703125" style="18" customWidth="1"/>
    <col min="15627" max="15627" width="15.28515625" style="18" customWidth="1"/>
    <col min="15628" max="15628" width="15.5703125" style="18" customWidth="1"/>
    <col min="15629" max="15629" width="16.5703125" style="18" customWidth="1"/>
    <col min="15630" max="15630" width="15.28515625" style="18" customWidth="1"/>
    <col min="15631" max="15635" width="15.7109375" style="18" customWidth="1"/>
    <col min="15636" max="15636" width="22.7109375" style="18" customWidth="1"/>
    <col min="15637" max="15644" width="20.85546875" style="18" customWidth="1"/>
    <col min="15645" max="15872" width="11.42578125" style="18"/>
    <col min="15873" max="15873" width="27.7109375" style="18" customWidth="1"/>
    <col min="15874" max="15874" width="11.7109375" style="18" customWidth="1"/>
    <col min="15875" max="15875" width="13.140625" style="18" customWidth="1"/>
    <col min="15876" max="15876" width="27.7109375" style="18" customWidth="1"/>
    <col min="15877" max="15877" width="23.140625" style="18" customWidth="1"/>
    <col min="15878" max="15878" width="20.42578125" style="18" customWidth="1"/>
    <col min="15879" max="15879" width="15.85546875" style="18" customWidth="1"/>
    <col min="15880" max="15880" width="16.140625" style="18" customWidth="1"/>
    <col min="15881" max="15881" width="17.5703125" style="18" customWidth="1"/>
    <col min="15882" max="15882" width="16.5703125" style="18" customWidth="1"/>
    <col min="15883" max="15883" width="15.28515625" style="18" customWidth="1"/>
    <col min="15884" max="15884" width="15.5703125" style="18" customWidth="1"/>
    <col min="15885" max="15885" width="16.5703125" style="18" customWidth="1"/>
    <col min="15886" max="15886" width="15.28515625" style="18" customWidth="1"/>
    <col min="15887" max="15891" width="15.7109375" style="18" customWidth="1"/>
    <col min="15892" max="15892" width="22.7109375" style="18" customWidth="1"/>
    <col min="15893" max="15900" width="20.85546875" style="18" customWidth="1"/>
    <col min="15901" max="16128" width="11.42578125" style="18"/>
    <col min="16129" max="16129" width="27.7109375" style="18" customWidth="1"/>
    <col min="16130" max="16130" width="11.7109375" style="18" customWidth="1"/>
    <col min="16131" max="16131" width="13.140625" style="18" customWidth="1"/>
    <col min="16132" max="16132" width="27.7109375" style="18" customWidth="1"/>
    <col min="16133" max="16133" width="23.140625" style="18" customWidth="1"/>
    <col min="16134" max="16134" width="20.42578125" style="18" customWidth="1"/>
    <col min="16135" max="16135" width="15.85546875" style="18" customWidth="1"/>
    <col min="16136" max="16136" width="16.140625" style="18" customWidth="1"/>
    <col min="16137" max="16137" width="17.5703125" style="18" customWidth="1"/>
    <col min="16138" max="16138" width="16.5703125" style="18" customWidth="1"/>
    <col min="16139" max="16139" width="15.28515625" style="18" customWidth="1"/>
    <col min="16140" max="16140" width="15.5703125" style="18" customWidth="1"/>
    <col min="16141" max="16141" width="16.5703125" style="18" customWidth="1"/>
    <col min="16142" max="16142" width="15.28515625" style="18" customWidth="1"/>
    <col min="16143" max="16147" width="15.7109375" style="18" customWidth="1"/>
    <col min="16148" max="16148" width="22.7109375" style="18" customWidth="1"/>
    <col min="16149" max="16156" width="20.85546875" style="18" customWidth="1"/>
    <col min="16157" max="16384" width="11.42578125" style="18"/>
  </cols>
  <sheetData>
    <row r="1" spans="1:22" ht="26.25">
      <c r="A1" s="499" t="s">
        <v>0</v>
      </c>
      <c r="B1" s="499"/>
      <c r="C1" s="499"/>
      <c r="D1" s="499"/>
      <c r="E1" s="499"/>
      <c r="F1" s="499"/>
      <c r="G1" s="499"/>
      <c r="H1" s="499"/>
      <c r="I1" s="499"/>
      <c r="J1" s="499"/>
      <c r="K1" s="499"/>
      <c r="L1" s="499"/>
      <c r="M1" s="499"/>
      <c r="N1" s="499"/>
      <c r="O1" s="499"/>
      <c r="P1" s="499"/>
      <c r="Q1" s="499"/>
      <c r="R1" s="499"/>
      <c r="S1" s="499"/>
      <c r="T1" s="499"/>
    </row>
    <row r="2" spans="1:22" ht="26.25">
      <c r="A2" s="499" t="s">
        <v>1</v>
      </c>
      <c r="B2" s="499"/>
      <c r="C2" s="499"/>
      <c r="D2" s="499"/>
      <c r="E2" s="499"/>
      <c r="F2" s="499"/>
      <c r="G2" s="499"/>
      <c r="H2" s="499"/>
      <c r="I2" s="499"/>
      <c r="J2" s="499"/>
      <c r="K2" s="499"/>
      <c r="L2" s="499"/>
      <c r="M2" s="499"/>
      <c r="N2" s="499"/>
      <c r="O2" s="499"/>
      <c r="P2" s="499"/>
      <c r="Q2" s="499"/>
      <c r="R2" s="499"/>
      <c r="S2" s="499"/>
      <c r="T2" s="499"/>
      <c r="U2" s="19"/>
    </row>
    <row r="3" spans="1:22" ht="26.25">
      <c r="A3" s="499" t="s">
        <v>2</v>
      </c>
      <c r="B3" s="499"/>
      <c r="C3" s="499"/>
      <c r="D3" s="499"/>
      <c r="E3" s="499"/>
      <c r="F3" s="499"/>
      <c r="G3" s="499"/>
      <c r="H3" s="499"/>
      <c r="I3" s="499"/>
      <c r="J3" s="499"/>
      <c r="K3" s="499"/>
      <c r="L3" s="499"/>
      <c r="M3" s="499"/>
      <c r="N3" s="499"/>
      <c r="O3" s="499"/>
      <c r="P3" s="499"/>
      <c r="Q3" s="499"/>
      <c r="R3" s="499"/>
      <c r="S3" s="499"/>
      <c r="T3" s="499"/>
      <c r="U3" s="19"/>
    </row>
    <row r="4" spans="1:22" ht="18.75">
      <c r="A4" s="19"/>
      <c r="B4" s="19"/>
      <c r="C4" s="19"/>
      <c r="D4" s="19"/>
      <c r="E4" s="19"/>
      <c r="F4" s="19"/>
      <c r="G4" s="19"/>
      <c r="H4" s="19"/>
      <c r="I4" s="19"/>
      <c r="J4" s="19"/>
      <c r="K4" s="19"/>
      <c r="L4" s="19"/>
      <c r="M4" s="19"/>
      <c r="N4" s="19"/>
      <c r="O4" s="19"/>
      <c r="P4" s="19"/>
      <c r="Q4" s="19"/>
      <c r="R4" s="19"/>
      <c r="S4" s="19"/>
      <c r="T4" s="19"/>
      <c r="U4" s="19"/>
    </row>
    <row r="5" spans="1:22" ht="15.75" thickBot="1"/>
    <row r="6" spans="1:22" s="1" customFormat="1" ht="18">
      <c r="A6" s="485" t="s">
        <v>3</v>
      </c>
      <c r="B6" s="486"/>
      <c r="C6" s="487"/>
      <c r="D6" s="488"/>
      <c r="E6" s="20"/>
    </row>
    <row r="7" spans="1:22" s="1" customFormat="1" ht="36">
      <c r="A7" s="3" t="s">
        <v>4</v>
      </c>
      <c r="B7" s="489" t="s">
        <v>5</v>
      </c>
      <c r="C7" s="490"/>
      <c r="D7" s="4" t="s">
        <v>6</v>
      </c>
      <c r="E7" s="20"/>
    </row>
    <row r="8" spans="1:22" s="1" customFormat="1" ht="32.25" customHeight="1" thickBot="1">
      <c r="A8" s="21" t="s">
        <v>42</v>
      </c>
      <c r="B8" s="527" t="s">
        <v>43</v>
      </c>
      <c r="C8" s="528"/>
      <c r="D8" s="83" t="s">
        <v>93</v>
      </c>
      <c r="E8" s="7"/>
    </row>
    <row r="9" spans="1:22" s="1" customFormat="1" ht="18.75" thickBot="1">
      <c r="A9" s="7"/>
      <c r="B9" s="7"/>
      <c r="C9" s="7"/>
      <c r="D9" s="7"/>
      <c r="E9" s="7"/>
    </row>
    <row r="10" spans="1:22" s="1" customFormat="1" ht="18.75" thickBot="1">
      <c r="A10" s="491" t="s">
        <v>9</v>
      </c>
      <c r="B10" s="492"/>
      <c r="C10" s="492"/>
      <c r="D10" s="492"/>
      <c r="E10" s="492"/>
      <c r="F10" s="492"/>
      <c r="G10" s="493"/>
      <c r="H10" s="509">
        <v>2023</v>
      </c>
      <c r="I10" s="510"/>
      <c r="J10" s="510"/>
      <c r="K10" s="510"/>
      <c r="L10" s="510"/>
      <c r="M10" s="510"/>
      <c r="N10" s="510"/>
      <c r="O10" s="510"/>
      <c r="P10" s="510"/>
      <c r="Q10" s="510"/>
      <c r="R10" s="510"/>
      <c r="S10" s="511"/>
      <c r="T10" s="494" t="s">
        <v>10</v>
      </c>
    </row>
    <row r="11" spans="1:22" s="1" customFormat="1" ht="90">
      <c r="A11" s="85" t="s">
        <v>11</v>
      </c>
      <c r="B11" s="86" t="s">
        <v>12</v>
      </c>
      <c r="C11" s="96" t="s">
        <v>13</v>
      </c>
      <c r="D11" s="97" t="s">
        <v>14</v>
      </c>
      <c r="E11" s="27" t="s">
        <v>15</v>
      </c>
      <c r="F11" s="27" t="s">
        <v>16</v>
      </c>
      <c r="G11" s="28" t="s">
        <v>17</v>
      </c>
      <c r="H11" s="98" t="s">
        <v>18</v>
      </c>
      <c r="I11" s="27" t="s">
        <v>19</v>
      </c>
      <c r="J11" s="27" t="s">
        <v>20</v>
      </c>
      <c r="K11" s="27" t="s">
        <v>21</v>
      </c>
      <c r="L11" s="27" t="s">
        <v>22</v>
      </c>
      <c r="M11" s="27" t="s">
        <v>23</v>
      </c>
      <c r="N11" s="27" t="s">
        <v>24</v>
      </c>
      <c r="O11" s="28" t="s">
        <v>25</v>
      </c>
      <c r="P11" s="99" t="s">
        <v>26</v>
      </c>
      <c r="Q11" s="99" t="s">
        <v>27</v>
      </c>
      <c r="R11" s="99" t="s">
        <v>28</v>
      </c>
      <c r="S11" s="99" t="s">
        <v>29</v>
      </c>
      <c r="T11" s="495"/>
    </row>
    <row r="12" spans="1:22" s="1" customFormat="1" ht="45" customHeight="1">
      <c r="A12" s="506" t="s">
        <v>45</v>
      </c>
      <c r="B12" s="506">
        <v>16205</v>
      </c>
      <c r="C12" s="506" t="s">
        <v>94</v>
      </c>
      <c r="D12" s="506" t="s">
        <v>95</v>
      </c>
      <c r="E12" s="30" t="s">
        <v>96</v>
      </c>
      <c r="F12" s="33">
        <v>30000000</v>
      </c>
      <c r="G12" s="89" t="s">
        <v>97</v>
      </c>
      <c r="H12" s="100">
        <v>0</v>
      </c>
      <c r="I12" s="33">
        <v>0</v>
      </c>
      <c r="J12" s="33">
        <v>18902159.399999999</v>
      </c>
      <c r="K12" s="33"/>
      <c r="L12" s="33"/>
      <c r="M12" s="101"/>
      <c r="N12" s="101"/>
      <c r="O12" s="101"/>
      <c r="P12" s="101"/>
      <c r="Q12" s="101"/>
      <c r="R12" s="101"/>
      <c r="S12" s="101"/>
      <c r="T12" s="101">
        <f>SUM(H12:S12)</f>
        <v>18902159.399999999</v>
      </c>
      <c r="U12" s="15"/>
      <c r="V12" s="16"/>
    </row>
    <row r="13" spans="1:22" s="1" customFormat="1" ht="63.75" customHeight="1">
      <c r="A13" s="506"/>
      <c r="B13" s="506"/>
      <c r="C13" s="506"/>
      <c r="D13" s="506"/>
      <c r="E13" s="30" t="s">
        <v>98</v>
      </c>
      <c r="F13" s="33">
        <v>20000000</v>
      </c>
      <c r="G13" s="30" t="s">
        <v>97</v>
      </c>
      <c r="H13" s="33">
        <v>0</v>
      </c>
      <c r="I13" s="33">
        <v>4223480.24</v>
      </c>
      <c r="J13" s="33">
        <v>3631444.11</v>
      </c>
      <c r="K13" s="33"/>
      <c r="L13" s="33"/>
      <c r="M13" s="101"/>
      <c r="N13" s="101"/>
      <c r="O13" s="101"/>
      <c r="P13" s="101"/>
      <c r="Q13" s="101"/>
      <c r="R13" s="101"/>
      <c r="S13" s="101"/>
      <c r="T13" s="101">
        <f>SUM(H13:S13)</f>
        <v>7854924.3499999996</v>
      </c>
    </row>
    <row r="14" spans="1:22" s="1" customFormat="1" ht="27.75" customHeight="1">
      <c r="A14" s="506"/>
      <c r="B14" s="506"/>
      <c r="C14" s="506"/>
      <c r="D14" s="506"/>
      <c r="E14" s="30" t="s">
        <v>99</v>
      </c>
      <c r="F14" s="33">
        <v>4000000</v>
      </c>
      <c r="G14" s="30" t="s">
        <v>50</v>
      </c>
      <c r="H14" s="33">
        <v>0</v>
      </c>
      <c r="I14" s="33">
        <v>12580.52</v>
      </c>
      <c r="J14" s="33">
        <v>245132.7</v>
      </c>
      <c r="K14" s="33"/>
      <c r="L14" s="33"/>
      <c r="M14" s="101"/>
      <c r="N14" s="101"/>
      <c r="O14" s="101"/>
      <c r="P14" s="101"/>
      <c r="Q14" s="101"/>
      <c r="R14" s="101"/>
      <c r="S14" s="101"/>
      <c r="T14" s="101">
        <f>SUM(H14:S14)</f>
        <v>257713.22</v>
      </c>
    </row>
    <row r="15" spans="1:22">
      <c r="M15" s="80"/>
    </row>
    <row r="18" spans="2:2">
      <c r="B18" s="18" t="s">
        <v>255</v>
      </c>
    </row>
  </sheetData>
  <mergeCells count="13">
    <mergeCell ref="B8:C8"/>
    <mergeCell ref="A1:T1"/>
    <mergeCell ref="A2:T2"/>
    <mergeCell ref="A3:T3"/>
    <mergeCell ref="A6:D6"/>
    <mergeCell ref="B7:C7"/>
    <mergeCell ref="A10:G10"/>
    <mergeCell ref="H10:S10"/>
    <mergeCell ref="T10:T11"/>
    <mergeCell ref="A12:A14"/>
    <mergeCell ref="B12:B14"/>
    <mergeCell ref="C12:C14"/>
    <mergeCell ref="D12:D14"/>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V18"/>
  <sheetViews>
    <sheetView topLeftCell="A9" zoomScaleNormal="100" workbookViewId="0">
      <selection activeCell="B15" sqref="B15"/>
    </sheetView>
  </sheetViews>
  <sheetFormatPr baseColWidth="10" defaultColWidth="11.42578125" defaultRowHeight="15"/>
  <cols>
    <col min="1" max="1" width="24.28515625" style="18" customWidth="1"/>
    <col min="2" max="2" width="11.7109375" style="18" customWidth="1"/>
    <col min="3" max="3" width="17.42578125" style="18" customWidth="1"/>
    <col min="4" max="4" width="27.42578125" style="18" customWidth="1"/>
    <col min="5" max="5" width="18.42578125" style="18" customWidth="1"/>
    <col min="6" max="6" width="15.85546875" style="18" customWidth="1"/>
    <col min="7" max="7" width="22.42578125" style="18" customWidth="1"/>
    <col min="8" max="8" width="16.140625" style="18" customWidth="1"/>
    <col min="9" max="9" width="17.42578125" style="18" customWidth="1"/>
    <col min="10" max="10" width="15.42578125" style="18" customWidth="1"/>
    <col min="11" max="11" width="15.28515625" style="18" customWidth="1"/>
    <col min="12" max="12" width="15.42578125" style="18" customWidth="1"/>
    <col min="13" max="13" width="15.85546875" style="18" customWidth="1"/>
    <col min="14" max="14" width="16.7109375" style="18" customWidth="1"/>
    <col min="15" max="19" width="15.5703125" style="18" customWidth="1"/>
    <col min="20" max="20" width="22.7109375" style="18" customWidth="1"/>
    <col min="21" max="28" width="20.85546875" style="18" customWidth="1"/>
    <col min="29" max="256" width="11.42578125" style="18"/>
    <col min="257" max="257" width="24.28515625" style="18" customWidth="1"/>
    <col min="258" max="258" width="11.7109375" style="18" customWidth="1"/>
    <col min="259" max="259" width="17.42578125" style="18" customWidth="1"/>
    <col min="260" max="260" width="27.42578125" style="18" customWidth="1"/>
    <col min="261" max="261" width="18.42578125" style="18" customWidth="1"/>
    <col min="262" max="262" width="15.85546875" style="18" customWidth="1"/>
    <col min="263" max="263" width="22.42578125" style="18" customWidth="1"/>
    <col min="264" max="264" width="16.140625" style="18" customWidth="1"/>
    <col min="265" max="265" width="17.42578125" style="18" customWidth="1"/>
    <col min="266" max="266" width="15.42578125" style="18" customWidth="1"/>
    <col min="267" max="267" width="15.28515625" style="18" customWidth="1"/>
    <col min="268" max="268" width="15.42578125" style="18" customWidth="1"/>
    <col min="269" max="269" width="15.85546875" style="18" customWidth="1"/>
    <col min="270" max="270" width="16.7109375" style="18" customWidth="1"/>
    <col min="271" max="275" width="15.5703125" style="18" customWidth="1"/>
    <col min="276" max="276" width="22.7109375" style="18" customWidth="1"/>
    <col min="277" max="284" width="20.85546875" style="18" customWidth="1"/>
    <col min="285" max="512" width="11.42578125" style="18"/>
    <col min="513" max="513" width="24.28515625" style="18" customWidth="1"/>
    <col min="514" max="514" width="11.7109375" style="18" customWidth="1"/>
    <col min="515" max="515" width="17.42578125" style="18" customWidth="1"/>
    <col min="516" max="516" width="27.42578125" style="18" customWidth="1"/>
    <col min="517" max="517" width="18.42578125" style="18" customWidth="1"/>
    <col min="518" max="518" width="15.85546875" style="18" customWidth="1"/>
    <col min="519" max="519" width="22.42578125" style="18" customWidth="1"/>
    <col min="520" max="520" width="16.140625" style="18" customWidth="1"/>
    <col min="521" max="521" width="17.42578125" style="18" customWidth="1"/>
    <col min="522" max="522" width="15.42578125" style="18" customWidth="1"/>
    <col min="523" max="523" width="15.28515625" style="18" customWidth="1"/>
    <col min="524" max="524" width="15.42578125" style="18" customWidth="1"/>
    <col min="525" max="525" width="15.85546875" style="18" customWidth="1"/>
    <col min="526" max="526" width="16.7109375" style="18" customWidth="1"/>
    <col min="527" max="531" width="15.5703125" style="18" customWidth="1"/>
    <col min="532" max="532" width="22.7109375" style="18" customWidth="1"/>
    <col min="533" max="540" width="20.85546875" style="18" customWidth="1"/>
    <col min="541" max="768" width="11.42578125" style="18"/>
    <col min="769" max="769" width="24.28515625" style="18" customWidth="1"/>
    <col min="770" max="770" width="11.7109375" style="18" customWidth="1"/>
    <col min="771" max="771" width="17.42578125" style="18" customWidth="1"/>
    <col min="772" max="772" width="27.42578125" style="18" customWidth="1"/>
    <col min="773" max="773" width="18.42578125" style="18" customWidth="1"/>
    <col min="774" max="774" width="15.85546875" style="18" customWidth="1"/>
    <col min="775" max="775" width="22.42578125" style="18" customWidth="1"/>
    <col min="776" max="776" width="16.140625" style="18" customWidth="1"/>
    <col min="777" max="777" width="17.42578125" style="18" customWidth="1"/>
    <col min="778" max="778" width="15.42578125" style="18" customWidth="1"/>
    <col min="779" max="779" width="15.28515625" style="18" customWidth="1"/>
    <col min="780" max="780" width="15.42578125" style="18" customWidth="1"/>
    <col min="781" max="781" width="15.85546875" style="18" customWidth="1"/>
    <col min="782" max="782" width="16.7109375" style="18" customWidth="1"/>
    <col min="783" max="787" width="15.5703125" style="18" customWidth="1"/>
    <col min="788" max="788" width="22.7109375" style="18" customWidth="1"/>
    <col min="789" max="796" width="20.85546875" style="18" customWidth="1"/>
    <col min="797" max="1024" width="11.42578125" style="18"/>
    <col min="1025" max="1025" width="24.28515625" style="18" customWidth="1"/>
    <col min="1026" max="1026" width="11.7109375" style="18" customWidth="1"/>
    <col min="1027" max="1027" width="17.42578125" style="18" customWidth="1"/>
    <col min="1028" max="1028" width="27.42578125" style="18" customWidth="1"/>
    <col min="1029" max="1029" width="18.42578125" style="18" customWidth="1"/>
    <col min="1030" max="1030" width="15.85546875" style="18" customWidth="1"/>
    <col min="1031" max="1031" width="22.42578125" style="18" customWidth="1"/>
    <col min="1032" max="1032" width="16.140625" style="18" customWidth="1"/>
    <col min="1033" max="1033" width="17.42578125" style="18" customWidth="1"/>
    <col min="1034" max="1034" width="15.42578125" style="18" customWidth="1"/>
    <col min="1035" max="1035" width="15.28515625" style="18" customWidth="1"/>
    <col min="1036" max="1036" width="15.42578125" style="18" customWidth="1"/>
    <col min="1037" max="1037" width="15.85546875" style="18" customWidth="1"/>
    <col min="1038" max="1038" width="16.7109375" style="18" customWidth="1"/>
    <col min="1039" max="1043" width="15.5703125" style="18" customWidth="1"/>
    <col min="1044" max="1044" width="22.7109375" style="18" customWidth="1"/>
    <col min="1045" max="1052" width="20.85546875" style="18" customWidth="1"/>
    <col min="1053" max="1280" width="11.42578125" style="18"/>
    <col min="1281" max="1281" width="24.28515625" style="18" customWidth="1"/>
    <col min="1282" max="1282" width="11.7109375" style="18" customWidth="1"/>
    <col min="1283" max="1283" width="17.42578125" style="18" customWidth="1"/>
    <col min="1284" max="1284" width="27.42578125" style="18" customWidth="1"/>
    <col min="1285" max="1285" width="18.42578125" style="18" customWidth="1"/>
    <col min="1286" max="1286" width="15.85546875" style="18" customWidth="1"/>
    <col min="1287" max="1287" width="22.42578125" style="18" customWidth="1"/>
    <col min="1288" max="1288" width="16.140625" style="18" customWidth="1"/>
    <col min="1289" max="1289" width="17.42578125" style="18" customWidth="1"/>
    <col min="1290" max="1290" width="15.42578125" style="18" customWidth="1"/>
    <col min="1291" max="1291" width="15.28515625" style="18" customWidth="1"/>
    <col min="1292" max="1292" width="15.42578125" style="18" customWidth="1"/>
    <col min="1293" max="1293" width="15.85546875" style="18" customWidth="1"/>
    <col min="1294" max="1294" width="16.7109375" style="18" customWidth="1"/>
    <col min="1295" max="1299" width="15.5703125" style="18" customWidth="1"/>
    <col min="1300" max="1300" width="22.7109375" style="18" customWidth="1"/>
    <col min="1301" max="1308" width="20.85546875" style="18" customWidth="1"/>
    <col min="1309" max="1536" width="11.42578125" style="18"/>
    <col min="1537" max="1537" width="24.28515625" style="18" customWidth="1"/>
    <col min="1538" max="1538" width="11.7109375" style="18" customWidth="1"/>
    <col min="1539" max="1539" width="17.42578125" style="18" customWidth="1"/>
    <col min="1540" max="1540" width="27.42578125" style="18" customWidth="1"/>
    <col min="1541" max="1541" width="18.42578125" style="18" customWidth="1"/>
    <col min="1542" max="1542" width="15.85546875" style="18" customWidth="1"/>
    <col min="1543" max="1543" width="22.42578125" style="18" customWidth="1"/>
    <col min="1544" max="1544" width="16.140625" style="18" customWidth="1"/>
    <col min="1545" max="1545" width="17.42578125" style="18" customWidth="1"/>
    <col min="1546" max="1546" width="15.42578125" style="18" customWidth="1"/>
    <col min="1547" max="1547" width="15.28515625" style="18" customWidth="1"/>
    <col min="1548" max="1548" width="15.42578125" style="18" customWidth="1"/>
    <col min="1549" max="1549" width="15.85546875" style="18" customWidth="1"/>
    <col min="1550" max="1550" width="16.7109375" style="18" customWidth="1"/>
    <col min="1551" max="1555" width="15.5703125" style="18" customWidth="1"/>
    <col min="1556" max="1556" width="22.7109375" style="18" customWidth="1"/>
    <col min="1557" max="1564" width="20.85546875" style="18" customWidth="1"/>
    <col min="1565" max="1792" width="11.42578125" style="18"/>
    <col min="1793" max="1793" width="24.28515625" style="18" customWidth="1"/>
    <col min="1794" max="1794" width="11.7109375" style="18" customWidth="1"/>
    <col min="1795" max="1795" width="17.42578125" style="18" customWidth="1"/>
    <col min="1796" max="1796" width="27.42578125" style="18" customWidth="1"/>
    <col min="1797" max="1797" width="18.42578125" style="18" customWidth="1"/>
    <col min="1798" max="1798" width="15.85546875" style="18" customWidth="1"/>
    <col min="1799" max="1799" width="22.42578125" style="18" customWidth="1"/>
    <col min="1800" max="1800" width="16.140625" style="18" customWidth="1"/>
    <col min="1801" max="1801" width="17.42578125" style="18" customWidth="1"/>
    <col min="1802" max="1802" width="15.42578125" style="18" customWidth="1"/>
    <col min="1803" max="1803" width="15.28515625" style="18" customWidth="1"/>
    <col min="1804" max="1804" width="15.42578125" style="18" customWidth="1"/>
    <col min="1805" max="1805" width="15.85546875" style="18" customWidth="1"/>
    <col min="1806" max="1806" width="16.7109375" style="18" customWidth="1"/>
    <col min="1807" max="1811" width="15.5703125" style="18" customWidth="1"/>
    <col min="1812" max="1812" width="22.7109375" style="18" customWidth="1"/>
    <col min="1813" max="1820" width="20.85546875" style="18" customWidth="1"/>
    <col min="1821" max="2048" width="11.42578125" style="18"/>
    <col min="2049" max="2049" width="24.28515625" style="18" customWidth="1"/>
    <col min="2050" max="2050" width="11.7109375" style="18" customWidth="1"/>
    <col min="2051" max="2051" width="17.42578125" style="18" customWidth="1"/>
    <col min="2052" max="2052" width="27.42578125" style="18" customWidth="1"/>
    <col min="2053" max="2053" width="18.42578125" style="18" customWidth="1"/>
    <col min="2054" max="2054" width="15.85546875" style="18" customWidth="1"/>
    <col min="2055" max="2055" width="22.42578125" style="18" customWidth="1"/>
    <col min="2056" max="2056" width="16.140625" style="18" customWidth="1"/>
    <col min="2057" max="2057" width="17.42578125" style="18" customWidth="1"/>
    <col min="2058" max="2058" width="15.42578125" style="18" customWidth="1"/>
    <col min="2059" max="2059" width="15.28515625" style="18" customWidth="1"/>
    <col min="2060" max="2060" width="15.42578125" style="18" customWidth="1"/>
    <col min="2061" max="2061" width="15.85546875" style="18" customWidth="1"/>
    <col min="2062" max="2062" width="16.7109375" style="18" customWidth="1"/>
    <col min="2063" max="2067" width="15.5703125" style="18" customWidth="1"/>
    <col min="2068" max="2068" width="22.7109375" style="18" customWidth="1"/>
    <col min="2069" max="2076" width="20.85546875" style="18" customWidth="1"/>
    <col min="2077" max="2304" width="11.42578125" style="18"/>
    <col min="2305" max="2305" width="24.28515625" style="18" customWidth="1"/>
    <col min="2306" max="2306" width="11.7109375" style="18" customWidth="1"/>
    <col min="2307" max="2307" width="17.42578125" style="18" customWidth="1"/>
    <col min="2308" max="2308" width="27.42578125" style="18" customWidth="1"/>
    <col min="2309" max="2309" width="18.42578125" style="18" customWidth="1"/>
    <col min="2310" max="2310" width="15.85546875" style="18" customWidth="1"/>
    <col min="2311" max="2311" width="22.42578125" style="18" customWidth="1"/>
    <col min="2312" max="2312" width="16.140625" style="18" customWidth="1"/>
    <col min="2313" max="2313" width="17.42578125" style="18" customWidth="1"/>
    <col min="2314" max="2314" width="15.42578125" style="18" customWidth="1"/>
    <col min="2315" max="2315" width="15.28515625" style="18" customWidth="1"/>
    <col min="2316" max="2316" width="15.42578125" style="18" customWidth="1"/>
    <col min="2317" max="2317" width="15.85546875" style="18" customWidth="1"/>
    <col min="2318" max="2318" width="16.7109375" style="18" customWidth="1"/>
    <col min="2319" max="2323" width="15.5703125" style="18" customWidth="1"/>
    <col min="2324" max="2324" width="22.7109375" style="18" customWidth="1"/>
    <col min="2325" max="2332" width="20.85546875" style="18" customWidth="1"/>
    <col min="2333" max="2560" width="11.42578125" style="18"/>
    <col min="2561" max="2561" width="24.28515625" style="18" customWidth="1"/>
    <col min="2562" max="2562" width="11.7109375" style="18" customWidth="1"/>
    <col min="2563" max="2563" width="17.42578125" style="18" customWidth="1"/>
    <col min="2564" max="2564" width="27.42578125" style="18" customWidth="1"/>
    <col min="2565" max="2565" width="18.42578125" style="18" customWidth="1"/>
    <col min="2566" max="2566" width="15.85546875" style="18" customWidth="1"/>
    <col min="2567" max="2567" width="22.42578125" style="18" customWidth="1"/>
    <col min="2568" max="2568" width="16.140625" style="18" customWidth="1"/>
    <col min="2569" max="2569" width="17.42578125" style="18" customWidth="1"/>
    <col min="2570" max="2570" width="15.42578125" style="18" customWidth="1"/>
    <col min="2571" max="2571" width="15.28515625" style="18" customWidth="1"/>
    <col min="2572" max="2572" width="15.42578125" style="18" customWidth="1"/>
    <col min="2573" max="2573" width="15.85546875" style="18" customWidth="1"/>
    <col min="2574" max="2574" width="16.7109375" style="18" customWidth="1"/>
    <col min="2575" max="2579" width="15.5703125" style="18" customWidth="1"/>
    <col min="2580" max="2580" width="22.7109375" style="18" customWidth="1"/>
    <col min="2581" max="2588" width="20.85546875" style="18" customWidth="1"/>
    <col min="2589" max="2816" width="11.42578125" style="18"/>
    <col min="2817" max="2817" width="24.28515625" style="18" customWidth="1"/>
    <col min="2818" max="2818" width="11.7109375" style="18" customWidth="1"/>
    <col min="2819" max="2819" width="17.42578125" style="18" customWidth="1"/>
    <col min="2820" max="2820" width="27.42578125" style="18" customWidth="1"/>
    <col min="2821" max="2821" width="18.42578125" style="18" customWidth="1"/>
    <col min="2822" max="2822" width="15.85546875" style="18" customWidth="1"/>
    <col min="2823" max="2823" width="22.42578125" style="18" customWidth="1"/>
    <col min="2824" max="2824" width="16.140625" style="18" customWidth="1"/>
    <col min="2825" max="2825" width="17.42578125" style="18" customWidth="1"/>
    <col min="2826" max="2826" width="15.42578125" style="18" customWidth="1"/>
    <col min="2827" max="2827" width="15.28515625" style="18" customWidth="1"/>
    <col min="2828" max="2828" width="15.42578125" style="18" customWidth="1"/>
    <col min="2829" max="2829" width="15.85546875" style="18" customWidth="1"/>
    <col min="2830" max="2830" width="16.7109375" style="18" customWidth="1"/>
    <col min="2831" max="2835" width="15.5703125" style="18" customWidth="1"/>
    <col min="2836" max="2836" width="22.7109375" style="18" customWidth="1"/>
    <col min="2837" max="2844" width="20.85546875" style="18" customWidth="1"/>
    <col min="2845" max="3072" width="11.42578125" style="18"/>
    <col min="3073" max="3073" width="24.28515625" style="18" customWidth="1"/>
    <col min="3074" max="3074" width="11.7109375" style="18" customWidth="1"/>
    <col min="3075" max="3075" width="17.42578125" style="18" customWidth="1"/>
    <col min="3076" max="3076" width="27.42578125" style="18" customWidth="1"/>
    <col min="3077" max="3077" width="18.42578125" style="18" customWidth="1"/>
    <col min="3078" max="3078" width="15.85546875" style="18" customWidth="1"/>
    <col min="3079" max="3079" width="22.42578125" style="18" customWidth="1"/>
    <col min="3080" max="3080" width="16.140625" style="18" customWidth="1"/>
    <col min="3081" max="3081" width="17.42578125" style="18" customWidth="1"/>
    <col min="3082" max="3082" width="15.42578125" style="18" customWidth="1"/>
    <col min="3083" max="3083" width="15.28515625" style="18" customWidth="1"/>
    <col min="3084" max="3084" width="15.42578125" style="18" customWidth="1"/>
    <col min="3085" max="3085" width="15.85546875" style="18" customWidth="1"/>
    <col min="3086" max="3086" width="16.7109375" style="18" customWidth="1"/>
    <col min="3087" max="3091" width="15.5703125" style="18" customWidth="1"/>
    <col min="3092" max="3092" width="22.7109375" style="18" customWidth="1"/>
    <col min="3093" max="3100" width="20.85546875" style="18" customWidth="1"/>
    <col min="3101" max="3328" width="11.42578125" style="18"/>
    <col min="3329" max="3329" width="24.28515625" style="18" customWidth="1"/>
    <col min="3330" max="3330" width="11.7109375" style="18" customWidth="1"/>
    <col min="3331" max="3331" width="17.42578125" style="18" customWidth="1"/>
    <col min="3332" max="3332" width="27.42578125" style="18" customWidth="1"/>
    <col min="3333" max="3333" width="18.42578125" style="18" customWidth="1"/>
    <col min="3334" max="3334" width="15.85546875" style="18" customWidth="1"/>
    <col min="3335" max="3335" width="22.42578125" style="18" customWidth="1"/>
    <col min="3336" max="3336" width="16.140625" style="18" customWidth="1"/>
    <col min="3337" max="3337" width="17.42578125" style="18" customWidth="1"/>
    <col min="3338" max="3338" width="15.42578125" style="18" customWidth="1"/>
    <col min="3339" max="3339" width="15.28515625" style="18" customWidth="1"/>
    <col min="3340" max="3340" width="15.42578125" style="18" customWidth="1"/>
    <col min="3341" max="3341" width="15.85546875" style="18" customWidth="1"/>
    <col min="3342" max="3342" width="16.7109375" style="18" customWidth="1"/>
    <col min="3343" max="3347" width="15.5703125" style="18" customWidth="1"/>
    <col min="3348" max="3348" width="22.7109375" style="18" customWidth="1"/>
    <col min="3349" max="3356" width="20.85546875" style="18" customWidth="1"/>
    <col min="3357" max="3584" width="11.42578125" style="18"/>
    <col min="3585" max="3585" width="24.28515625" style="18" customWidth="1"/>
    <col min="3586" max="3586" width="11.7109375" style="18" customWidth="1"/>
    <col min="3587" max="3587" width="17.42578125" style="18" customWidth="1"/>
    <col min="3588" max="3588" width="27.42578125" style="18" customWidth="1"/>
    <col min="3589" max="3589" width="18.42578125" style="18" customWidth="1"/>
    <col min="3590" max="3590" width="15.85546875" style="18" customWidth="1"/>
    <col min="3591" max="3591" width="22.42578125" style="18" customWidth="1"/>
    <col min="3592" max="3592" width="16.140625" style="18" customWidth="1"/>
    <col min="3593" max="3593" width="17.42578125" style="18" customWidth="1"/>
    <col min="3594" max="3594" width="15.42578125" style="18" customWidth="1"/>
    <col min="3595" max="3595" width="15.28515625" style="18" customWidth="1"/>
    <col min="3596" max="3596" width="15.42578125" style="18" customWidth="1"/>
    <col min="3597" max="3597" width="15.85546875" style="18" customWidth="1"/>
    <col min="3598" max="3598" width="16.7109375" style="18" customWidth="1"/>
    <col min="3599" max="3603" width="15.5703125" style="18" customWidth="1"/>
    <col min="3604" max="3604" width="22.7109375" style="18" customWidth="1"/>
    <col min="3605" max="3612" width="20.85546875" style="18" customWidth="1"/>
    <col min="3613" max="3840" width="11.42578125" style="18"/>
    <col min="3841" max="3841" width="24.28515625" style="18" customWidth="1"/>
    <col min="3842" max="3842" width="11.7109375" style="18" customWidth="1"/>
    <col min="3843" max="3843" width="17.42578125" style="18" customWidth="1"/>
    <col min="3844" max="3844" width="27.42578125" style="18" customWidth="1"/>
    <col min="3845" max="3845" width="18.42578125" style="18" customWidth="1"/>
    <col min="3846" max="3846" width="15.85546875" style="18" customWidth="1"/>
    <col min="3847" max="3847" width="22.42578125" style="18" customWidth="1"/>
    <col min="3848" max="3848" width="16.140625" style="18" customWidth="1"/>
    <col min="3849" max="3849" width="17.42578125" style="18" customWidth="1"/>
    <col min="3850" max="3850" width="15.42578125" style="18" customWidth="1"/>
    <col min="3851" max="3851" width="15.28515625" style="18" customWidth="1"/>
    <col min="3852" max="3852" width="15.42578125" style="18" customWidth="1"/>
    <col min="3853" max="3853" width="15.85546875" style="18" customWidth="1"/>
    <col min="3854" max="3854" width="16.7109375" style="18" customWidth="1"/>
    <col min="3855" max="3859" width="15.5703125" style="18" customWidth="1"/>
    <col min="3860" max="3860" width="22.7109375" style="18" customWidth="1"/>
    <col min="3861" max="3868" width="20.85546875" style="18" customWidth="1"/>
    <col min="3869" max="4096" width="11.42578125" style="18"/>
    <col min="4097" max="4097" width="24.28515625" style="18" customWidth="1"/>
    <col min="4098" max="4098" width="11.7109375" style="18" customWidth="1"/>
    <col min="4099" max="4099" width="17.42578125" style="18" customWidth="1"/>
    <col min="4100" max="4100" width="27.42578125" style="18" customWidth="1"/>
    <col min="4101" max="4101" width="18.42578125" style="18" customWidth="1"/>
    <col min="4102" max="4102" width="15.85546875" style="18" customWidth="1"/>
    <col min="4103" max="4103" width="22.42578125" style="18" customWidth="1"/>
    <col min="4104" max="4104" width="16.140625" style="18" customWidth="1"/>
    <col min="4105" max="4105" width="17.42578125" style="18" customWidth="1"/>
    <col min="4106" max="4106" width="15.42578125" style="18" customWidth="1"/>
    <col min="4107" max="4107" width="15.28515625" style="18" customWidth="1"/>
    <col min="4108" max="4108" width="15.42578125" style="18" customWidth="1"/>
    <col min="4109" max="4109" width="15.85546875" style="18" customWidth="1"/>
    <col min="4110" max="4110" width="16.7109375" style="18" customWidth="1"/>
    <col min="4111" max="4115" width="15.5703125" style="18" customWidth="1"/>
    <col min="4116" max="4116" width="22.7109375" style="18" customWidth="1"/>
    <col min="4117" max="4124" width="20.85546875" style="18" customWidth="1"/>
    <col min="4125" max="4352" width="11.42578125" style="18"/>
    <col min="4353" max="4353" width="24.28515625" style="18" customWidth="1"/>
    <col min="4354" max="4354" width="11.7109375" style="18" customWidth="1"/>
    <col min="4355" max="4355" width="17.42578125" style="18" customWidth="1"/>
    <col min="4356" max="4356" width="27.42578125" style="18" customWidth="1"/>
    <col min="4357" max="4357" width="18.42578125" style="18" customWidth="1"/>
    <col min="4358" max="4358" width="15.85546875" style="18" customWidth="1"/>
    <col min="4359" max="4359" width="22.42578125" style="18" customWidth="1"/>
    <col min="4360" max="4360" width="16.140625" style="18" customWidth="1"/>
    <col min="4361" max="4361" width="17.42578125" style="18" customWidth="1"/>
    <col min="4362" max="4362" width="15.42578125" style="18" customWidth="1"/>
    <col min="4363" max="4363" width="15.28515625" style="18" customWidth="1"/>
    <col min="4364" max="4364" width="15.42578125" style="18" customWidth="1"/>
    <col min="4365" max="4365" width="15.85546875" style="18" customWidth="1"/>
    <col min="4366" max="4366" width="16.7109375" style="18" customWidth="1"/>
    <col min="4367" max="4371" width="15.5703125" style="18" customWidth="1"/>
    <col min="4372" max="4372" width="22.7109375" style="18" customWidth="1"/>
    <col min="4373" max="4380" width="20.85546875" style="18" customWidth="1"/>
    <col min="4381" max="4608" width="11.42578125" style="18"/>
    <col min="4609" max="4609" width="24.28515625" style="18" customWidth="1"/>
    <col min="4610" max="4610" width="11.7109375" style="18" customWidth="1"/>
    <col min="4611" max="4611" width="17.42578125" style="18" customWidth="1"/>
    <col min="4612" max="4612" width="27.42578125" style="18" customWidth="1"/>
    <col min="4613" max="4613" width="18.42578125" style="18" customWidth="1"/>
    <col min="4614" max="4614" width="15.85546875" style="18" customWidth="1"/>
    <col min="4615" max="4615" width="22.42578125" style="18" customWidth="1"/>
    <col min="4616" max="4616" width="16.140625" style="18" customWidth="1"/>
    <col min="4617" max="4617" width="17.42578125" style="18" customWidth="1"/>
    <col min="4618" max="4618" width="15.42578125" style="18" customWidth="1"/>
    <col min="4619" max="4619" width="15.28515625" style="18" customWidth="1"/>
    <col min="4620" max="4620" width="15.42578125" style="18" customWidth="1"/>
    <col min="4621" max="4621" width="15.85546875" style="18" customWidth="1"/>
    <col min="4622" max="4622" width="16.7109375" style="18" customWidth="1"/>
    <col min="4623" max="4627" width="15.5703125" style="18" customWidth="1"/>
    <col min="4628" max="4628" width="22.7109375" style="18" customWidth="1"/>
    <col min="4629" max="4636" width="20.85546875" style="18" customWidth="1"/>
    <col min="4637" max="4864" width="11.42578125" style="18"/>
    <col min="4865" max="4865" width="24.28515625" style="18" customWidth="1"/>
    <col min="4866" max="4866" width="11.7109375" style="18" customWidth="1"/>
    <col min="4867" max="4867" width="17.42578125" style="18" customWidth="1"/>
    <col min="4868" max="4868" width="27.42578125" style="18" customWidth="1"/>
    <col min="4869" max="4869" width="18.42578125" style="18" customWidth="1"/>
    <col min="4870" max="4870" width="15.85546875" style="18" customWidth="1"/>
    <col min="4871" max="4871" width="22.42578125" style="18" customWidth="1"/>
    <col min="4872" max="4872" width="16.140625" style="18" customWidth="1"/>
    <col min="4873" max="4873" width="17.42578125" style="18" customWidth="1"/>
    <col min="4874" max="4874" width="15.42578125" style="18" customWidth="1"/>
    <col min="4875" max="4875" width="15.28515625" style="18" customWidth="1"/>
    <col min="4876" max="4876" width="15.42578125" style="18" customWidth="1"/>
    <col min="4877" max="4877" width="15.85546875" style="18" customWidth="1"/>
    <col min="4878" max="4878" width="16.7109375" style="18" customWidth="1"/>
    <col min="4879" max="4883" width="15.5703125" style="18" customWidth="1"/>
    <col min="4884" max="4884" width="22.7109375" style="18" customWidth="1"/>
    <col min="4885" max="4892" width="20.85546875" style="18" customWidth="1"/>
    <col min="4893" max="5120" width="11.42578125" style="18"/>
    <col min="5121" max="5121" width="24.28515625" style="18" customWidth="1"/>
    <col min="5122" max="5122" width="11.7109375" style="18" customWidth="1"/>
    <col min="5123" max="5123" width="17.42578125" style="18" customWidth="1"/>
    <col min="5124" max="5124" width="27.42578125" style="18" customWidth="1"/>
    <col min="5125" max="5125" width="18.42578125" style="18" customWidth="1"/>
    <col min="5126" max="5126" width="15.85546875" style="18" customWidth="1"/>
    <col min="5127" max="5127" width="22.42578125" style="18" customWidth="1"/>
    <col min="5128" max="5128" width="16.140625" style="18" customWidth="1"/>
    <col min="5129" max="5129" width="17.42578125" style="18" customWidth="1"/>
    <col min="5130" max="5130" width="15.42578125" style="18" customWidth="1"/>
    <col min="5131" max="5131" width="15.28515625" style="18" customWidth="1"/>
    <col min="5132" max="5132" width="15.42578125" style="18" customWidth="1"/>
    <col min="5133" max="5133" width="15.85546875" style="18" customWidth="1"/>
    <col min="5134" max="5134" width="16.7109375" style="18" customWidth="1"/>
    <col min="5135" max="5139" width="15.5703125" style="18" customWidth="1"/>
    <col min="5140" max="5140" width="22.7109375" style="18" customWidth="1"/>
    <col min="5141" max="5148" width="20.85546875" style="18" customWidth="1"/>
    <col min="5149" max="5376" width="11.42578125" style="18"/>
    <col min="5377" max="5377" width="24.28515625" style="18" customWidth="1"/>
    <col min="5378" max="5378" width="11.7109375" style="18" customWidth="1"/>
    <col min="5379" max="5379" width="17.42578125" style="18" customWidth="1"/>
    <col min="5380" max="5380" width="27.42578125" style="18" customWidth="1"/>
    <col min="5381" max="5381" width="18.42578125" style="18" customWidth="1"/>
    <col min="5382" max="5382" width="15.85546875" style="18" customWidth="1"/>
    <col min="5383" max="5383" width="22.42578125" style="18" customWidth="1"/>
    <col min="5384" max="5384" width="16.140625" style="18" customWidth="1"/>
    <col min="5385" max="5385" width="17.42578125" style="18" customWidth="1"/>
    <col min="5386" max="5386" width="15.42578125" style="18" customWidth="1"/>
    <col min="5387" max="5387" width="15.28515625" style="18" customWidth="1"/>
    <col min="5388" max="5388" width="15.42578125" style="18" customWidth="1"/>
    <col min="5389" max="5389" width="15.85546875" style="18" customWidth="1"/>
    <col min="5390" max="5390" width="16.7109375" style="18" customWidth="1"/>
    <col min="5391" max="5395" width="15.5703125" style="18" customWidth="1"/>
    <col min="5396" max="5396" width="22.7109375" style="18" customWidth="1"/>
    <col min="5397" max="5404" width="20.85546875" style="18" customWidth="1"/>
    <col min="5405" max="5632" width="11.42578125" style="18"/>
    <col min="5633" max="5633" width="24.28515625" style="18" customWidth="1"/>
    <col min="5634" max="5634" width="11.7109375" style="18" customWidth="1"/>
    <col min="5635" max="5635" width="17.42578125" style="18" customWidth="1"/>
    <col min="5636" max="5636" width="27.42578125" style="18" customWidth="1"/>
    <col min="5637" max="5637" width="18.42578125" style="18" customWidth="1"/>
    <col min="5638" max="5638" width="15.85546875" style="18" customWidth="1"/>
    <col min="5639" max="5639" width="22.42578125" style="18" customWidth="1"/>
    <col min="5640" max="5640" width="16.140625" style="18" customWidth="1"/>
    <col min="5641" max="5641" width="17.42578125" style="18" customWidth="1"/>
    <col min="5642" max="5642" width="15.42578125" style="18" customWidth="1"/>
    <col min="5643" max="5643" width="15.28515625" style="18" customWidth="1"/>
    <col min="5644" max="5644" width="15.42578125" style="18" customWidth="1"/>
    <col min="5645" max="5645" width="15.85546875" style="18" customWidth="1"/>
    <col min="5646" max="5646" width="16.7109375" style="18" customWidth="1"/>
    <col min="5647" max="5651" width="15.5703125" style="18" customWidth="1"/>
    <col min="5652" max="5652" width="22.7109375" style="18" customWidth="1"/>
    <col min="5653" max="5660" width="20.85546875" style="18" customWidth="1"/>
    <col min="5661" max="5888" width="11.42578125" style="18"/>
    <col min="5889" max="5889" width="24.28515625" style="18" customWidth="1"/>
    <col min="5890" max="5890" width="11.7109375" style="18" customWidth="1"/>
    <col min="5891" max="5891" width="17.42578125" style="18" customWidth="1"/>
    <col min="5892" max="5892" width="27.42578125" style="18" customWidth="1"/>
    <col min="5893" max="5893" width="18.42578125" style="18" customWidth="1"/>
    <col min="5894" max="5894" width="15.85546875" style="18" customWidth="1"/>
    <col min="5895" max="5895" width="22.42578125" style="18" customWidth="1"/>
    <col min="5896" max="5896" width="16.140625" style="18" customWidth="1"/>
    <col min="5897" max="5897" width="17.42578125" style="18" customWidth="1"/>
    <col min="5898" max="5898" width="15.42578125" style="18" customWidth="1"/>
    <col min="5899" max="5899" width="15.28515625" style="18" customWidth="1"/>
    <col min="5900" max="5900" width="15.42578125" style="18" customWidth="1"/>
    <col min="5901" max="5901" width="15.85546875" style="18" customWidth="1"/>
    <col min="5902" max="5902" width="16.7109375" style="18" customWidth="1"/>
    <col min="5903" max="5907" width="15.5703125" style="18" customWidth="1"/>
    <col min="5908" max="5908" width="22.7109375" style="18" customWidth="1"/>
    <col min="5909" max="5916" width="20.85546875" style="18" customWidth="1"/>
    <col min="5917" max="6144" width="11.42578125" style="18"/>
    <col min="6145" max="6145" width="24.28515625" style="18" customWidth="1"/>
    <col min="6146" max="6146" width="11.7109375" style="18" customWidth="1"/>
    <col min="6147" max="6147" width="17.42578125" style="18" customWidth="1"/>
    <col min="6148" max="6148" width="27.42578125" style="18" customWidth="1"/>
    <col min="6149" max="6149" width="18.42578125" style="18" customWidth="1"/>
    <col min="6150" max="6150" width="15.85546875" style="18" customWidth="1"/>
    <col min="6151" max="6151" width="22.42578125" style="18" customWidth="1"/>
    <col min="6152" max="6152" width="16.140625" style="18" customWidth="1"/>
    <col min="6153" max="6153" width="17.42578125" style="18" customWidth="1"/>
    <col min="6154" max="6154" width="15.42578125" style="18" customWidth="1"/>
    <col min="6155" max="6155" width="15.28515625" style="18" customWidth="1"/>
    <col min="6156" max="6156" width="15.42578125" style="18" customWidth="1"/>
    <col min="6157" max="6157" width="15.85546875" style="18" customWidth="1"/>
    <col min="6158" max="6158" width="16.7109375" style="18" customWidth="1"/>
    <col min="6159" max="6163" width="15.5703125" style="18" customWidth="1"/>
    <col min="6164" max="6164" width="22.7109375" style="18" customWidth="1"/>
    <col min="6165" max="6172" width="20.85546875" style="18" customWidth="1"/>
    <col min="6173" max="6400" width="11.42578125" style="18"/>
    <col min="6401" max="6401" width="24.28515625" style="18" customWidth="1"/>
    <col min="6402" max="6402" width="11.7109375" style="18" customWidth="1"/>
    <col min="6403" max="6403" width="17.42578125" style="18" customWidth="1"/>
    <col min="6404" max="6404" width="27.42578125" style="18" customWidth="1"/>
    <col min="6405" max="6405" width="18.42578125" style="18" customWidth="1"/>
    <col min="6406" max="6406" width="15.85546875" style="18" customWidth="1"/>
    <col min="6407" max="6407" width="22.42578125" style="18" customWidth="1"/>
    <col min="6408" max="6408" width="16.140625" style="18" customWidth="1"/>
    <col min="6409" max="6409" width="17.42578125" style="18" customWidth="1"/>
    <col min="6410" max="6410" width="15.42578125" style="18" customWidth="1"/>
    <col min="6411" max="6411" width="15.28515625" style="18" customWidth="1"/>
    <col min="6412" max="6412" width="15.42578125" style="18" customWidth="1"/>
    <col min="6413" max="6413" width="15.85546875" style="18" customWidth="1"/>
    <col min="6414" max="6414" width="16.7109375" style="18" customWidth="1"/>
    <col min="6415" max="6419" width="15.5703125" style="18" customWidth="1"/>
    <col min="6420" max="6420" width="22.7109375" style="18" customWidth="1"/>
    <col min="6421" max="6428" width="20.85546875" style="18" customWidth="1"/>
    <col min="6429" max="6656" width="11.42578125" style="18"/>
    <col min="6657" max="6657" width="24.28515625" style="18" customWidth="1"/>
    <col min="6658" max="6658" width="11.7109375" style="18" customWidth="1"/>
    <col min="6659" max="6659" width="17.42578125" style="18" customWidth="1"/>
    <col min="6660" max="6660" width="27.42578125" style="18" customWidth="1"/>
    <col min="6661" max="6661" width="18.42578125" style="18" customWidth="1"/>
    <col min="6662" max="6662" width="15.85546875" style="18" customWidth="1"/>
    <col min="6663" max="6663" width="22.42578125" style="18" customWidth="1"/>
    <col min="6664" max="6664" width="16.140625" style="18" customWidth="1"/>
    <col min="6665" max="6665" width="17.42578125" style="18" customWidth="1"/>
    <col min="6666" max="6666" width="15.42578125" style="18" customWidth="1"/>
    <col min="6667" max="6667" width="15.28515625" style="18" customWidth="1"/>
    <col min="6668" max="6668" width="15.42578125" style="18" customWidth="1"/>
    <col min="6669" max="6669" width="15.85546875" style="18" customWidth="1"/>
    <col min="6670" max="6670" width="16.7109375" style="18" customWidth="1"/>
    <col min="6671" max="6675" width="15.5703125" style="18" customWidth="1"/>
    <col min="6676" max="6676" width="22.7109375" style="18" customWidth="1"/>
    <col min="6677" max="6684" width="20.85546875" style="18" customWidth="1"/>
    <col min="6685" max="6912" width="11.42578125" style="18"/>
    <col min="6913" max="6913" width="24.28515625" style="18" customWidth="1"/>
    <col min="6914" max="6914" width="11.7109375" style="18" customWidth="1"/>
    <col min="6915" max="6915" width="17.42578125" style="18" customWidth="1"/>
    <col min="6916" max="6916" width="27.42578125" style="18" customWidth="1"/>
    <col min="6917" max="6917" width="18.42578125" style="18" customWidth="1"/>
    <col min="6918" max="6918" width="15.85546875" style="18" customWidth="1"/>
    <col min="6919" max="6919" width="22.42578125" style="18" customWidth="1"/>
    <col min="6920" max="6920" width="16.140625" style="18" customWidth="1"/>
    <col min="6921" max="6921" width="17.42578125" style="18" customWidth="1"/>
    <col min="6922" max="6922" width="15.42578125" style="18" customWidth="1"/>
    <col min="6923" max="6923" width="15.28515625" style="18" customWidth="1"/>
    <col min="6924" max="6924" width="15.42578125" style="18" customWidth="1"/>
    <col min="6925" max="6925" width="15.85546875" style="18" customWidth="1"/>
    <col min="6926" max="6926" width="16.7109375" style="18" customWidth="1"/>
    <col min="6927" max="6931" width="15.5703125" style="18" customWidth="1"/>
    <col min="6932" max="6932" width="22.7109375" style="18" customWidth="1"/>
    <col min="6933" max="6940" width="20.85546875" style="18" customWidth="1"/>
    <col min="6941" max="7168" width="11.42578125" style="18"/>
    <col min="7169" max="7169" width="24.28515625" style="18" customWidth="1"/>
    <col min="7170" max="7170" width="11.7109375" style="18" customWidth="1"/>
    <col min="7171" max="7171" width="17.42578125" style="18" customWidth="1"/>
    <col min="7172" max="7172" width="27.42578125" style="18" customWidth="1"/>
    <col min="7173" max="7173" width="18.42578125" style="18" customWidth="1"/>
    <col min="7174" max="7174" width="15.85546875" style="18" customWidth="1"/>
    <col min="7175" max="7175" width="22.42578125" style="18" customWidth="1"/>
    <col min="7176" max="7176" width="16.140625" style="18" customWidth="1"/>
    <col min="7177" max="7177" width="17.42578125" style="18" customWidth="1"/>
    <col min="7178" max="7178" width="15.42578125" style="18" customWidth="1"/>
    <col min="7179" max="7179" width="15.28515625" style="18" customWidth="1"/>
    <col min="7180" max="7180" width="15.42578125" style="18" customWidth="1"/>
    <col min="7181" max="7181" width="15.85546875" style="18" customWidth="1"/>
    <col min="7182" max="7182" width="16.7109375" style="18" customWidth="1"/>
    <col min="7183" max="7187" width="15.5703125" style="18" customWidth="1"/>
    <col min="7188" max="7188" width="22.7109375" style="18" customWidth="1"/>
    <col min="7189" max="7196" width="20.85546875" style="18" customWidth="1"/>
    <col min="7197" max="7424" width="11.42578125" style="18"/>
    <col min="7425" max="7425" width="24.28515625" style="18" customWidth="1"/>
    <col min="7426" max="7426" width="11.7109375" style="18" customWidth="1"/>
    <col min="7427" max="7427" width="17.42578125" style="18" customWidth="1"/>
    <col min="7428" max="7428" width="27.42578125" style="18" customWidth="1"/>
    <col min="7429" max="7429" width="18.42578125" style="18" customWidth="1"/>
    <col min="7430" max="7430" width="15.85546875" style="18" customWidth="1"/>
    <col min="7431" max="7431" width="22.42578125" style="18" customWidth="1"/>
    <col min="7432" max="7432" width="16.140625" style="18" customWidth="1"/>
    <col min="7433" max="7433" width="17.42578125" style="18" customWidth="1"/>
    <col min="7434" max="7434" width="15.42578125" style="18" customWidth="1"/>
    <col min="7435" max="7435" width="15.28515625" style="18" customWidth="1"/>
    <col min="7436" max="7436" width="15.42578125" style="18" customWidth="1"/>
    <col min="7437" max="7437" width="15.85546875" style="18" customWidth="1"/>
    <col min="7438" max="7438" width="16.7109375" style="18" customWidth="1"/>
    <col min="7439" max="7443" width="15.5703125" style="18" customWidth="1"/>
    <col min="7444" max="7444" width="22.7109375" style="18" customWidth="1"/>
    <col min="7445" max="7452" width="20.85546875" style="18" customWidth="1"/>
    <col min="7453" max="7680" width="11.42578125" style="18"/>
    <col min="7681" max="7681" width="24.28515625" style="18" customWidth="1"/>
    <col min="7682" max="7682" width="11.7109375" style="18" customWidth="1"/>
    <col min="7683" max="7683" width="17.42578125" style="18" customWidth="1"/>
    <col min="7684" max="7684" width="27.42578125" style="18" customWidth="1"/>
    <col min="7685" max="7685" width="18.42578125" style="18" customWidth="1"/>
    <col min="7686" max="7686" width="15.85546875" style="18" customWidth="1"/>
    <col min="7687" max="7687" width="22.42578125" style="18" customWidth="1"/>
    <col min="7688" max="7688" width="16.140625" style="18" customWidth="1"/>
    <col min="7689" max="7689" width="17.42578125" style="18" customWidth="1"/>
    <col min="7690" max="7690" width="15.42578125" style="18" customWidth="1"/>
    <col min="7691" max="7691" width="15.28515625" style="18" customWidth="1"/>
    <col min="7692" max="7692" width="15.42578125" style="18" customWidth="1"/>
    <col min="7693" max="7693" width="15.85546875" style="18" customWidth="1"/>
    <col min="7694" max="7694" width="16.7109375" style="18" customWidth="1"/>
    <col min="7695" max="7699" width="15.5703125" style="18" customWidth="1"/>
    <col min="7700" max="7700" width="22.7109375" style="18" customWidth="1"/>
    <col min="7701" max="7708" width="20.85546875" style="18" customWidth="1"/>
    <col min="7709" max="7936" width="11.42578125" style="18"/>
    <col min="7937" max="7937" width="24.28515625" style="18" customWidth="1"/>
    <col min="7938" max="7938" width="11.7109375" style="18" customWidth="1"/>
    <col min="7939" max="7939" width="17.42578125" style="18" customWidth="1"/>
    <col min="7940" max="7940" width="27.42578125" style="18" customWidth="1"/>
    <col min="7941" max="7941" width="18.42578125" style="18" customWidth="1"/>
    <col min="7942" max="7942" width="15.85546875" style="18" customWidth="1"/>
    <col min="7943" max="7943" width="22.42578125" style="18" customWidth="1"/>
    <col min="7944" max="7944" width="16.140625" style="18" customWidth="1"/>
    <col min="7945" max="7945" width="17.42578125" style="18" customWidth="1"/>
    <col min="7946" max="7946" width="15.42578125" style="18" customWidth="1"/>
    <col min="7947" max="7947" width="15.28515625" style="18" customWidth="1"/>
    <col min="7948" max="7948" width="15.42578125" style="18" customWidth="1"/>
    <col min="7949" max="7949" width="15.85546875" style="18" customWidth="1"/>
    <col min="7950" max="7950" width="16.7109375" style="18" customWidth="1"/>
    <col min="7951" max="7955" width="15.5703125" style="18" customWidth="1"/>
    <col min="7956" max="7956" width="22.7109375" style="18" customWidth="1"/>
    <col min="7957" max="7964" width="20.85546875" style="18" customWidth="1"/>
    <col min="7965" max="8192" width="11.42578125" style="18"/>
    <col min="8193" max="8193" width="24.28515625" style="18" customWidth="1"/>
    <col min="8194" max="8194" width="11.7109375" style="18" customWidth="1"/>
    <col min="8195" max="8195" width="17.42578125" style="18" customWidth="1"/>
    <col min="8196" max="8196" width="27.42578125" style="18" customWidth="1"/>
    <col min="8197" max="8197" width="18.42578125" style="18" customWidth="1"/>
    <col min="8198" max="8198" width="15.85546875" style="18" customWidth="1"/>
    <col min="8199" max="8199" width="22.42578125" style="18" customWidth="1"/>
    <col min="8200" max="8200" width="16.140625" style="18" customWidth="1"/>
    <col min="8201" max="8201" width="17.42578125" style="18" customWidth="1"/>
    <col min="8202" max="8202" width="15.42578125" style="18" customWidth="1"/>
    <col min="8203" max="8203" width="15.28515625" style="18" customWidth="1"/>
    <col min="8204" max="8204" width="15.42578125" style="18" customWidth="1"/>
    <col min="8205" max="8205" width="15.85546875" style="18" customWidth="1"/>
    <col min="8206" max="8206" width="16.7109375" style="18" customWidth="1"/>
    <col min="8207" max="8211" width="15.5703125" style="18" customWidth="1"/>
    <col min="8212" max="8212" width="22.7109375" style="18" customWidth="1"/>
    <col min="8213" max="8220" width="20.85546875" style="18" customWidth="1"/>
    <col min="8221" max="8448" width="11.42578125" style="18"/>
    <col min="8449" max="8449" width="24.28515625" style="18" customWidth="1"/>
    <col min="8450" max="8450" width="11.7109375" style="18" customWidth="1"/>
    <col min="8451" max="8451" width="17.42578125" style="18" customWidth="1"/>
    <col min="8452" max="8452" width="27.42578125" style="18" customWidth="1"/>
    <col min="8453" max="8453" width="18.42578125" style="18" customWidth="1"/>
    <col min="8454" max="8454" width="15.85546875" style="18" customWidth="1"/>
    <col min="8455" max="8455" width="22.42578125" style="18" customWidth="1"/>
    <col min="8456" max="8456" width="16.140625" style="18" customWidth="1"/>
    <col min="8457" max="8457" width="17.42578125" style="18" customWidth="1"/>
    <col min="8458" max="8458" width="15.42578125" style="18" customWidth="1"/>
    <col min="8459" max="8459" width="15.28515625" style="18" customWidth="1"/>
    <col min="8460" max="8460" width="15.42578125" style="18" customWidth="1"/>
    <col min="8461" max="8461" width="15.85546875" style="18" customWidth="1"/>
    <col min="8462" max="8462" width="16.7109375" style="18" customWidth="1"/>
    <col min="8463" max="8467" width="15.5703125" style="18" customWidth="1"/>
    <col min="8468" max="8468" width="22.7109375" style="18" customWidth="1"/>
    <col min="8469" max="8476" width="20.85546875" style="18" customWidth="1"/>
    <col min="8477" max="8704" width="11.42578125" style="18"/>
    <col min="8705" max="8705" width="24.28515625" style="18" customWidth="1"/>
    <col min="8706" max="8706" width="11.7109375" style="18" customWidth="1"/>
    <col min="8707" max="8707" width="17.42578125" style="18" customWidth="1"/>
    <col min="8708" max="8708" width="27.42578125" style="18" customWidth="1"/>
    <col min="8709" max="8709" width="18.42578125" style="18" customWidth="1"/>
    <col min="8710" max="8710" width="15.85546875" style="18" customWidth="1"/>
    <col min="8711" max="8711" width="22.42578125" style="18" customWidth="1"/>
    <col min="8712" max="8712" width="16.140625" style="18" customWidth="1"/>
    <col min="8713" max="8713" width="17.42578125" style="18" customWidth="1"/>
    <col min="8714" max="8714" width="15.42578125" style="18" customWidth="1"/>
    <col min="8715" max="8715" width="15.28515625" style="18" customWidth="1"/>
    <col min="8716" max="8716" width="15.42578125" style="18" customWidth="1"/>
    <col min="8717" max="8717" width="15.85546875" style="18" customWidth="1"/>
    <col min="8718" max="8718" width="16.7109375" style="18" customWidth="1"/>
    <col min="8719" max="8723" width="15.5703125" style="18" customWidth="1"/>
    <col min="8724" max="8724" width="22.7109375" style="18" customWidth="1"/>
    <col min="8725" max="8732" width="20.85546875" style="18" customWidth="1"/>
    <col min="8733" max="8960" width="11.42578125" style="18"/>
    <col min="8961" max="8961" width="24.28515625" style="18" customWidth="1"/>
    <col min="8962" max="8962" width="11.7109375" style="18" customWidth="1"/>
    <col min="8963" max="8963" width="17.42578125" style="18" customWidth="1"/>
    <col min="8964" max="8964" width="27.42578125" style="18" customWidth="1"/>
    <col min="8965" max="8965" width="18.42578125" style="18" customWidth="1"/>
    <col min="8966" max="8966" width="15.85546875" style="18" customWidth="1"/>
    <col min="8967" max="8967" width="22.42578125" style="18" customWidth="1"/>
    <col min="8968" max="8968" width="16.140625" style="18" customWidth="1"/>
    <col min="8969" max="8969" width="17.42578125" style="18" customWidth="1"/>
    <col min="8970" max="8970" width="15.42578125" style="18" customWidth="1"/>
    <col min="8971" max="8971" width="15.28515625" style="18" customWidth="1"/>
    <col min="8972" max="8972" width="15.42578125" style="18" customWidth="1"/>
    <col min="8973" max="8973" width="15.85546875" style="18" customWidth="1"/>
    <col min="8974" max="8974" width="16.7109375" style="18" customWidth="1"/>
    <col min="8975" max="8979" width="15.5703125" style="18" customWidth="1"/>
    <col min="8980" max="8980" width="22.7109375" style="18" customWidth="1"/>
    <col min="8981" max="8988" width="20.85546875" style="18" customWidth="1"/>
    <col min="8989" max="9216" width="11.42578125" style="18"/>
    <col min="9217" max="9217" width="24.28515625" style="18" customWidth="1"/>
    <col min="9218" max="9218" width="11.7109375" style="18" customWidth="1"/>
    <col min="9219" max="9219" width="17.42578125" style="18" customWidth="1"/>
    <col min="9220" max="9220" width="27.42578125" style="18" customWidth="1"/>
    <col min="9221" max="9221" width="18.42578125" style="18" customWidth="1"/>
    <col min="9222" max="9222" width="15.85546875" style="18" customWidth="1"/>
    <col min="9223" max="9223" width="22.42578125" style="18" customWidth="1"/>
    <col min="9224" max="9224" width="16.140625" style="18" customWidth="1"/>
    <col min="9225" max="9225" width="17.42578125" style="18" customWidth="1"/>
    <col min="9226" max="9226" width="15.42578125" style="18" customWidth="1"/>
    <col min="9227" max="9227" width="15.28515625" style="18" customWidth="1"/>
    <col min="9228" max="9228" width="15.42578125" style="18" customWidth="1"/>
    <col min="9229" max="9229" width="15.85546875" style="18" customWidth="1"/>
    <col min="9230" max="9230" width="16.7109375" style="18" customWidth="1"/>
    <col min="9231" max="9235" width="15.5703125" style="18" customWidth="1"/>
    <col min="9236" max="9236" width="22.7109375" style="18" customWidth="1"/>
    <col min="9237" max="9244" width="20.85546875" style="18" customWidth="1"/>
    <col min="9245" max="9472" width="11.42578125" style="18"/>
    <col min="9473" max="9473" width="24.28515625" style="18" customWidth="1"/>
    <col min="9474" max="9474" width="11.7109375" style="18" customWidth="1"/>
    <col min="9475" max="9475" width="17.42578125" style="18" customWidth="1"/>
    <col min="9476" max="9476" width="27.42578125" style="18" customWidth="1"/>
    <col min="9477" max="9477" width="18.42578125" style="18" customWidth="1"/>
    <col min="9478" max="9478" width="15.85546875" style="18" customWidth="1"/>
    <col min="9479" max="9479" width="22.42578125" style="18" customWidth="1"/>
    <col min="9480" max="9480" width="16.140625" style="18" customWidth="1"/>
    <col min="9481" max="9481" width="17.42578125" style="18" customWidth="1"/>
    <col min="9482" max="9482" width="15.42578125" style="18" customWidth="1"/>
    <col min="9483" max="9483" width="15.28515625" style="18" customWidth="1"/>
    <col min="9484" max="9484" width="15.42578125" style="18" customWidth="1"/>
    <col min="9485" max="9485" width="15.85546875" style="18" customWidth="1"/>
    <col min="9486" max="9486" width="16.7109375" style="18" customWidth="1"/>
    <col min="9487" max="9491" width="15.5703125" style="18" customWidth="1"/>
    <col min="9492" max="9492" width="22.7109375" style="18" customWidth="1"/>
    <col min="9493" max="9500" width="20.85546875" style="18" customWidth="1"/>
    <col min="9501" max="9728" width="11.42578125" style="18"/>
    <col min="9729" max="9729" width="24.28515625" style="18" customWidth="1"/>
    <col min="9730" max="9730" width="11.7109375" style="18" customWidth="1"/>
    <col min="9731" max="9731" width="17.42578125" style="18" customWidth="1"/>
    <col min="9732" max="9732" width="27.42578125" style="18" customWidth="1"/>
    <col min="9733" max="9733" width="18.42578125" style="18" customWidth="1"/>
    <col min="9734" max="9734" width="15.85546875" style="18" customWidth="1"/>
    <col min="9735" max="9735" width="22.42578125" style="18" customWidth="1"/>
    <col min="9736" max="9736" width="16.140625" style="18" customWidth="1"/>
    <col min="9737" max="9737" width="17.42578125" style="18" customWidth="1"/>
    <col min="9738" max="9738" width="15.42578125" style="18" customWidth="1"/>
    <col min="9739" max="9739" width="15.28515625" style="18" customWidth="1"/>
    <col min="9740" max="9740" width="15.42578125" style="18" customWidth="1"/>
    <col min="9741" max="9741" width="15.85546875" style="18" customWidth="1"/>
    <col min="9742" max="9742" width="16.7109375" style="18" customWidth="1"/>
    <col min="9743" max="9747" width="15.5703125" style="18" customWidth="1"/>
    <col min="9748" max="9748" width="22.7109375" style="18" customWidth="1"/>
    <col min="9749" max="9756" width="20.85546875" style="18" customWidth="1"/>
    <col min="9757" max="9984" width="11.42578125" style="18"/>
    <col min="9985" max="9985" width="24.28515625" style="18" customWidth="1"/>
    <col min="9986" max="9986" width="11.7109375" style="18" customWidth="1"/>
    <col min="9987" max="9987" width="17.42578125" style="18" customWidth="1"/>
    <col min="9988" max="9988" width="27.42578125" style="18" customWidth="1"/>
    <col min="9989" max="9989" width="18.42578125" style="18" customWidth="1"/>
    <col min="9990" max="9990" width="15.85546875" style="18" customWidth="1"/>
    <col min="9991" max="9991" width="22.42578125" style="18" customWidth="1"/>
    <col min="9992" max="9992" width="16.140625" style="18" customWidth="1"/>
    <col min="9993" max="9993" width="17.42578125" style="18" customWidth="1"/>
    <col min="9994" max="9994" width="15.42578125" style="18" customWidth="1"/>
    <col min="9995" max="9995" width="15.28515625" style="18" customWidth="1"/>
    <col min="9996" max="9996" width="15.42578125" style="18" customWidth="1"/>
    <col min="9997" max="9997" width="15.85546875" style="18" customWidth="1"/>
    <col min="9998" max="9998" width="16.7109375" style="18" customWidth="1"/>
    <col min="9999" max="10003" width="15.5703125" style="18" customWidth="1"/>
    <col min="10004" max="10004" width="22.7109375" style="18" customWidth="1"/>
    <col min="10005" max="10012" width="20.85546875" style="18" customWidth="1"/>
    <col min="10013" max="10240" width="11.42578125" style="18"/>
    <col min="10241" max="10241" width="24.28515625" style="18" customWidth="1"/>
    <col min="10242" max="10242" width="11.7109375" style="18" customWidth="1"/>
    <col min="10243" max="10243" width="17.42578125" style="18" customWidth="1"/>
    <col min="10244" max="10244" width="27.42578125" style="18" customWidth="1"/>
    <col min="10245" max="10245" width="18.42578125" style="18" customWidth="1"/>
    <col min="10246" max="10246" width="15.85546875" style="18" customWidth="1"/>
    <col min="10247" max="10247" width="22.42578125" style="18" customWidth="1"/>
    <col min="10248" max="10248" width="16.140625" style="18" customWidth="1"/>
    <col min="10249" max="10249" width="17.42578125" style="18" customWidth="1"/>
    <col min="10250" max="10250" width="15.42578125" style="18" customWidth="1"/>
    <col min="10251" max="10251" width="15.28515625" style="18" customWidth="1"/>
    <col min="10252" max="10252" width="15.42578125" style="18" customWidth="1"/>
    <col min="10253" max="10253" width="15.85546875" style="18" customWidth="1"/>
    <col min="10254" max="10254" width="16.7109375" style="18" customWidth="1"/>
    <col min="10255" max="10259" width="15.5703125" style="18" customWidth="1"/>
    <col min="10260" max="10260" width="22.7109375" style="18" customWidth="1"/>
    <col min="10261" max="10268" width="20.85546875" style="18" customWidth="1"/>
    <col min="10269" max="10496" width="11.42578125" style="18"/>
    <col min="10497" max="10497" width="24.28515625" style="18" customWidth="1"/>
    <col min="10498" max="10498" width="11.7109375" style="18" customWidth="1"/>
    <col min="10499" max="10499" width="17.42578125" style="18" customWidth="1"/>
    <col min="10500" max="10500" width="27.42578125" style="18" customWidth="1"/>
    <col min="10501" max="10501" width="18.42578125" style="18" customWidth="1"/>
    <col min="10502" max="10502" width="15.85546875" style="18" customWidth="1"/>
    <col min="10503" max="10503" width="22.42578125" style="18" customWidth="1"/>
    <col min="10504" max="10504" width="16.140625" style="18" customWidth="1"/>
    <col min="10505" max="10505" width="17.42578125" style="18" customWidth="1"/>
    <col min="10506" max="10506" width="15.42578125" style="18" customWidth="1"/>
    <col min="10507" max="10507" width="15.28515625" style="18" customWidth="1"/>
    <col min="10508" max="10508" width="15.42578125" style="18" customWidth="1"/>
    <col min="10509" max="10509" width="15.85546875" style="18" customWidth="1"/>
    <col min="10510" max="10510" width="16.7109375" style="18" customWidth="1"/>
    <col min="10511" max="10515" width="15.5703125" style="18" customWidth="1"/>
    <col min="10516" max="10516" width="22.7109375" style="18" customWidth="1"/>
    <col min="10517" max="10524" width="20.85546875" style="18" customWidth="1"/>
    <col min="10525" max="10752" width="11.42578125" style="18"/>
    <col min="10753" max="10753" width="24.28515625" style="18" customWidth="1"/>
    <col min="10754" max="10754" width="11.7109375" style="18" customWidth="1"/>
    <col min="10755" max="10755" width="17.42578125" style="18" customWidth="1"/>
    <col min="10756" max="10756" width="27.42578125" style="18" customWidth="1"/>
    <col min="10757" max="10757" width="18.42578125" style="18" customWidth="1"/>
    <col min="10758" max="10758" width="15.85546875" style="18" customWidth="1"/>
    <col min="10759" max="10759" width="22.42578125" style="18" customWidth="1"/>
    <col min="10760" max="10760" width="16.140625" style="18" customWidth="1"/>
    <col min="10761" max="10761" width="17.42578125" style="18" customWidth="1"/>
    <col min="10762" max="10762" width="15.42578125" style="18" customWidth="1"/>
    <col min="10763" max="10763" width="15.28515625" style="18" customWidth="1"/>
    <col min="10764" max="10764" width="15.42578125" style="18" customWidth="1"/>
    <col min="10765" max="10765" width="15.85546875" style="18" customWidth="1"/>
    <col min="10766" max="10766" width="16.7109375" style="18" customWidth="1"/>
    <col min="10767" max="10771" width="15.5703125" style="18" customWidth="1"/>
    <col min="10772" max="10772" width="22.7109375" style="18" customWidth="1"/>
    <col min="10773" max="10780" width="20.85546875" style="18" customWidth="1"/>
    <col min="10781" max="11008" width="11.42578125" style="18"/>
    <col min="11009" max="11009" width="24.28515625" style="18" customWidth="1"/>
    <col min="11010" max="11010" width="11.7109375" style="18" customWidth="1"/>
    <col min="11011" max="11011" width="17.42578125" style="18" customWidth="1"/>
    <col min="11012" max="11012" width="27.42578125" style="18" customWidth="1"/>
    <col min="11013" max="11013" width="18.42578125" style="18" customWidth="1"/>
    <col min="11014" max="11014" width="15.85546875" style="18" customWidth="1"/>
    <col min="11015" max="11015" width="22.42578125" style="18" customWidth="1"/>
    <col min="11016" max="11016" width="16.140625" style="18" customWidth="1"/>
    <col min="11017" max="11017" width="17.42578125" style="18" customWidth="1"/>
    <col min="11018" max="11018" width="15.42578125" style="18" customWidth="1"/>
    <col min="11019" max="11019" width="15.28515625" style="18" customWidth="1"/>
    <col min="11020" max="11020" width="15.42578125" style="18" customWidth="1"/>
    <col min="11021" max="11021" width="15.85546875" style="18" customWidth="1"/>
    <col min="11022" max="11022" width="16.7109375" style="18" customWidth="1"/>
    <col min="11023" max="11027" width="15.5703125" style="18" customWidth="1"/>
    <col min="11028" max="11028" width="22.7109375" style="18" customWidth="1"/>
    <col min="11029" max="11036" width="20.85546875" style="18" customWidth="1"/>
    <col min="11037" max="11264" width="11.42578125" style="18"/>
    <col min="11265" max="11265" width="24.28515625" style="18" customWidth="1"/>
    <col min="11266" max="11266" width="11.7109375" style="18" customWidth="1"/>
    <col min="11267" max="11267" width="17.42578125" style="18" customWidth="1"/>
    <col min="11268" max="11268" width="27.42578125" style="18" customWidth="1"/>
    <col min="11269" max="11269" width="18.42578125" style="18" customWidth="1"/>
    <col min="11270" max="11270" width="15.85546875" style="18" customWidth="1"/>
    <col min="11271" max="11271" width="22.42578125" style="18" customWidth="1"/>
    <col min="11272" max="11272" width="16.140625" style="18" customWidth="1"/>
    <col min="11273" max="11273" width="17.42578125" style="18" customWidth="1"/>
    <col min="11274" max="11274" width="15.42578125" style="18" customWidth="1"/>
    <col min="11275" max="11275" width="15.28515625" style="18" customWidth="1"/>
    <col min="11276" max="11276" width="15.42578125" style="18" customWidth="1"/>
    <col min="11277" max="11277" width="15.85546875" style="18" customWidth="1"/>
    <col min="11278" max="11278" width="16.7109375" style="18" customWidth="1"/>
    <col min="11279" max="11283" width="15.5703125" style="18" customWidth="1"/>
    <col min="11284" max="11284" width="22.7109375" style="18" customWidth="1"/>
    <col min="11285" max="11292" width="20.85546875" style="18" customWidth="1"/>
    <col min="11293" max="11520" width="11.42578125" style="18"/>
    <col min="11521" max="11521" width="24.28515625" style="18" customWidth="1"/>
    <col min="11522" max="11522" width="11.7109375" style="18" customWidth="1"/>
    <col min="11523" max="11523" width="17.42578125" style="18" customWidth="1"/>
    <col min="11524" max="11524" width="27.42578125" style="18" customWidth="1"/>
    <col min="11525" max="11525" width="18.42578125" style="18" customWidth="1"/>
    <col min="11526" max="11526" width="15.85546875" style="18" customWidth="1"/>
    <col min="11527" max="11527" width="22.42578125" style="18" customWidth="1"/>
    <col min="11528" max="11528" width="16.140625" style="18" customWidth="1"/>
    <col min="11529" max="11529" width="17.42578125" style="18" customWidth="1"/>
    <col min="11530" max="11530" width="15.42578125" style="18" customWidth="1"/>
    <col min="11531" max="11531" width="15.28515625" style="18" customWidth="1"/>
    <col min="11532" max="11532" width="15.42578125" style="18" customWidth="1"/>
    <col min="11533" max="11533" width="15.85546875" style="18" customWidth="1"/>
    <col min="11534" max="11534" width="16.7109375" style="18" customWidth="1"/>
    <col min="11535" max="11539" width="15.5703125" style="18" customWidth="1"/>
    <col min="11540" max="11540" width="22.7109375" style="18" customWidth="1"/>
    <col min="11541" max="11548" width="20.85546875" style="18" customWidth="1"/>
    <col min="11549" max="11776" width="11.42578125" style="18"/>
    <col min="11777" max="11777" width="24.28515625" style="18" customWidth="1"/>
    <col min="11778" max="11778" width="11.7109375" style="18" customWidth="1"/>
    <col min="11779" max="11779" width="17.42578125" style="18" customWidth="1"/>
    <col min="11780" max="11780" width="27.42578125" style="18" customWidth="1"/>
    <col min="11781" max="11781" width="18.42578125" style="18" customWidth="1"/>
    <col min="11782" max="11782" width="15.85546875" style="18" customWidth="1"/>
    <col min="11783" max="11783" width="22.42578125" style="18" customWidth="1"/>
    <col min="11784" max="11784" width="16.140625" style="18" customWidth="1"/>
    <col min="11785" max="11785" width="17.42578125" style="18" customWidth="1"/>
    <col min="11786" max="11786" width="15.42578125" style="18" customWidth="1"/>
    <col min="11787" max="11787" width="15.28515625" style="18" customWidth="1"/>
    <col min="11788" max="11788" width="15.42578125" style="18" customWidth="1"/>
    <col min="11789" max="11789" width="15.85546875" style="18" customWidth="1"/>
    <col min="11790" max="11790" width="16.7109375" style="18" customWidth="1"/>
    <col min="11791" max="11795" width="15.5703125" style="18" customWidth="1"/>
    <col min="11796" max="11796" width="22.7109375" style="18" customWidth="1"/>
    <col min="11797" max="11804" width="20.85546875" style="18" customWidth="1"/>
    <col min="11805" max="12032" width="11.42578125" style="18"/>
    <col min="12033" max="12033" width="24.28515625" style="18" customWidth="1"/>
    <col min="12034" max="12034" width="11.7109375" style="18" customWidth="1"/>
    <col min="12035" max="12035" width="17.42578125" style="18" customWidth="1"/>
    <col min="12036" max="12036" width="27.42578125" style="18" customWidth="1"/>
    <col min="12037" max="12037" width="18.42578125" style="18" customWidth="1"/>
    <col min="12038" max="12038" width="15.85546875" style="18" customWidth="1"/>
    <col min="12039" max="12039" width="22.42578125" style="18" customWidth="1"/>
    <col min="12040" max="12040" width="16.140625" style="18" customWidth="1"/>
    <col min="12041" max="12041" width="17.42578125" style="18" customWidth="1"/>
    <col min="12042" max="12042" width="15.42578125" style="18" customWidth="1"/>
    <col min="12043" max="12043" width="15.28515625" style="18" customWidth="1"/>
    <col min="12044" max="12044" width="15.42578125" style="18" customWidth="1"/>
    <col min="12045" max="12045" width="15.85546875" style="18" customWidth="1"/>
    <col min="12046" max="12046" width="16.7109375" style="18" customWidth="1"/>
    <col min="12047" max="12051" width="15.5703125" style="18" customWidth="1"/>
    <col min="12052" max="12052" width="22.7109375" style="18" customWidth="1"/>
    <col min="12053" max="12060" width="20.85546875" style="18" customWidth="1"/>
    <col min="12061" max="12288" width="11.42578125" style="18"/>
    <col min="12289" max="12289" width="24.28515625" style="18" customWidth="1"/>
    <col min="12290" max="12290" width="11.7109375" style="18" customWidth="1"/>
    <col min="12291" max="12291" width="17.42578125" style="18" customWidth="1"/>
    <col min="12292" max="12292" width="27.42578125" style="18" customWidth="1"/>
    <col min="12293" max="12293" width="18.42578125" style="18" customWidth="1"/>
    <col min="12294" max="12294" width="15.85546875" style="18" customWidth="1"/>
    <col min="12295" max="12295" width="22.42578125" style="18" customWidth="1"/>
    <col min="12296" max="12296" width="16.140625" style="18" customWidth="1"/>
    <col min="12297" max="12297" width="17.42578125" style="18" customWidth="1"/>
    <col min="12298" max="12298" width="15.42578125" style="18" customWidth="1"/>
    <col min="12299" max="12299" width="15.28515625" style="18" customWidth="1"/>
    <col min="12300" max="12300" width="15.42578125" style="18" customWidth="1"/>
    <col min="12301" max="12301" width="15.85546875" style="18" customWidth="1"/>
    <col min="12302" max="12302" width="16.7109375" style="18" customWidth="1"/>
    <col min="12303" max="12307" width="15.5703125" style="18" customWidth="1"/>
    <col min="12308" max="12308" width="22.7109375" style="18" customWidth="1"/>
    <col min="12309" max="12316" width="20.85546875" style="18" customWidth="1"/>
    <col min="12317" max="12544" width="11.42578125" style="18"/>
    <col min="12545" max="12545" width="24.28515625" style="18" customWidth="1"/>
    <col min="12546" max="12546" width="11.7109375" style="18" customWidth="1"/>
    <col min="12547" max="12547" width="17.42578125" style="18" customWidth="1"/>
    <col min="12548" max="12548" width="27.42578125" style="18" customWidth="1"/>
    <col min="12549" max="12549" width="18.42578125" style="18" customWidth="1"/>
    <col min="12550" max="12550" width="15.85546875" style="18" customWidth="1"/>
    <col min="12551" max="12551" width="22.42578125" style="18" customWidth="1"/>
    <col min="12552" max="12552" width="16.140625" style="18" customWidth="1"/>
    <col min="12553" max="12553" width="17.42578125" style="18" customWidth="1"/>
    <col min="12554" max="12554" width="15.42578125" style="18" customWidth="1"/>
    <col min="12555" max="12555" width="15.28515625" style="18" customWidth="1"/>
    <col min="12556" max="12556" width="15.42578125" style="18" customWidth="1"/>
    <col min="12557" max="12557" width="15.85546875" style="18" customWidth="1"/>
    <col min="12558" max="12558" width="16.7109375" style="18" customWidth="1"/>
    <col min="12559" max="12563" width="15.5703125" style="18" customWidth="1"/>
    <col min="12564" max="12564" width="22.7109375" style="18" customWidth="1"/>
    <col min="12565" max="12572" width="20.85546875" style="18" customWidth="1"/>
    <col min="12573" max="12800" width="11.42578125" style="18"/>
    <col min="12801" max="12801" width="24.28515625" style="18" customWidth="1"/>
    <col min="12802" max="12802" width="11.7109375" style="18" customWidth="1"/>
    <col min="12803" max="12803" width="17.42578125" style="18" customWidth="1"/>
    <col min="12804" max="12804" width="27.42578125" style="18" customWidth="1"/>
    <col min="12805" max="12805" width="18.42578125" style="18" customWidth="1"/>
    <col min="12806" max="12806" width="15.85546875" style="18" customWidth="1"/>
    <col min="12807" max="12807" width="22.42578125" style="18" customWidth="1"/>
    <col min="12808" max="12808" width="16.140625" style="18" customWidth="1"/>
    <col min="12809" max="12809" width="17.42578125" style="18" customWidth="1"/>
    <col min="12810" max="12810" width="15.42578125" style="18" customWidth="1"/>
    <col min="12811" max="12811" width="15.28515625" style="18" customWidth="1"/>
    <col min="12812" max="12812" width="15.42578125" style="18" customWidth="1"/>
    <col min="12813" max="12813" width="15.85546875" style="18" customWidth="1"/>
    <col min="12814" max="12814" width="16.7109375" style="18" customWidth="1"/>
    <col min="12815" max="12819" width="15.5703125" style="18" customWidth="1"/>
    <col min="12820" max="12820" width="22.7109375" style="18" customWidth="1"/>
    <col min="12821" max="12828" width="20.85546875" style="18" customWidth="1"/>
    <col min="12829" max="13056" width="11.42578125" style="18"/>
    <col min="13057" max="13057" width="24.28515625" style="18" customWidth="1"/>
    <col min="13058" max="13058" width="11.7109375" style="18" customWidth="1"/>
    <col min="13059" max="13059" width="17.42578125" style="18" customWidth="1"/>
    <col min="13060" max="13060" width="27.42578125" style="18" customWidth="1"/>
    <col min="13061" max="13061" width="18.42578125" style="18" customWidth="1"/>
    <col min="13062" max="13062" width="15.85546875" style="18" customWidth="1"/>
    <col min="13063" max="13063" width="22.42578125" style="18" customWidth="1"/>
    <col min="13064" max="13064" width="16.140625" style="18" customWidth="1"/>
    <col min="13065" max="13065" width="17.42578125" style="18" customWidth="1"/>
    <col min="13066" max="13066" width="15.42578125" style="18" customWidth="1"/>
    <col min="13067" max="13067" width="15.28515625" style="18" customWidth="1"/>
    <col min="13068" max="13068" width="15.42578125" style="18" customWidth="1"/>
    <col min="13069" max="13069" width="15.85546875" style="18" customWidth="1"/>
    <col min="13070" max="13070" width="16.7109375" style="18" customWidth="1"/>
    <col min="13071" max="13075" width="15.5703125" style="18" customWidth="1"/>
    <col min="13076" max="13076" width="22.7109375" style="18" customWidth="1"/>
    <col min="13077" max="13084" width="20.85546875" style="18" customWidth="1"/>
    <col min="13085" max="13312" width="11.42578125" style="18"/>
    <col min="13313" max="13313" width="24.28515625" style="18" customWidth="1"/>
    <col min="13314" max="13314" width="11.7109375" style="18" customWidth="1"/>
    <col min="13315" max="13315" width="17.42578125" style="18" customWidth="1"/>
    <col min="13316" max="13316" width="27.42578125" style="18" customWidth="1"/>
    <col min="13317" max="13317" width="18.42578125" style="18" customWidth="1"/>
    <col min="13318" max="13318" width="15.85546875" style="18" customWidth="1"/>
    <col min="13319" max="13319" width="22.42578125" style="18" customWidth="1"/>
    <col min="13320" max="13320" width="16.140625" style="18" customWidth="1"/>
    <col min="13321" max="13321" width="17.42578125" style="18" customWidth="1"/>
    <col min="13322" max="13322" width="15.42578125" style="18" customWidth="1"/>
    <col min="13323" max="13323" width="15.28515625" style="18" customWidth="1"/>
    <col min="13324" max="13324" width="15.42578125" style="18" customWidth="1"/>
    <col min="13325" max="13325" width="15.85546875" style="18" customWidth="1"/>
    <col min="13326" max="13326" width="16.7109375" style="18" customWidth="1"/>
    <col min="13327" max="13331" width="15.5703125" style="18" customWidth="1"/>
    <col min="13332" max="13332" width="22.7109375" style="18" customWidth="1"/>
    <col min="13333" max="13340" width="20.85546875" style="18" customWidth="1"/>
    <col min="13341" max="13568" width="11.42578125" style="18"/>
    <col min="13569" max="13569" width="24.28515625" style="18" customWidth="1"/>
    <col min="13570" max="13570" width="11.7109375" style="18" customWidth="1"/>
    <col min="13571" max="13571" width="17.42578125" style="18" customWidth="1"/>
    <col min="13572" max="13572" width="27.42578125" style="18" customWidth="1"/>
    <col min="13573" max="13573" width="18.42578125" style="18" customWidth="1"/>
    <col min="13574" max="13574" width="15.85546875" style="18" customWidth="1"/>
    <col min="13575" max="13575" width="22.42578125" style="18" customWidth="1"/>
    <col min="13576" max="13576" width="16.140625" style="18" customWidth="1"/>
    <col min="13577" max="13577" width="17.42578125" style="18" customWidth="1"/>
    <col min="13578" max="13578" width="15.42578125" style="18" customWidth="1"/>
    <col min="13579" max="13579" width="15.28515625" style="18" customWidth="1"/>
    <col min="13580" max="13580" width="15.42578125" style="18" customWidth="1"/>
    <col min="13581" max="13581" width="15.85546875" style="18" customWidth="1"/>
    <col min="13582" max="13582" width="16.7109375" style="18" customWidth="1"/>
    <col min="13583" max="13587" width="15.5703125" style="18" customWidth="1"/>
    <col min="13588" max="13588" width="22.7109375" style="18" customWidth="1"/>
    <col min="13589" max="13596" width="20.85546875" style="18" customWidth="1"/>
    <col min="13597" max="13824" width="11.42578125" style="18"/>
    <col min="13825" max="13825" width="24.28515625" style="18" customWidth="1"/>
    <col min="13826" max="13826" width="11.7109375" style="18" customWidth="1"/>
    <col min="13827" max="13827" width="17.42578125" style="18" customWidth="1"/>
    <col min="13828" max="13828" width="27.42578125" style="18" customWidth="1"/>
    <col min="13829" max="13829" width="18.42578125" style="18" customWidth="1"/>
    <col min="13830" max="13830" width="15.85546875" style="18" customWidth="1"/>
    <col min="13831" max="13831" width="22.42578125" style="18" customWidth="1"/>
    <col min="13832" max="13832" width="16.140625" style="18" customWidth="1"/>
    <col min="13833" max="13833" width="17.42578125" style="18" customWidth="1"/>
    <col min="13834" max="13834" width="15.42578125" style="18" customWidth="1"/>
    <col min="13835" max="13835" width="15.28515625" style="18" customWidth="1"/>
    <col min="13836" max="13836" width="15.42578125" style="18" customWidth="1"/>
    <col min="13837" max="13837" width="15.85546875" style="18" customWidth="1"/>
    <col min="13838" max="13838" width="16.7109375" style="18" customWidth="1"/>
    <col min="13839" max="13843" width="15.5703125" style="18" customWidth="1"/>
    <col min="13844" max="13844" width="22.7109375" style="18" customWidth="1"/>
    <col min="13845" max="13852" width="20.85546875" style="18" customWidth="1"/>
    <col min="13853" max="14080" width="11.42578125" style="18"/>
    <col min="14081" max="14081" width="24.28515625" style="18" customWidth="1"/>
    <col min="14082" max="14082" width="11.7109375" style="18" customWidth="1"/>
    <col min="14083" max="14083" width="17.42578125" style="18" customWidth="1"/>
    <col min="14084" max="14084" width="27.42578125" style="18" customWidth="1"/>
    <col min="14085" max="14085" width="18.42578125" style="18" customWidth="1"/>
    <col min="14086" max="14086" width="15.85546875" style="18" customWidth="1"/>
    <col min="14087" max="14087" width="22.42578125" style="18" customWidth="1"/>
    <col min="14088" max="14088" width="16.140625" style="18" customWidth="1"/>
    <col min="14089" max="14089" width="17.42578125" style="18" customWidth="1"/>
    <col min="14090" max="14090" width="15.42578125" style="18" customWidth="1"/>
    <col min="14091" max="14091" width="15.28515625" style="18" customWidth="1"/>
    <col min="14092" max="14092" width="15.42578125" style="18" customWidth="1"/>
    <col min="14093" max="14093" width="15.85546875" style="18" customWidth="1"/>
    <col min="14094" max="14094" width="16.7109375" style="18" customWidth="1"/>
    <col min="14095" max="14099" width="15.5703125" style="18" customWidth="1"/>
    <col min="14100" max="14100" width="22.7109375" style="18" customWidth="1"/>
    <col min="14101" max="14108" width="20.85546875" style="18" customWidth="1"/>
    <col min="14109" max="14336" width="11.42578125" style="18"/>
    <col min="14337" max="14337" width="24.28515625" style="18" customWidth="1"/>
    <col min="14338" max="14338" width="11.7109375" style="18" customWidth="1"/>
    <col min="14339" max="14339" width="17.42578125" style="18" customWidth="1"/>
    <col min="14340" max="14340" width="27.42578125" style="18" customWidth="1"/>
    <col min="14341" max="14341" width="18.42578125" style="18" customWidth="1"/>
    <col min="14342" max="14342" width="15.85546875" style="18" customWidth="1"/>
    <col min="14343" max="14343" width="22.42578125" style="18" customWidth="1"/>
    <col min="14344" max="14344" width="16.140625" style="18" customWidth="1"/>
    <col min="14345" max="14345" width="17.42578125" style="18" customWidth="1"/>
    <col min="14346" max="14346" width="15.42578125" style="18" customWidth="1"/>
    <col min="14347" max="14347" width="15.28515625" style="18" customWidth="1"/>
    <col min="14348" max="14348" width="15.42578125" style="18" customWidth="1"/>
    <col min="14349" max="14349" width="15.85546875" style="18" customWidth="1"/>
    <col min="14350" max="14350" width="16.7109375" style="18" customWidth="1"/>
    <col min="14351" max="14355" width="15.5703125" style="18" customWidth="1"/>
    <col min="14356" max="14356" width="22.7109375" style="18" customWidth="1"/>
    <col min="14357" max="14364" width="20.85546875" style="18" customWidth="1"/>
    <col min="14365" max="14592" width="11.42578125" style="18"/>
    <col min="14593" max="14593" width="24.28515625" style="18" customWidth="1"/>
    <col min="14594" max="14594" width="11.7109375" style="18" customWidth="1"/>
    <col min="14595" max="14595" width="17.42578125" style="18" customWidth="1"/>
    <col min="14596" max="14596" width="27.42578125" style="18" customWidth="1"/>
    <col min="14597" max="14597" width="18.42578125" style="18" customWidth="1"/>
    <col min="14598" max="14598" width="15.85546875" style="18" customWidth="1"/>
    <col min="14599" max="14599" width="22.42578125" style="18" customWidth="1"/>
    <col min="14600" max="14600" width="16.140625" style="18" customWidth="1"/>
    <col min="14601" max="14601" width="17.42578125" style="18" customWidth="1"/>
    <col min="14602" max="14602" width="15.42578125" style="18" customWidth="1"/>
    <col min="14603" max="14603" width="15.28515625" style="18" customWidth="1"/>
    <col min="14604" max="14604" width="15.42578125" style="18" customWidth="1"/>
    <col min="14605" max="14605" width="15.85546875" style="18" customWidth="1"/>
    <col min="14606" max="14606" width="16.7109375" style="18" customWidth="1"/>
    <col min="14607" max="14611" width="15.5703125" style="18" customWidth="1"/>
    <col min="14612" max="14612" width="22.7109375" style="18" customWidth="1"/>
    <col min="14613" max="14620" width="20.85546875" style="18" customWidth="1"/>
    <col min="14621" max="14848" width="11.42578125" style="18"/>
    <col min="14849" max="14849" width="24.28515625" style="18" customWidth="1"/>
    <col min="14850" max="14850" width="11.7109375" style="18" customWidth="1"/>
    <col min="14851" max="14851" width="17.42578125" style="18" customWidth="1"/>
    <col min="14852" max="14852" width="27.42578125" style="18" customWidth="1"/>
    <col min="14853" max="14853" width="18.42578125" style="18" customWidth="1"/>
    <col min="14854" max="14854" width="15.85546875" style="18" customWidth="1"/>
    <col min="14855" max="14855" width="22.42578125" style="18" customWidth="1"/>
    <col min="14856" max="14856" width="16.140625" style="18" customWidth="1"/>
    <col min="14857" max="14857" width="17.42578125" style="18" customWidth="1"/>
    <col min="14858" max="14858" width="15.42578125" style="18" customWidth="1"/>
    <col min="14859" max="14859" width="15.28515625" style="18" customWidth="1"/>
    <col min="14860" max="14860" width="15.42578125" style="18" customWidth="1"/>
    <col min="14861" max="14861" width="15.85546875" style="18" customWidth="1"/>
    <col min="14862" max="14862" width="16.7109375" style="18" customWidth="1"/>
    <col min="14863" max="14867" width="15.5703125" style="18" customWidth="1"/>
    <col min="14868" max="14868" width="22.7109375" style="18" customWidth="1"/>
    <col min="14869" max="14876" width="20.85546875" style="18" customWidth="1"/>
    <col min="14877" max="15104" width="11.42578125" style="18"/>
    <col min="15105" max="15105" width="24.28515625" style="18" customWidth="1"/>
    <col min="15106" max="15106" width="11.7109375" style="18" customWidth="1"/>
    <col min="15107" max="15107" width="17.42578125" style="18" customWidth="1"/>
    <col min="15108" max="15108" width="27.42578125" style="18" customWidth="1"/>
    <col min="15109" max="15109" width="18.42578125" style="18" customWidth="1"/>
    <col min="15110" max="15110" width="15.85546875" style="18" customWidth="1"/>
    <col min="15111" max="15111" width="22.42578125" style="18" customWidth="1"/>
    <col min="15112" max="15112" width="16.140625" style="18" customWidth="1"/>
    <col min="15113" max="15113" width="17.42578125" style="18" customWidth="1"/>
    <col min="15114" max="15114" width="15.42578125" style="18" customWidth="1"/>
    <col min="15115" max="15115" width="15.28515625" style="18" customWidth="1"/>
    <col min="15116" max="15116" width="15.42578125" style="18" customWidth="1"/>
    <col min="15117" max="15117" width="15.85546875" style="18" customWidth="1"/>
    <col min="15118" max="15118" width="16.7109375" style="18" customWidth="1"/>
    <col min="15119" max="15123" width="15.5703125" style="18" customWidth="1"/>
    <col min="15124" max="15124" width="22.7109375" style="18" customWidth="1"/>
    <col min="15125" max="15132" width="20.85546875" style="18" customWidth="1"/>
    <col min="15133" max="15360" width="11.42578125" style="18"/>
    <col min="15361" max="15361" width="24.28515625" style="18" customWidth="1"/>
    <col min="15362" max="15362" width="11.7109375" style="18" customWidth="1"/>
    <col min="15363" max="15363" width="17.42578125" style="18" customWidth="1"/>
    <col min="15364" max="15364" width="27.42578125" style="18" customWidth="1"/>
    <col min="15365" max="15365" width="18.42578125" style="18" customWidth="1"/>
    <col min="15366" max="15366" width="15.85546875" style="18" customWidth="1"/>
    <col min="15367" max="15367" width="22.42578125" style="18" customWidth="1"/>
    <col min="15368" max="15368" width="16.140625" style="18" customWidth="1"/>
    <col min="15369" max="15369" width="17.42578125" style="18" customWidth="1"/>
    <col min="15370" max="15370" width="15.42578125" style="18" customWidth="1"/>
    <col min="15371" max="15371" width="15.28515625" style="18" customWidth="1"/>
    <col min="15372" max="15372" width="15.42578125" style="18" customWidth="1"/>
    <col min="15373" max="15373" width="15.85546875" style="18" customWidth="1"/>
    <col min="15374" max="15374" width="16.7109375" style="18" customWidth="1"/>
    <col min="15375" max="15379" width="15.5703125" style="18" customWidth="1"/>
    <col min="15380" max="15380" width="22.7109375" style="18" customWidth="1"/>
    <col min="15381" max="15388" width="20.85546875" style="18" customWidth="1"/>
    <col min="15389" max="15616" width="11.42578125" style="18"/>
    <col min="15617" max="15617" width="24.28515625" style="18" customWidth="1"/>
    <col min="15618" max="15618" width="11.7109375" style="18" customWidth="1"/>
    <col min="15619" max="15619" width="17.42578125" style="18" customWidth="1"/>
    <col min="15620" max="15620" width="27.42578125" style="18" customWidth="1"/>
    <col min="15621" max="15621" width="18.42578125" style="18" customWidth="1"/>
    <col min="15622" max="15622" width="15.85546875" style="18" customWidth="1"/>
    <col min="15623" max="15623" width="22.42578125" style="18" customWidth="1"/>
    <col min="15624" max="15624" width="16.140625" style="18" customWidth="1"/>
    <col min="15625" max="15625" width="17.42578125" style="18" customWidth="1"/>
    <col min="15626" max="15626" width="15.42578125" style="18" customWidth="1"/>
    <col min="15627" max="15627" width="15.28515625" style="18" customWidth="1"/>
    <col min="15628" max="15628" width="15.42578125" style="18" customWidth="1"/>
    <col min="15629" max="15629" width="15.85546875" style="18" customWidth="1"/>
    <col min="15630" max="15630" width="16.7109375" style="18" customWidth="1"/>
    <col min="15631" max="15635" width="15.5703125" style="18" customWidth="1"/>
    <col min="15636" max="15636" width="22.7109375" style="18" customWidth="1"/>
    <col min="15637" max="15644" width="20.85546875" style="18" customWidth="1"/>
    <col min="15645" max="15872" width="11.42578125" style="18"/>
    <col min="15873" max="15873" width="24.28515625" style="18" customWidth="1"/>
    <col min="15874" max="15874" width="11.7109375" style="18" customWidth="1"/>
    <col min="15875" max="15875" width="17.42578125" style="18" customWidth="1"/>
    <col min="15876" max="15876" width="27.42578125" style="18" customWidth="1"/>
    <col min="15877" max="15877" width="18.42578125" style="18" customWidth="1"/>
    <col min="15878" max="15878" width="15.85546875" style="18" customWidth="1"/>
    <col min="15879" max="15879" width="22.42578125" style="18" customWidth="1"/>
    <col min="15880" max="15880" width="16.140625" style="18" customWidth="1"/>
    <col min="15881" max="15881" width="17.42578125" style="18" customWidth="1"/>
    <col min="15882" max="15882" width="15.42578125" style="18" customWidth="1"/>
    <col min="15883" max="15883" width="15.28515625" style="18" customWidth="1"/>
    <col min="15884" max="15884" width="15.42578125" style="18" customWidth="1"/>
    <col min="15885" max="15885" width="15.85546875" style="18" customWidth="1"/>
    <col min="15886" max="15886" width="16.7109375" style="18" customWidth="1"/>
    <col min="15887" max="15891" width="15.5703125" style="18" customWidth="1"/>
    <col min="15892" max="15892" width="22.7109375" style="18" customWidth="1"/>
    <col min="15893" max="15900" width="20.85546875" style="18" customWidth="1"/>
    <col min="15901" max="16128" width="11.42578125" style="18"/>
    <col min="16129" max="16129" width="24.28515625" style="18" customWidth="1"/>
    <col min="16130" max="16130" width="11.7109375" style="18" customWidth="1"/>
    <col min="16131" max="16131" width="17.42578125" style="18" customWidth="1"/>
    <col min="16132" max="16132" width="27.42578125" style="18" customWidth="1"/>
    <col min="16133" max="16133" width="18.42578125" style="18" customWidth="1"/>
    <col min="16134" max="16134" width="15.85546875" style="18" customWidth="1"/>
    <col min="16135" max="16135" width="22.42578125" style="18" customWidth="1"/>
    <col min="16136" max="16136" width="16.140625" style="18" customWidth="1"/>
    <col min="16137" max="16137" width="17.42578125" style="18" customWidth="1"/>
    <col min="16138" max="16138" width="15.42578125" style="18" customWidth="1"/>
    <col min="16139" max="16139" width="15.28515625" style="18" customWidth="1"/>
    <col min="16140" max="16140" width="15.42578125" style="18" customWidth="1"/>
    <col min="16141" max="16141" width="15.85546875" style="18" customWidth="1"/>
    <col min="16142" max="16142" width="16.7109375" style="18" customWidth="1"/>
    <col min="16143" max="16147" width="15.5703125" style="18" customWidth="1"/>
    <col min="16148" max="16148" width="22.7109375" style="18" customWidth="1"/>
    <col min="16149" max="16156" width="20.85546875" style="18" customWidth="1"/>
    <col min="16157" max="16384" width="11.42578125" style="18"/>
  </cols>
  <sheetData>
    <row r="1" spans="1:22" ht="26.25">
      <c r="A1" s="499" t="s">
        <v>0</v>
      </c>
      <c r="B1" s="499"/>
      <c r="C1" s="499"/>
      <c r="D1" s="499"/>
      <c r="E1" s="499"/>
      <c r="F1" s="499"/>
      <c r="G1" s="499"/>
      <c r="H1" s="499"/>
      <c r="I1" s="499"/>
      <c r="J1" s="499"/>
      <c r="K1" s="499"/>
      <c r="L1" s="499"/>
      <c r="M1" s="499"/>
      <c r="N1" s="499"/>
      <c r="O1" s="499"/>
      <c r="P1" s="499"/>
      <c r="Q1" s="499"/>
      <c r="R1" s="499"/>
      <c r="S1" s="499"/>
      <c r="T1" s="499"/>
    </row>
    <row r="2" spans="1:22" ht="26.25">
      <c r="A2" s="499" t="s">
        <v>1</v>
      </c>
      <c r="B2" s="499"/>
      <c r="C2" s="499"/>
      <c r="D2" s="499"/>
      <c r="E2" s="499"/>
      <c r="F2" s="499"/>
      <c r="G2" s="499"/>
      <c r="H2" s="499"/>
      <c r="I2" s="499"/>
      <c r="J2" s="499"/>
      <c r="K2" s="499"/>
      <c r="L2" s="499"/>
      <c r="M2" s="499"/>
      <c r="N2" s="499"/>
      <c r="O2" s="499"/>
      <c r="P2" s="499"/>
      <c r="Q2" s="499"/>
      <c r="R2" s="499"/>
      <c r="S2" s="499"/>
      <c r="T2" s="499"/>
      <c r="U2" s="19"/>
    </row>
    <row r="3" spans="1:22" ht="26.25">
      <c r="A3" s="499" t="s">
        <v>2</v>
      </c>
      <c r="B3" s="499"/>
      <c r="C3" s="499"/>
      <c r="D3" s="499"/>
      <c r="E3" s="499"/>
      <c r="F3" s="499"/>
      <c r="G3" s="499"/>
      <c r="H3" s="499"/>
      <c r="I3" s="499"/>
      <c r="J3" s="499"/>
      <c r="K3" s="499"/>
      <c r="L3" s="499"/>
      <c r="M3" s="499"/>
      <c r="N3" s="499"/>
      <c r="O3" s="499"/>
      <c r="P3" s="499"/>
      <c r="Q3" s="499"/>
      <c r="R3" s="499"/>
      <c r="S3" s="499"/>
      <c r="T3" s="499"/>
      <c r="U3" s="19"/>
    </row>
    <row r="4" spans="1:22">
      <c r="A4" s="102"/>
      <c r="B4" s="102"/>
      <c r="C4" s="102"/>
      <c r="D4" s="102"/>
      <c r="E4" s="102"/>
      <c r="F4" s="102"/>
      <c r="G4" s="102"/>
      <c r="H4" s="102"/>
      <c r="I4" s="102"/>
      <c r="J4" s="102"/>
      <c r="K4" s="102"/>
      <c r="L4" s="102"/>
      <c r="M4" s="102"/>
      <c r="N4" s="102"/>
      <c r="O4" s="102"/>
      <c r="P4" s="102"/>
      <c r="Q4" s="102"/>
      <c r="R4" s="102"/>
      <c r="S4" s="102"/>
      <c r="T4" s="102"/>
      <c r="U4" s="102"/>
    </row>
    <row r="5" spans="1:22" ht="26.25" customHeight="1" thickBot="1"/>
    <row r="6" spans="1:22" s="1" customFormat="1" ht="18">
      <c r="A6" s="485" t="s">
        <v>3</v>
      </c>
      <c r="B6" s="486"/>
      <c r="C6" s="487"/>
      <c r="D6" s="488"/>
      <c r="E6" s="20"/>
    </row>
    <row r="7" spans="1:22" s="1" customFormat="1" ht="36">
      <c r="A7" s="3" t="s">
        <v>4</v>
      </c>
      <c r="B7" s="489" t="s">
        <v>5</v>
      </c>
      <c r="C7" s="490"/>
      <c r="D7" s="4" t="s">
        <v>6</v>
      </c>
      <c r="E7" s="20"/>
    </row>
    <row r="8" spans="1:22" s="1" customFormat="1" ht="27" customHeight="1" thickBot="1">
      <c r="A8" s="21" t="s">
        <v>42</v>
      </c>
      <c r="B8" s="527" t="s">
        <v>43</v>
      </c>
      <c r="C8" s="528"/>
      <c r="D8" s="83" t="s">
        <v>100</v>
      </c>
      <c r="E8" s="7"/>
    </row>
    <row r="9" spans="1:22" s="1" customFormat="1" ht="18.75" thickBot="1">
      <c r="A9" s="7"/>
      <c r="B9" s="7"/>
      <c r="C9" s="7"/>
      <c r="D9" s="7"/>
      <c r="E9" s="7"/>
    </row>
    <row r="10" spans="1:22" s="1" customFormat="1" ht="18.75" thickBot="1">
      <c r="A10" s="491" t="s">
        <v>9</v>
      </c>
      <c r="B10" s="492"/>
      <c r="C10" s="492"/>
      <c r="D10" s="492"/>
      <c r="E10" s="492"/>
      <c r="F10" s="492"/>
      <c r="G10" s="493"/>
      <c r="H10" s="491">
        <v>2023</v>
      </c>
      <c r="I10" s="492"/>
      <c r="J10" s="492"/>
      <c r="K10" s="492"/>
      <c r="L10" s="492"/>
      <c r="M10" s="492"/>
      <c r="N10" s="492"/>
      <c r="O10" s="493"/>
      <c r="P10" s="103"/>
      <c r="Q10" s="103"/>
      <c r="R10" s="103"/>
      <c r="S10" s="103"/>
      <c r="T10" s="494" t="s">
        <v>10</v>
      </c>
    </row>
    <row r="11" spans="1:22" s="1" customFormat="1" ht="64.5" customHeight="1" thickBot="1">
      <c r="A11" s="85" t="s">
        <v>11</v>
      </c>
      <c r="B11" s="86" t="s">
        <v>12</v>
      </c>
      <c r="C11" s="87" t="s">
        <v>13</v>
      </c>
      <c r="D11" s="87" t="s">
        <v>14</v>
      </c>
      <c r="E11" s="87" t="s">
        <v>15</v>
      </c>
      <c r="F11" s="87" t="s">
        <v>16</v>
      </c>
      <c r="G11" s="88" t="s">
        <v>17</v>
      </c>
      <c r="H11" s="27" t="s">
        <v>18</v>
      </c>
      <c r="I11" s="27" t="s">
        <v>19</v>
      </c>
      <c r="J11" s="27" t="s">
        <v>20</v>
      </c>
      <c r="K11" s="27" t="s">
        <v>21</v>
      </c>
      <c r="L11" s="27" t="s">
        <v>22</v>
      </c>
      <c r="M11" s="27" t="s">
        <v>23</v>
      </c>
      <c r="N11" s="27" t="s">
        <v>24</v>
      </c>
      <c r="O11" s="28" t="s">
        <v>25</v>
      </c>
      <c r="P11" s="99" t="s">
        <v>26</v>
      </c>
      <c r="Q11" s="99" t="s">
        <v>27</v>
      </c>
      <c r="R11" s="99" t="s">
        <v>28</v>
      </c>
      <c r="S11" s="99" t="s">
        <v>29</v>
      </c>
      <c r="T11" s="495"/>
    </row>
    <row r="12" spans="1:22" s="1" customFormat="1" ht="54" customHeight="1">
      <c r="A12" s="529" t="s">
        <v>45</v>
      </c>
      <c r="B12" s="529">
        <v>16208</v>
      </c>
      <c r="C12" s="529" t="s">
        <v>101</v>
      </c>
      <c r="D12" s="532" t="s">
        <v>102</v>
      </c>
      <c r="E12" s="104" t="s">
        <v>103</v>
      </c>
      <c r="F12" s="105">
        <v>1500000</v>
      </c>
      <c r="G12" s="104" t="s">
        <v>50</v>
      </c>
      <c r="H12" s="106">
        <v>0</v>
      </c>
      <c r="I12" s="106">
        <v>348000</v>
      </c>
      <c r="J12" s="106">
        <v>0</v>
      </c>
      <c r="K12" s="106"/>
      <c r="L12" s="106"/>
      <c r="M12" s="106"/>
      <c r="N12" s="107"/>
      <c r="O12" s="107"/>
      <c r="P12" s="107"/>
      <c r="Q12" s="107"/>
      <c r="R12" s="33"/>
      <c r="S12" s="33"/>
      <c r="T12" s="106">
        <f>SUM(H12:S12)</f>
        <v>348000</v>
      </c>
      <c r="U12" s="15"/>
      <c r="V12" s="16"/>
    </row>
    <row r="13" spans="1:22" ht="115.5" customHeight="1" thickBot="1">
      <c r="A13" s="530"/>
      <c r="B13" s="530"/>
      <c r="C13" s="530"/>
      <c r="D13" s="533"/>
      <c r="E13" s="30" t="s">
        <v>104</v>
      </c>
      <c r="F13" s="29">
        <v>14</v>
      </c>
      <c r="G13" s="29" t="s">
        <v>105</v>
      </c>
      <c r="H13" s="91">
        <v>0</v>
      </c>
      <c r="I13" s="91">
        <v>4</v>
      </c>
      <c r="J13" s="91">
        <v>7</v>
      </c>
      <c r="K13" s="91"/>
      <c r="L13" s="91"/>
      <c r="M13" s="91"/>
      <c r="N13" s="108"/>
      <c r="O13" s="108"/>
      <c r="P13" s="108"/>
      <c r="Q13" s="108"/>
      <c r="R13" s="108"/>
      <c r="S13" s="108"/>
      <c r="T13" s="89">
        <f>+H13+I13+J13+K13+L13+M13+N13+O13+P13+Q13+R13+S13</f>
        <v>11</v>
      </c>
    </row>
    <row r="14" spans="1:22" ht="39.75" customHeight="1">
      <c r="A14" s="531"/>
      <c r="B14" s="531"/>
      <c r="C14" s="531"/>
      <c r="D14" s="534"/>
      <c r="E14" s="30" t="s">
        <v>106</v>
      </c>
      <c r="F14" s="109">
        <v>6000000</v>
      </c>
      <c r="G14" s="30" t="s">
        <v>107</v>
      </c>
      <c r="H14" s="33">
        <v>0</v>
      </c>
      <c r="I14" s="33">
        <v>4354035.4400000004</v>
      </c>
      <c r="J14" s="33">
        <v>7395866.75</v>
      </c>
      <c r="K14" s="33"/>
      <c r="L14" s="33"/>
      <c r="M14" s="33"/>
      <c r="N14" s="33"/>
      <c r="O14" s="33"/>
      <c r="P14" s="33"/>
      <c r="Q14" s="33"/>
      <c r="R14" s="33"/>
      <c r="S14" s="33"/>
      <c r="T14" s="33">
        <f>SUM(H14:S14)</f>
        <v>11749902.190000001</v>
      </c>
    </row>
    <row r="15" spans="1:22">
      <c r="F15" s="110"/>
      <c r="H15" s="111"/>
      <c r="I15" s="112"/>
      <c r="J15" s="112"/>
      <c r="M15" s="112"/>
      <c r="N15" s="111"/>
      <c r="O15" s="111"/>
      <c r="P15" s="111"/>
      <c r="Q15" s="111"/>
      <c r="R15" s="112"/>
      <c r="S15" s="112"/>
    </row>
    <row r="18" spans="2:2">
      <c r="B18" s="18" t="s">
        <v>255</v>
      </c>
    </row>
  </sheetData>
  <mergeCells count="13">
    <mergeCell ref="B8:C8"/>
    <mergeCell ref="A1:T1"/>
    <mergeCell ref="A2:T2"/>
    <mergeCell ref="A3:T3"/>
    <mergeCell ref="A6:D6"/>
    <mergeCell ref="B7:C7"/>
    <mergeCell ref="A10:G10"/>
    <mergeCell ref="H10:O10"/>
    <mergeCell ref="T10:T11"/>
    <mergeCell ref="A12:A14"/>
    <mergeCell ref="B12:B14"/>
    <mergeCell ref="C12:C14"/>
    <mergeCell ref="D12:D1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2</vt:i4>
      </vt:variant>
    </vt:vector>
  </HeadingPairs>
  <TitlesOfParts>
    <vt:vector size="21" baseType="lpstr">
      <vt:lpstr>Dirección</vt:lpstr>
      <vt:lpstr>07.03.01</vt:lpstr>
      <vt:lpstr>07.03.02</vt:lpstr>
      <vt:lpstr>07.03.03</vt:lpstr>
      <vt:lpstr>07.03.04</vt:lpstr>
      <vt:lpstr>07.03.05</vt:lpstr>
      <vt:lpstr>07.03.06</vt:lpstr>
      <vt:lpstr>07.03.07</vt:lpstr>
      <vt:lpstr>07.03.08</vt:lpstr>
      <vt:lpstr>07.03.09</vt:lpstr>
      <vt:lpstr>07.05.02</vt:lpstr>
      <vt:lpstr>07.05.03</vt:lpstr>
      <vt:lpstr>07.05.04</vt:lpstr>
      <vt:lpstr>07.05.05</vt:lpstr>
      <vt:lpstr>07.06.04</vt:lpstr>
      <vt:lpstr>07.06.07</vt:lpstr>
      <vt:lpstr>07.06.09</vt:lpstr>
      <vt:lpstr>07.08.01</vt:lpstr>
      <vt:lpstr>07.10.02</vt:lpstr>
      <vt:lpstr>'07.05.03'!Área_de_impresión</vt:lpstr>
      <vt:lpstr>'07.05.03'!Títulos_a_imprimir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Milagros Bañuelos de la Garza</dc:creator>
  <cp:lastModifiedBy>Vargas Solis Fátima Mercedes</cp:lastModifiedBy>
  <dcterms:created xsi:type="dcterms:W3CDTF">2023-04-17T06:22:03Z</dcterms:created>
  <dcterms:modified xsi:type="dcterms:W3CDTF">2023-05-03T20:40:31Z</dcterms:modified>
</cp:coreProperties>
</file>