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firstSheet="3" activeTab="16"/>
  </bookViews>
  <sheets>
    <sheet name="SubIng" sheetId="1" r:id="rId1"/>
    <sheet name="REC" sheetId="2" r:id="rId2"/>
    <sheet name="ADT" sheetId="3" r:id="rId3"/>
    <sheet name="ULC" sheetId="4" r:id="rId4"/>
    <sheet name="FIS" sheetId="5" r:id="rId5"/>
    <sheet name="COB" sheetId="6" r:id="rId6"/>
    <sheet name="ASC" sheetId="7" r:id="rId7"/>
    <sheet name="CAG" sheetId="8" r:id="rId8"/>
    <sheet name="PAE" sheetId="9" r:id="rId9"/>
    <sheet name="SubPOT" sheetId="10" r:id="rId10"/>
    <sheet name="ANT" sheetId="11" r:id="rId11"/>
    <sheet name="SubPREyCOG" sheetId="12" r:id="rId12"/>
    <sheet name="PRE" sheetId="13" r:id="rId13"/>
    <sheet name="COG" sheetId="14" r:id="rId14"/>
    <sheet name="VCC" sheetId="15" r:id="rId15"/>
    <sheet name="ADM" sheetId="16" r:id="rId16"/>
    <sheet name="CONT" sheetId="17" r:id="rId17"/>
  </sheets>
  <definedNames/>
  <calcPr fullCalcOnLoad="1"/>
</workbook>
</file>

<file path=xl/sharedStrings.xml><?xml version="1.0" encoding="utf-8"?>
<sst xmlns="http://schemas.openxmlformats.org/spreadsheetml/2006/main" count="808" uniqueCount="212">
  <si>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</si>
  <si>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</si>
  <si>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</si>
  <si>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</si>
  <si>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</si>
  <si>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</si>
  <si>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</si>
  <si>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</si>
  <si>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</si>
  <si>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</si>
  <si>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</si>
  <si>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</si>
  <si>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</si>
  <si>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</si>
  <si>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</si>
  <si>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</si>
  <si>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</si>
  <si>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</si>
  <si>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</si>
  <si>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</si>
  <si>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 xml:space="preserve">LÍNEA (S) ACCIÓN PMD </t>
  </si>
  <si>
    <t xml:space="preserve">DATOS ESTADÍSTICOS  </t>
  </si>
  <si>
    <t>FEBRERO</t>
  </si>
  <si>
    <t>TOTAL ANUAL</t>
  </si>
  <si>
    <t>INDICADORES DE GESTIÓN</t>
  </si>
  <si>
    <t>No. PP</t>
  </si>
  <si>
    <t>UNIDAD RESPONSABLE (DEPTO)</t>
  </si>
  <si>
    <t>FIANZAS Y TESORERIA MUNICIPAL</t>
  </si>
  <si>
    <t>SUBDIRECCION DE INGRESOS</t>
  </si>
  <si>
    <t>DESPACHO DEL SUBDIRECTOR</t>
  </si>
  <si>
    <t>EVALUACIÓN DE PROGRAMAS PRESUPUESTARIOS DERIVADOS DEL PLAN MUNICIPAL DE DESARROLLO 2021-2024</t>
  </si>
  <si>
    <t>IMPULSAR LA UTILIZACIÓN DE TECNOLOGÍAS DE PANELES SOLARES Y AZOTEAS VERDES EN VIVIENDAS, COMERCIO ENTRE OTROS, A TRAVÉS DEL OTORGAMIENTO DE ESTIMULOS FISCALES</t>
  </si>
  <si>
    <t>PROGRAMA DE ESTÍMULO A LAS ACCIONES ANTE EL CAMBIO CLIMÁTICO-PANELES SOLARES</t>
  </si>
  <si>
    <t>NÚMERO DE SOLICITUDES RECIBIDAS Y REVISADAS</t>
  </si>
  <si>
    <t>NÚMERO DE ESTÍMULOS APROBADOS</t>
  </si>
  <si>
    <t>PORCENTAJE DE VIVIENDAS BENEFICIADAS RESPECTO DEL TOTAL DETERMINADO 2021</t>
  </si>
  <si>
    <t>INCREMENTAR LAS ACCIONES ANTE EL CAMBIO CLIMATICO MEDIANTE ESTÍMULOS, CON LA FINALIDAD DE CONTRIBUIR A LA DISMINUCIÓN DE EMISIONES CONTAMINANTES</t>
  </si>
  <si>
    <t>FINANZAS Y TESORERÍA MUNICIPAL</t>
  </si>
  <si>
    <t>INGRESOS</t>
  </si>
  <si>
    <t>ADMINISTRACIÓN TRIBUTARIA</t>
  </si>
  <si>
    <t>IMPLEMENTAR ESTÍMULOS QUE FOMENTEN EL PAGO DE CONTRIBUCIONES Y RECAUDACIÓN DE IMPUESTOS MUNICIPALES</t>
  </si>
  <si>
    <t>ADMINISTRACIÓN DE PADRONES FISCALES MUNICIPALES</t>
  </si>
  <si>
    <t>MOTIVAR EL CUMPLIMIENTO VOLUNTARIO DE LAS OBLIGACIONES FISCALES E INCREMENTAR LA BASE DE CONTRIBUYENTES MEDIANTE LA SIMPLIFICACIÓN ADMINISTRATIVA DE TRÁMITES Y LA ATENCIÓN OPORTUNA DE LOS MISMOS</t>
  </si>
  <si>
    <t>Trámites gestionados de Licencias de Funcionamiento presenciales en Ventanilla Unica</t>
  </si>
  <si>
    <t>ATENCIÓN DE TRÁMITES EN LÍNEA(SARE Y SMI)</t>
  </si>
  <si>
    <t>Expedición de licencias de funcionamiento en línea</t>
  </si>
  <si>
    <t>UNIDAD LEGAL Y COBRO COACTIVO</t>
  </si>
  <si>
    <t>OPTIMIZAR LOS PROCESOS ADMINISTRATIVOS Y LOS SERVICIOS INTERNOS, MEDIANTE EL MANEJO RACIONAL DE LOS RECURSOS FINANCIEROS, MATERIALES Y HUMANOS PARA EL LOGRO DE UNA MÉRIDA PARTICIPATIVA E INNOVADORA</t>
  </si>
  <si>
    <t>COBRO COACTIVO DE CRÉDITOS FISCALES, RECUPERACIÓN DE CHEQUES REBOTADOS Y RESOLUCIÓN DE ASUNTOS JURÍDICOS</t>
  </si>
  <si>
    <t>FINANZAS Y TESORERIA MUNICIPAL</t>
  </si>
  <si>
    <t>SUBDIRECCIÓN DE INGRESOS</t>
  </si>
  <si>
    <t>FISCALIZACIÓN</t>
  </si>
  <si>
    <t xml:space="preserve"> IMPLEMENTAR ESTÍMULOS QUE FOMENTEN EL PAGO DE CONTRIBUCIONES Y RECAUDACIÓN DE IMPUESTOS MUNICIPALES</t>
  </si>
  <si>
    <t>ACCIONES DE FISCALIZACIÓN A LAS Y LOS CONTRIBUYENTES</t>
  </si>
  <si>
    <t>AUMENTAR EL CUMPLIMIENTO DE OBLIGACIONES FISCALES MUNICIPALES DE LAS PERSONAS FISICAS Y MORALES EN LOS EN LOS PAGOS DE CONTRIBUCIONES MUNICIPALES MEDIANTE ACCIONES DE FISCALIZACIÓN</t>
  </si>
  <si>
    <t>EMISIÓN DE DETERMINACIONES A CONTRIBUYENTES OMISOS Y REVISIONES DE GABINETE A CONTRIBUYENTES Y TERCEROS RELACIONADOS EN MATERIA DE IMPUESTO PREDIAL, ISAI Y LICENCIAS DE FUNCIONAMIENTO</t>
  </si>
  <si>
    <t>PESOS</t>
  </si>
  <si>
    <t>REVISIONES DE GABINETE PARA FISCALIZAR EL CUMPLIMIENTO DE OBLIGACIONES EN MATERIA DE LICENCIA DE FUNCIONAMIENTO, IMPUESTO PREDIAL E ISAI</t>
  </si>
  <si>
    <t>REVISIONES</t>
  </si>
  <si>
    <t>COBRANZA</t>
  </si>
  <si>
    <t>IMPLEMENTAR  ESTÍMULOS QUE FOMENTEN EL PAGO DE CONTRIBUCIONES Y RECAUDACIÓN DE IMPUESTOS MUNICIPALES</t>
  </si>
  <si>
    <t>COBRO EN SITIO A LAS Y LOS  CONTRIBUYENTES DEL MUNICIPIO DE MÉRIDA</t>
  </si>
  <si>
    <t>OBTENER UNA MAYOR RECAUDACION,  MEDIANTE ACCIONES PRECISAS DE UNA MANERA EFICIENTE Y OPORTUNA A TRAVÉS DE MECANISMOS DE COBRO DIFERENTES A LAS CAJAS RECAUDADORAS</t>
  </si>
  <si>
    <t>RECAUDACIÓN DE DERECHO DE ESTACIONAMIENTOS PÚBLICOS  MUNICIPALES</t>
  </si>
  <si>
    <t>RECAUDACIÓN DE DERECHO DE USO DE BAÑOS PÚBLICOS MUNICIPALES</t>
  </si>
  <si>
    <t>RECAUDACIÓN DE DERECHO PISO POR USO EN LA VIA PÚBLICA O PARQUES</t>
  </si>
  <si>
    <t>RECAUDACIÓN DE DERECHO DE TIANGUIS DEL AUTOMÓVIL</t>
  </si>
  <si>
    <t>RECAUDACIÓN POR CONSUMO DE AGUA POTABLE EN COMISARIAS</t>
  </si>
  <si>
    <t>EGRESOS</t>
  </si>
  <si>
    <t>CAJA GENERAL</t>
  </si>
  <si>
    <t>CUMPLIMIENTO EN TIEMPO Y FORMA CON EL PAGO A PROVEEDORES</t>
  </si>
  <si>
    <t>OPERATIVIDAD FINANCIERA Y ADMINISTRACION DEL DEPARTAMENTO DE CAJA GENERAL</t>
  </si>
  <si>
    <t>CUMPLIR EN TIEMPO Y FORMA CON LOS COMPROMISOS DE PAGO Y DIVERSOS TRAMITES ADMINISTRATIVOS ADQUIRIDOS POR EL MUNICIPIO DE MERIDA, MEDIANTE LA APLICACIÓN DE LAS POLITICAS Y PROCEDIMIENTOS ESTABLECIDOS, POR MEDIO DEL REGISTRO, TRÁMITE Y SEGUIMIENTO DE LOS DOCUMENTOS RECIBIDOS EN EL DEPARTAMENTO DE CAJA GENERAL</t>
  </si>
  <si>
    <t>RECEPCIÓN DE LA CUENTA POR PAGAR Y EMISION DE CHEQUES EN TIEMPO</t>
  </si>
  <si>
    <t>NO APLICA</t>
  </si>
  <si>
    <t xml:space="preserve">NUMERO DE CHEQUES EMITIDOS </t>
  </si>
  <si>
    <t>DESGLOSE Y ENTREGA DE LOS CHEQUES A BENEFICIARIOS Y BENEFICIARIAS  INTERIOS Y OTROS</t>
  </si>
  <si>
    <t>NÚMERO DE CHEQUES ENTREGADOS</t>
  </si>
  <si>
    <t>INVENTARIO DE CHEQUES VIGENTES PENDIENTES POR ENTREGAR</t>
  </si>
  <si>
    <t>NúMERO DE CHEQUES VIGENTES</t>
  </si>
  <si>
    <t>REALIZAR TODOS LOS DIAS HABILES, ANALISIS DE SALDOS DE LAS CUENTAS DE BANCOS SUCEPTIBLES DE TRANSFERIR A LAS CUENTAS PRODUCTIVAS DE ALTO RENDIMEINTO (INVERSIONES), PARA REALIZAR LAS TRANSFERENCIAS SI FUERA EL CASO</t>
  </si>
  <si>
    <t>DIAS INVERTIDOS</t>
  </si>
  <si>
    <t>RESGUARDAR, DEPURAR Y DEVOLVER LOS CHEQUES EN GARANTÍA DE OBRA PUBLICA Y ADQUISICIONES</t>
  </si>
  <si>
    <t>NÚMERO DE CHEQUES EN GARANTIA RESGUARDADOS (Acumulado) *</t>
  </si>
  <si>
    <t>NÚMERO DE CHEQUES EN GARANTIA DEVUELTOS</t>
  </si>
  <si>
    <t>REALIZAR PAGOS ELECTRONICOS A DIVERSOS BENEFICIARIOS Y BENEFICIARIAS EXTERNOS (PENSIONES ALIMENTICIAS, APOYOS ECONOMICOS, MICROMER, BECAS, PROYECTOS PRODUCTIVOS, ETC.), HONORARIOS ASIMILADOS Y PROFESIONALES</t>
  </si>
  <si>
    <t>NUMERO DE PAGOS ELECTRONICOS HECHOS</t>
  </si>
  <si>
    <t>ADMINISTRAR EL REPORTE DE CUENTAS BANCARIAS CON LA QUE CUENTA EL MUNICIPIO DE MERIDA</t>
  </si>
  <si>
    <t>NUMERO DE CUENTAS BANCARIAS ACTIVAS (Acumulado) *</t>
  </si>
  <si>
    <t>SUBDIRECCIÓN DE PRESUPUESTOS Y CONTROL DEL GASTO</t>
  </si>
  <si>
    <t>MANEJAR EL PRESUPUESTO Y EJERCICIO DEL GASTO PÚBLICO, DE ACUERDO AL MODELO DE GESTIÓN BASADO EN RESULTADOS.</t>
  </si>
  <si>
    <t>INTEGRACIÓN DEL PROYECTO Y CONTROL DEL EJERCICIO DEL PRESUPUESTO DE EGRESOS</t>
  </si>
  <si>
    <t>SUPERVISAR EL PROCESO DE ELABORACIÓN DEL ANTEPROYECTO Y DEL PROYECTO DE PRESUPUESTO DE EGRESOS DEL MUNICIPIO Y DAR SEGUIMIENTO A SU EJERCICIO MEDIANTE LA REVISIÓN EXHAUSTIVA DEL CUMPLIMIENTO CON LA NORMATIVIDAD VIGENTE.</t>
  </si>
  <si>
    <t>CAPTURA Y ENVÍO DE LOS INFORMES TRIMESTRALES DE AVANCE EN EL SISTEMA DE RECURSOS FEDERALES TRANSFERIDOS DE LA SECRETARÍA DE HACIENDA Y CRÉDITO PÚBLICO.</t>
  </si>
  <si>
    <t>INFORMES</t>
  </si>
  <si>
    <t>SEGUIMIENTO AL AVANCE DE LOS RECURSOS EJERCIDOS EN CONTRATOS DE OBRAS Y SERVICIOS PÚBLICOS, ARRENDAMIENTOS, ADQUISICIONES Y PRESTACIÓN DE SERVICIOS.</t>
  </si>
  <si>
    <t>REPORTE MENSUAL DE CUENTAS POR PAGAR</t>
  </si>
  <si>
    <t>SEGUIMIENTO AL AVANCE DE LOS RECURSOS EJERCIDOS A TRAVÉS DE CUENTAS POR PAGAR PARA TRÁMITE DE PAGO NO DERIVADAS DE CONTRATOS, CONVENIOS Y/O RECURSOS ETIQUETADOS.</t>
  </si>
  <si>
    <t>SEGUIMIENTO A LA INTEGRACIÓN DEL PROYECTO DE PRESUPUESTO DE EGRESOS DEL AYUNTAMIENTO DE MÉRIDA.</t>
  </si>
  <si>
    <t>APROBACIÓN DE CABILDO</t>
  </si>
  <si>
    <t xml:space="preserve">SEGUIMIENTO A LOS CIERRES MENSUALES. </t>
  </si>
  <si>
    <t>CIERRES</t>
  </si>
  <si>
    <t>PRESUPUESTOS</t>
  </si>
  <si>
    <t>INTEGRAR EL PROYECTO DE PRESUPUESTO DE EGRESOS PARA EL EJERCICIO FISCAL CORRESPONDIENTE, ELABORADO POR LAS UNIDADES ADMINISTRATIVAS Y DAR SEGUIMIENTO AL EJERCICIO DEL MISMO A TRAVÉS DE LOS SISTEMAS INFORMÁTICOS ESTABLECIDOS.</t>
  </si>
  <si>
    <t>CONTROL DEL GASTO</t>
  </si>
  <si>
    <t xml:space="preserve">CUMPLIR EN TIEMPO Y FORMA CON EL PAGO A PROVEEDORES </t>
  </si>
  <si>
    <t>CONTROL DOCUMENTAL DEL EJERCICIO DEL PRESUPUESTO DE EGRESOS DERIVADO DE CONTRATOS, CONVENIOS Y RECURSOS ETIQUETADOS.</t>
  </si>
  <si>
    <t>GARANTIZAR LA CORRECTA INTEGRACIÓN DOCUMENTAL TÉCNICA Y FINANCIERA DE LOS PAGOS DERIVADOS DE CONTRATOS, CONVENIOS Y/O DE TRANSFERENCIAS FEDERALES O ESTATALES ETIQUETADAS QUE PERMITA LLEVAR EL SEGUIMIENTO Y CONTROL DEL EJERCICIO DEL PRESUPUESTO DE EGRESOS MEDIANTE LA REVISIÓN DEL CUMPLIMENTO CON LA NORMATIVIDAD VIGENTE.</t>
  </si>
  <si>
    <t>SEGUIMIENTO AL AVANCE DE LOS RECURSOS EJERCIDOS DERIVADOS DE CONTRATOS DE OBRAS Y SERVICIOS PÚBLICOS, ARRENDAMIENTOS, ADQUISICIONES Y PRESTACIÓN DE SERVICIOS.</t>
  </si>
  <si>
    <t>MANEJAR EL PRESUPUESTO Y EJERCICIO DEL GASTO PÚBLICO, DE ACUERDO AL MODELO DE GESTIÓN BASADO EN RESULTADOS</t>
  </si>
  <si>
    <t>VERIFICACIÓN Y CONTROL DE CUENTAS POR PAGAR</t>
  </si>
  <si>
    <t>VERIFICACIÓN Y CONTROL DOCUMENTAL DE CUENTAS POR PAGAR PARA TRÁMITE DE PAGO, NO DERIVADAS DE CONTRATOS, CONVENIOS Y/O RECURSOS ETIQUETADOS.</t>
  </si>
  <si>
    <t>GARANTIZAR LA CORRECTA INTEGRACIÓN DOCUMENTAL TÉCNICA Y FINANCIERA DE LAS CUENTAS POR PAGAR PARA TRÁMITE DE PAGO QUE NO SE DERIVAN DE CONTRATOS, CONVENIOS Y/O DE TRANSFERENCIAS FEDERALES O ESTATALES ETIQUETADAS Y OTORGAR UN SERVICIO AGIL, EFICIENTE Y DE CALIDAD A NUESTROS CLIENTES INTERNOS Y EXTERNOS MEDIANTE DIVERSOS TRAMITES ADMINISTRATIVOS.</t>
  </si>
  <si>
    <t xml:space="preserve"> MANEJAR EL PRESUPUESTO Y EJERCICIO DEL GASTO PÚBLICO, DE ACUERDO AL MODELO DE GESTIÓN BASADO EN RESULTADOS.</t>
  </si>
  <si>
    <t>ASISTENCIA AL CONTRIBUYENTE</t>
  </si>
  <si>
    <t>IMPLEMENTACIÓN DE ESTÍMULOS QUE FOMENTEN EL PAGO DE CONTRIBUCIONES Y RECAUDACIÓN DE IMPUESTOS MUNICIPALES.</t>
  </si>
  <si>
    <t>ASISTENCIA A LAS Y LOS CONTRIBUYENTES DEL MUNICIPIO DE MÉRIDA</t>
  </si>
  <si>
    <t>ASISTIR Y ATENDER A LA CIUDADANIA DE MANERA INTEGRAL, CON TRANSPARENCIA, CALIDAD, CALIDEZ EN FORMA GRATUITA Y CONFIDENCIAL, A TAVÉS DE DIFERENTES CANALES DE COMUNICACIÓN QUE PERMITAN PROMOVER LA CULTURA DE CUMPLIMIENTO VOLUNTARIO DE LAS OBLIGACIONES FISCALES MUNICIPALES</t>
  </si>
  <si>
    <t>RECEPCIÓN, ANÁLISIS Y CANALIZACIÓN DEL TRÁMITE</t>
  </si>
  <si>
    <t>NÚMERO TOTAL DE TRÁMITES RECIBIDOS</t>
  </si>
  <si>
    <t xml:space="preserve">RESPUESTAS EN TIEMPO Y FORMA </t>
  </si>
  <si>
    <t>PORCENTAJE DE DICTÁMENES EMITIDOS</t>
  </si>
  <si>
    <t>TRÁMITES RESUELTOS POR ASISTENCIA AL CONTRIBUYENTE.</t>
  </si>
  <si>
    <t>PORCENTAJE DE TRÁMITES RESUELTOS POR ASISTENCIA AL CONTRIBUYENTE.</t>
  </si>
  <si>
    <t>TRÁMITES QUE POR SU NATURALEZA, DEPENDEN DE OTROS DEPARTAMENTOS</t>
  </si>
  <si>
    <t xml:space="preserve">PORCENTAJE DE TRÁMITES RESUELTOS POR  OTROS DEPARTAMENTOS. </t>
  </si>
  <si>
    <t>FINANZAS Y TESORERIA MUNCIPAL</t>
  </si>
  <si>
    <t>DEPARTAMENTO DE RECAUDACION</t>
  </si>
  <si>
    <t>IMPLEMENTACION DE ESTIMULOS QUE FOMENTEN EL PAGO DE CONTRIBUCIONES Y RECAUDACION DE IMPUESTOS MUNICIPALES</t>
  </si>
  <si>
    <t>RECAUDACIÓN DE LOS INGRESOS MUNCIPALES</t>
  </si>
  <si>
    <t>RECAUDAR LOS INGRESOS QUE LEGALMENTE LE CORRESPONDEN AL MUNICIPIO DE MÉRIDA, MEDIANTE EL USO EFICAZ Y EFICIENTE DE LOS RECURSOS HUMANOS Y MATERIALES</t>
  </si>
  <si>
    <t>RECAUDACIÓN DE LOS INGRESOS EN LAS CAJAS DE LA DIRECCION DE FINANZAS TESORERIA MUNICIPAL POR IMPUESTO PREDIAL</t>
  </si>
  <si>
    <t>RECAUDACIÓN DE LOS INGRESOS EN LAS CAJAS DE LA DIRECCION DE FINANZAS TESORERIA MUNICIPAL POR IMPUESTO SOBRE ADQUISICIÓN DE BIENES INMUEBLES</t>
  </si>
  <si>
    <t>RECAUDACION DE LOS INGRESOS DURANTE LA CAMPAÑA DE COBRO DEL IMPUESTO PREDIAL BASE VALOR CATASTRAL</t>
  </si>
  <si>
    <t>PROPORCIONAR INCENTIVOS A LOS CONTRIBUYENTES PARA EL PAGO DEL IMPUESTOS PREDIAL BASE VALOR CATASTRAL</t>
  </si>
  <si>
    <t>SORTEO REALIZADO</t>
  </si>
  <si>
    <t>APOYOS OTORGADOS A GRUPOS EN SITUACION DE VULNERABILIDAD</t>
  </si>
  <si>
    <t>RECUPERAR CRÉDITOS FISCALES Y CHEQUES REBOTADOS, ASÍ COMO RESOLVER EN TIEMPO Y FORMA LAS SOLICITUDES, RECURSOS Y JUICIOS INTERPUESTOS POR PARTICULARES EN CONTRA DE LA DIRECCIÓN DE FINANZAS Y TESORERÍA MUNICIPAL, MEDIANTE LA APLICACIÓN DE LA NORMATIVIDAD VIGENTE.</t>
  </si>
  <si>
    <t>COBRO COACTIVO DE CREDITOS FISCALES Y COBRO DE CONTRIBUCIONES DIVERSAS.</t>
  </si>
  <si>
    <t>CANCELACIÓN POR RESOLUCIONES RECIBIDAS PARA LA DEPURACIÓN DEL PADRÓN DE MULTAS.</t>
  </si>
  <si>
    <t>PORCENTAJE  DE CANCELACION DE MULTAS</t>
  </si>
  <si>
    <t>VERIFICACIÓN Y ANÁLISIS EN TIEMPO Y FORMA DE SOLICITUDES DE EXCEPCIÓN DE PAGO DEL IMPUESTO SOBRE ADQUISICIÓN DE INMUEBLES.</t>
  </si>
  <si>
    <t>PORCENTAJE DE SOLICITUDES ATENDIDAS EN TIEMPO</t>
  </si>
  <si>
    <t>RESOLUCIÓN EN TIEMPO Y FORMA DE SOLICITUDES DE PARTICULARES Y DEPENDENCIAS MUNICIPALES, ESTATALES Y FEDERALES.</t>
  </si>
  <si>
    <t>CONTESTACIÓN EN TIEMPO Y FORMA DE JUICIOS INTERPUESTOS EN CONTRA DE LA DIRECCIÓN DE FINANZAS.</t>
  </si>
  <si>
    <t>PORCENTAJE DE  CONTESTACIONES ATENDIDAS EN TIEMPO</t>
  </si>
  <si>
    <t>NO HUBIERON CANCELACIONES</t>
  </si>
  <si>
    <t>INTEGRACIÓN Y SEGUIMIENTO DEL PROYECTO DE PRESUPUESTO DE EGRESOS DEL MUNICIPIO DE MÉRIDA DURANTE EL EJERCICIO</t>
  </si>
  <si>
    <t>CONTABILIDAD Y ADMINISTRACION</t>
  </si>
  <si>
    <t>CONTABILIDAD</t>
  </si>
  <si>
    <t>APLICAR LOS LINEAMIENTOS DE LA LEY GENERAL DE CONTABILIDAD GUBERNAMENTAL EN LO REFERENTE A LA ARMONIZACION CONTABLE,SEGÚN LO ESTABLECIDO POR EL CONSEJO DE ARMONIZACIÓN CONTABLE(CONAC)</t>
  </si>
  <si>
    <t>CONTABILIDAD GUBERNAMENTAL</t>
  </si>
  <si>
    <t xml:space="preserve">REGISTRAR LOS MOVIMIENTOS DE INGRESOS Y EGRESOS, A TRAVEZ DEL SISTEMA CONTABLE DEL AYUNTAMIENTO DE MERIDA,PARA UNA MAYOR TRASPARENCIA EN EL CUMPLIMIENTO DE LA NORMATIVIDAD ESTABLECIDAS EN MATERIA DE CUENTA PUBLICA </t>
  </si>
  <si>
    <t>ELABORACIÓN DE INFORMES FINANCIEROS Y ENTREGA DE LA CUENTA PUBLICA DE ACUERDO A LA NORMATIVIDAD ESTABLECIDA.</t>
  </si>
  <si>
    <t xml:space="preserve">ESTADOS FINANCIEROS </t>
  </si>
  <si>
    <t>DEPARTAMENTO ADMINISTRATIVO</t>
  </si>
  <si>
    <t>OPTIMIZAR LOS PROCESOS ADMINISTRATIVOS Y LOS SERVICIOS INTERNOS MEDIANTE EL MANEJO RACIONAL DE LOS RECURSOS FINANCIEROS MATERIALES Y HUMANOS PARA EL LOGRO DE UNA MERIDA PARTICIPANTE E INNOVADORA</t>
  </si>
  <si>
    <t>CONTROLES ADMINISTRATIVOS DE LA DIRECCION DE FINANZAS Y TESORERIA MUNICIPAL</t>
  </si>
  <si>
    <t>OPTIMIZAR LOS RECURSOS HUMANOS, MATERIALES E INFRAESTRUCTURA DE LA DIRECCIÓN DE FINANZAS Y TESORERIA MUNICIPAL MEDIANTE ESTRATEGIAS DE CONTROL PREVENTIVO Y CORRECTIVO</t>
  </si>
  <si>
    <t>DOTACIÓN DE INSUMOS</t>
  </si>
  <si>
    <t>TRAMITES REALIZADOS</t>
  </si>
  <si>
    <t xml:space="preserve">MANTENIMIENTO DE BIENES MUEBLES </t>
  </si>
  <si>
    <t>MANTENIMIENTO VEHICULAR</t>
  </si>
  <si>
    <t>FINANZAS Y TESORERIA</t>
  </si>
  <si>
    <t>PAGOS ELECTRÓNICOS</t>
  </si>
  <si>
    <t>CUMPLIR EN TIEMPO Y FORMA CON EL PAGO A PROVEEDORES</t>
  </si>
  <si>
    <t>PAGO ELECTRÓNICO A LAS Y LOS PROVEEDORES Y UNIDADES ADMINISTRATIVAS DEL MUNICIPIO DE MÉRIDA</t>
  </si>
  <si>
    <t>OFRECER UN SERVICIO MODERNO Y EFICIENTE A LAS Y LOS PROVEEDORE Y UNIDADES ADMIISTRATIVAS PARA EL PAGO DE LOS COMPROMISOS DEL MUNICIPIO DE MÉRIDA MEDIANTE LA BANCA ELECTRÓNICA</t>
  </si>
  <si>
    <t>REALIZAR EL MANEJO DE LOS RECURSOS FINANCIEROS DEL MUNICIPIO BAJO LOS PRINCIPIOS DE SUFICIENCIA, EFICIENCIA Y EQUIDAD</t>
  </si>
  <si>
    <t>PAGO DE SERVICIOS BANCARIOS Y FINANCIEROS DE LAS CUENTAS BANCARIAS DEL MUNICIPIO DE MÉRIDA</t>
  </si>
  <si>
    <t>CONTABILIZAR LAS DIVERSAS COMISIONES COBRADAS AL MUNICIPIO POR LOS SERVICIOS BANCARIOS Y FINANCIEROS RECIBIDOS DE LAS INSTITUCIOES BANCARIAS MEDIANTE EL REGISTRO OPORTUNO DE LOS MISMOS.</t>
  </si>
  <si>
    <t>POLÍTICA TRIBUTARIA</t>
  </si>
  <si>
    <t>ANÁLISIS TÉCNICO</t>
  </si>
  <si>
    <t>MEJORA REGULATORIA Y PROCESOS DE CALIDAD EN LA DIRECCIÓN DE FINANZAS Y TESORERÍA MUNICIPAL</t>
  </si>
  <si>
    <t>ACTUALIZACIÓN Y SEGUIMIENTO DE LAS SOLICITUDES DE LOS TRÁMITES Y SERVICIOS DE LA DIRECCIÓN DE FINANZAS EN EL REGISTRO MUNICIPAL DE TRÁMITES Y SERVICIOS</t>
  </si>
  <si>
    <t>PORCENTAJE DE CUMPLIMIENTO DE LAS SOLICITUDES ATENDIDAS</t>
  </si>
  <si>
    <t>SEGUIMIENTODE LAS SOLICITUDES  PARA LA PUBLICACIÓN DE INFORMACIÓN EN LA PÁGINA WEB DEL AYUNTAMIENTO</t>
  </si>
  <si>
    <t>PORCENTAJE DE CUMPLIMIENTO DE LAS PUBLICACIONES ATENDIDAS</t>
  </si>
  <si>
    <t xml:space="preserve"> AVANCE DEL PROGRAMA ANUAL DE CAPACITACIÓN TOMADOS DE LA DIRECCIÓN DE FINANZAS</t>
  </si>
  <si>
    <t>PORCENTAJE DE AVANCE DEL PROGRAMA ANUAL DE CAPACITACIÓN</t>
  </si>
  <si>
    <t>-</t>
  </si>
  <si>
    <t>ACTUALIZACIÓN DEL MANUAL DE ORGANIZACIÓN</t>
  </si>
  <si>
    <t>MANUAL</t>
  </si>
  <si>
    <t>SEGUIMIENTO DE LOS INGRESOS DEL MUNICIPIO DE MÉRIDA Y PROYECTOS DIVERSOS.</t>
  </si>
  <si>
    <t>ANALIZAR EL COMPORTAMIENTO DE LOS INGRESOS DEL MUNICIPIO DE MÉRIDA, MEDIANTE MECANISMOS DIVERSOS, EN CUMPLIMIENTO CON LAS DISPOSICIONES NORMATIVAS VIGENTES, COADYUVAR EN LA ELABORACIÓN DE LOS ANTEPROYECTOS DE LAS INICIATIVAS DE LA LEY DE HACIENDA Y DE LA LEY DE INGRESOS DEL MUNICIPIO DE MÉRIDA.</t>
  </si>
  <si>
    <t>ELABORACIÓN DEL ANTEPROYECTO DE LEY DE INGRESOS DEL MUNICIPIO DE MERIDA</t>
  </si>
  <si>
    <t>ANTEPROYECTO</t>
  </si>
  <si>
    <t>ELABORACIÓN DEL ANTEPROYECTO DE REFORMAS A LA LEY DE HACIENDA DEL MUNICIPIO DE MÉRIDA</t>
  </si>
  <si>
    <t>SEGUIMIENTO DE INGRESOS</t>
  </si>
  <si>
    <t>REPORTES</t>
  </si>
  <si>
    <t>POLITICA TRIBUTARIA</t>
  </si>
  <si>
    <t>POLITICA TRIBUTARIA, ANTEPROYECTOS DE LAS INICIATIVAS DE LA LEY DE INGRESOS Y DE LA LEY DE HACIENDA DEL MUNICIPIO DE MÉRIDA Y PROYECTOS DIVERSOS</t>
  </si>
  <si>
    <t>DAR SEGUIMIENTO  LOS INGRESOS RECIBIDOS POR EL MUNICIPIO DE MÉRIDA MEDIANTE UN PROCESO DE ANÁLISIS, ACTUALIZAR EL MARCO LEGAL DEL MUNICIPIO DE MÉRIDA A TRAVÉS DE LA ELABORACIÓN DE LOS ANTEPROYECTOS DE LAS INICIATIVAS DE LA LEY DE INGRESOS Y DE LA LEY DE HACIENDA</t>
  </si>
  <si>
    <t>COORDINACIÓN Y SEGUIMIENTO DE LA ELABORACIÓN DEL ANTEPROYECTO DE LEY DE INGRESOS DEL MUNICIPIO DE MÉRIDA</t>
  </si>
  <si>
    <t>ANTREPROYECTO</t>
  </si>
  <si>
    <t>COORDINACIÓN Y SEGUIMIENTO DE LA ELABORACIÓN DEL ANTEPROYECTO DE REFORMAS A LA LEY DE HACIENDA DEL MUNICIPIO DE MÉRIDA</t>
  </si>
  <si>
    <t>PORCENTAJE DE AVANCE</t>
  </si>
  <si>
    <t>SEGUIMIENTO DE LOS INGRESOS TOTALES RECAUDADOS VS LOS INGRESOS TOTALES PRESUPUESTADOS</t>
  </si>
  <si>
    <t>SEGUIMIENTO DE LOS INGRESOS DEL IMPUESTO PREDIAL RECAUDADO VS LOS INGRESOS DEL IMPUESTO PREDIAL PRESUPUESTADOS</t>
  </si>
  <si>
    <t>SEGUIMIENTO DE INGRESOS  DE LOS IMPUESTOS SOBRE ADQUISICIÓN DE INMUEBLES  RECAUDADOS VS LOS INGRESOS DE LOS IMPUESTOS SOBRE ADQUISICIÓN DE INMUEBLES PRESUPUESTADOS</t>
  </si>
  <si>
    <t>MANTENER LOS ESTÁNDARES EN LA CALIFICACIÓN CREDITICIA EMITIDA POR CALIFICADORAS INTERNACIONALES</t>
  </si>
  <si>
    <t>CUOTAS A ORGANISMOS NACIONALES E INTERNACIONALES</t>
  </si>
  <si>
    <t>MANTENER Y MEJORAR LAS CALIFICACIONES CREDITICIAS DEL MUNICIPIO DE MÉRIDA A TRAVÉS DE LAS DIFERENTES INSTITUCIONES CALIFICADORAS DE VALORES.</t>
  </si>
  <si>
    <t>EMISIÓN Y SEGUIMIENTO DE LA CALIFICACIÓN CREDITICIA DEL MUNICIPIO DE MÉRIDA</t>
  </si>
  <si>
    <t>CALIFICACIÓN</t>
  </si>
  <si>
    <t>SEGUIMIENTO DE LOS INGRESOS DE GESTIÓN RECAUDADOS VS LOS INGRESOS DE GESTIÓN PRESUPUESTADOS</t>
  </si>
  <si>
    <t xml:space="preserve">ATENCIÓN DE TRÁMITES QUE ACTUALIZAN LOS REGISTROS DE LOS PADRONES FISCALES MUNICIPALES GESTIONADOS POR VENTANILLA ÚNICA </t>
  </si>
  <si>
    <t>RECAUDAR LOS INGRESOS DEL IMPUESTO PREDIAL BASE VALOR CATASTRAL MEDIANTE ESTRATEGIAS QUE PERMITAN PROPORCIONAR A LOS CIUDADANOS FACILIDADES E INCENTIVOS DE PAGO</t>
  </si>
  <si>
    <t>APLICAR LOS LINEAMIENTOS DE LA LEY GENERAL DE CONTABILIDAD GUBERNAMENTAL, EN LO REFERENTE A LA ARMONIZACIÓN CONTABLE, SEGÚN LO ESTABLECIDO POR EL CONSEJO DE ARMONIZACIÓN CONTABLE (CONAC)</t>
  </si>
  <si>
    <t>MANTENER UN SISTEMA PERMANENTE DE REVISIÓN ACTUALIZACIÓN Y SIMPLIFICACIÓNDE TRÁMITES MUNICIPALES</t>
  </si>
  <si>
    <r>
      <t xml:space="preserve">IMPLEMENTAR Y PROMOVER LA MEJORA REGULATORIA  Y LA CULTURA DE CALIDAD EN LAS UNIDADES ADMINISTRATIVAS DE LA DIRECCIÓN DE FINANZAS Y TESORERÍA MUNICIPAL MEDIANTE LA APLICACIÓN Y FORTALECIMIENTO DE MECANISMOS QUE PERMITAN GARANTIZAR UN BUEN SERVICIO A </t>
    </r>
    <r>
      <rPr>
        <sz val="10"/>
        <rFont val="Calibri Light"/>
        <family val="2"/>
      </rPr>
      <t>LA CIUDADANÍA.</t>
    </r>
  </si>
  <si>
    <r>
      <t>APLICAR</t>
    </r>
    <r>
      <rPr>
        <sz val="10"/>
        <color indexed="40"/>
        <rFont val="Calibri Light"/>
        <family val="2"/>
      </rPr>
      <t xml:space="preserve"> </t>
    </r>
    <r>
      <rPr>
        <sz val="10"/>
        <color indexed="8"/>
        <rFont val="Calibri Light"/>
        <family val="2"/>
      </rPr>
      <t>LOS LINEAMIENTOS DE LA LEY GENERAL DE CONTABILIDAD GUBERNAMENTAL EN LO REFERENTE A LA ARMONIZACIÓN CONTABLE, SEGÚN LO ESTABLECIDO POR EL CONSEJO DE ARMONIZACIÓN CONTABLE (CONAC)</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</si>
</sst>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_ ;\-#,##0\ "/>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80A]dddd\,\ d&quot; de &quot;mmmm&quot; de &quot;yyyy"/>
    <numFmt numFmtId="174" formatCode="#,##0.000"/>
    <numFmt numFmtId="175" formatCode="#,##0.0"/>
    <numFmt numFmtId="176" formatCode="0.0"/>
    <numFmt numFmtId="177" formatCode="0.000"/>
    <numFmt numFmtId="178" formatCode="0.0000"/>
    <numFmt numFmtId="179" formatCode="0_ ;[Red]\-0\ "/>
  </numFmts>
  <fonts count="72">
    <font>
      <sz val="11"/>
      <color theme="1"/>
      <name val="Calibri"/>
      <family val="2"/>
    </font>
    <font>
      <sz val="11"/>
      <color indexed="8"/>
      <name val="Calibri"/>
      <family val="2"/>
    </font>
    <font>
      <sz val="10"/>
      <name val="Calibri Light"/>
      <family val="2"/>
    </font>
    <font>
      <sz val="10"/>
      <color indexed="8"/>
      <name val="Calibri Light"/>
      <family val="2"/>
    </font>
    <font>
      <sz val="10"/>
      <color indexed="40"/>
      <name val="Calibri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Light"/>
      <family val="2"/>
    </font>
    <font>
      <b/>
      <sz val="8"/>
      <color indexed="8"/>
      <name val="Calibri Light"/>
      <family val="2"/>
    </font>
    <font>
      <sz val="8"/>
      <color indexed="8"/>
      <name val="Arial"/>
      <family val="2"/>
    </font>
    <font>
      <b/>
      <sz val="11"/>
      <color indexed="8"/>
      <name val="Calibri Light"/>
      <family val="2"/>
    </font>
    <font>
      <sz val="11"/>
      <color indexed="8"/>
      <name val="Calibri Light"/>
      <family val="2"/>
    </font>
    <font>
      <b/>
      <sz val="14"/>
      <color indexed="8"/>
      <name val="Calibri Light"/>
      <family val="2"/>
    </font>
    <font>
      <sz val="11"/>
      <color indexed="10"/>
      <name val="Calibri Light"/>
      <family val="2"/>
    </font>
    <font>
      <b/>
      <sz val="10"/>
      <color indexed="8"/>
      <name val="Calibri Light"/>
      <family val="2"/>
    </font>
    <font>
      <sz val="10"/>
      <color indexed="8"/>
      <name val="Calibri"/>
      <family val="2"/>
    </font>
    <font>
      <b/>
      <sz val="14"/>
      <color indexed="8"/>
      <name val="Calibri"/>
      <family val="2"/>
    </font>
    <font>
      <b/>
      <sz val="10"/>
      <color indexed="9"/>
      <name val="Calibri Light"/>
      <family val="2"/>
    </font>
    <font>
      <b/>
      <sz val="10"/>
      <color indexed="8"/>
      <name val="Calibri"/>
      <family val="2"/>
    </font>
    <font>
      <b/>
      <sz val="15"/>
      <color indexed="8"/>
      <name val="Calibri Light"/>
      <family val="2"/>
    </font>
    <font>
      <b/>
      <sz val="11"/>
      <color indexed="9"/>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Light"/>
      <family val="2"/>
    </font>
    <font>
      <b/>
      <sz val="8"/>
      <color theme="1"/>
      <name val="Calibri Light"/>
      <family val="2"/>
    </font>
    <font>
      <sz val="8"/>
      <color rgb="FF000000"/>
      <name val="Arial"/>
      <family val="2"/>
    </font>
    <font>
      <sz val="10"/>
      <color theme="1"/>
      <name val="Calibri Light"/>
      <family val="2"/>
    </font>
    <font>
      <b/>
      <sz val="11"/>
      <color theme="1"/>
      <name val="Calibri Light"/>
      <family val="2"/>
    </font>
    <font>
      <sz val="11"/>
      <color theme="1"/>
      <name val="Calibri Light"/>
      <family val="2"/>
    </font>
    <font>
      <b/>
      <sz val="14"/>
      <color theme="1"/>
      <name val="Calibri Light"/>
      <family val="2"/>
    </font>
    <font>
      <sz val="11"/>
      <color rgb="FFFF0000"/>
      <name val="Calibri Light"/>
      <family val="2"/>
    </font>
    <font>
      <b/>
      <sz val="10"/>
      <color theme="1"/>
      <name val="Calibri Light"/>
      <family val="2"/>
    </font>
    <font>
      <sz val="10"/>
      <color theme="1"/>
      <name val="Calibri"/>
      <family val="2"/>
    </font>
    <font>
      <sz val="8"/>
      <color rgb="FF000000"/>
      <name val="Calibri Light"/>
      <family val="2"/>
    </font>
    <font>
      <b/>
      <sz val="14"/>
      <color theme="1"/>
      <name val="Calibri"/>
      <family val="2"/>
    </font>
    <font>
      <b/>
      <sz val="10"/>
      <color theme="0"/>
      <name val="Calibri Light"/>
      <family val="2"/>
    </font>
    <font>
      <b/>
      <sz val="10"/>
      <color theme="1"/>
      <name val="Calibri"/>
      <family val="2"/>
    </font>
    <font>
      <sz val="10"/>
      <color rgb="FF000000"/>
      <name val="Calibri Light"/>
      <family val="2"/>
    </font>
    <font>
      <b/>
      <sz val="15"/>
      <color theme="1"/>
      <name val="Calibri Light"/>
      <family val="2"/>
    </font>
    <font>
      <b/>
      <sz val="11"/>
      <color theme="0"/>
      <name val="Calibri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8"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style="medium"/>
    </border>
    <border>
      <left style="thin"/>
      <right style="thin"/>
      <top style="medium"/>
      <bottom/>
    </border>
    <border>
      <left style="thin"/>
      <right style="medium"/>
      <top style="medium"/>
      <bottom/>
    </border>
    <border>
      <left style="thin"/>
      <right style="thin"/>
      <top style="medium"/>
      <bottom style="thin"/>
    </border>
    <border>
      <left>
        <color indexed="63"/>
      </left>
      <right style="thin"/>
      <top style="medium"/>
      <bottom style="thin"/>
    </border>
    <border>
      <left/>
      <right/>
      <top style="medium"/>
      <bottom>
        <color indexed="63"/>
      </bottom>
    </border>
    <border>
      <left style="thin"/>
      <right style="medium"/>
      <top/>
      <botto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medium"/>
      <top style="medium"/>
      <bottom/>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medium"/>
      <right style="medium"/>
      <top/>
      <bottom style="medium"/>
    </border>
    <border>
      <left style="thin"/>
      <right style="thin"/>
      <top/>
      <bottom style="medium"/>
    </border>
    <border>
      <left>
        <color indexed="63"/>
      </left>
      <right style="thin"/>
      <top/>
      <bottom style="medium"/>
    </border>
    <border>
      <left style="thin"/>
      <right style="medium"/>
      <top/>
      <bottom style="medium"/>
    </border>
    <border>
      <left style="thin"/>
      <right style="medium"/>
      <top style="medium"/>
      <bottom style="thin"/>
    </border>
    <border>
      <left style="medium"/>
      <right style="thin"/>
      <top/>
      <bottom style="medium"/>
    </border>
    <border>
      <left>
        <color indexed="63"/>
      </left>
      <right style="thin"/>
      <top style="medium"/>
      <bottom style="medium"/>
    </border>
    <border>
      <left style="thin"/>
      <right>
        <color indexed="63"/>
      </right>
      <top style="medium"/>
      <bottom style="medium"/>
    </border>
    <border>
      <left>
        <color indexed="63"/>
      </left>
      <right style="thin"/>
      <top style="medium"/>
      <bottom/>
    </border>
    <border>
      <left style="thin"/>
      <right/>
      <top style="medium"/>
      <bottom/>
    </border>
    <border>
      <left style="medium"/>
      <right style="medium"/>
      <top style="thin"/>
      <bottom style="mediu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right/>
      <top style="medium"/>
      <bottom style="medium"/>
    </border>
    <border>
      <left style="medium"/>
      <right style="medium"/>
      <top style="medium"/>
      <bottom style="thin"/>
    </border>
    <border>
      <left style="medium"/>
      <right style="thin"/>
      <top/>
      <bottom style="thin"/>
    </border>
    <border>
      <left style="medium"/>
      <right style="medium"/>
      <top/>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style="medium"/>
      <top/>
      <bottom style="thin"/>
    </border>
    <border>
      <left style="medium"/>
      <right style="thin"/>
      <top style="thin"/>
      <bottom>
        <color indexed="63"/>
      </bottom>
    </border>
    <border>
      <left style="medium"/>
      <right style="medium"/>
      <top style="thin"/>
      <bottom>
        <color indexed="63"/>
      </bottom>
    </border>
    <border>
      <left style="thin"/>
      <right>
        <color indexed="63"/>
      </right>
      <top>
        <color indexed="63"/>
      </top>
      <bottom style="thin"/>
    </border>
    <border>
      <left style="thin"/>
      <right style="medium"/>
      <top/>
      <bottom style="thin"/>
    </border>
    <border>
      <left style="thin"/>
      <right style="medium"/>
      <top style="thin"/>
      <bottom/>
    </border>
    <border>
      <left/>
      <right style="medium"/>
      <top style="medium"/>
      <bottom/>
    </border>
    <border>
      <left style="thin"/>
      <right>
        <color indexed="63"/>
      </right>
      <top>
        <color indexed="63"/>
      </top>
      <bottom>
        <color indexed="63"/>
      </bottom>
    </border>
    <border>
      <left>
        <color indexed="63"/>
      </left>
      <right style="medium"/>
      <top style="medium"/>
      <bottom style="thin"/>
    </border>
    <border>
      <left/>
      <right/>
      <top style="thin"/>
      <bottom style="medium"/>
    </border>
    <border>
      <left style="thin"/>
      <right>
        <color indexed="63"/>
      </right>
      <top style="thin"/>
      <bottom style="medium"/>
    </border>
    <border>
      <left style="thin"/>
      <right>
        <color indexed="63"/>
      </right>
      <top style="medium"/>
      <bottom style="thin"/>
    </border>
    <border>
      <left style="medium"/>
      <right/>
      <top style="medium"/>
      <bottom style="medium"/>
    </border>
    <border>
      <left/>
      <right style="medium"/>
      <top style="medium"/>
      <bottom style="medium"/>
    </border>
    <border>
      <left style="medium"/>
      <right/>
      <top style="medium"/>
      <bottom>
        <color indexed="63"/>
      </bottom>
    </border>
    <border>
      <left style="medium"/>
      <right style="thin"/>
      <top style="medium"/>
      <bottom/>
    </border>
    <border>
      <left style="medium"/>
      <right>
        <color indexed="63"/>
      </right>
      <top/>
      <bottom style="thin"/>
    </border>
    <border>
      <left style="thin"/>
      <right/>
      <top/>
      <bottom style="medium"/>
    </border>
    <border>
      <left>
        <color indexed="63"/>
      </left>
      <right style="medium"/>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430">
    <xf numFmtId="0" fontId="0" fillId="0" borderId="0" xfId="0" applyFont="1" applyAlignment="1">
      <alignment/>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xf>
    <xf numFmtId="0" fontId="56"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Alignment="1">
      <alignment horizontal="center" vertical="center" wrapText="1"/>
    </xf>
    <xf numFmtId="0" fontId="58" fillId="0" borderId="10" xfId="0" applyFont="1" applyBorder="1" applyAlignment="1">
      <alignment horizontal="center" vertical="center" wrapText="1"/>
    </xf>
    <xf numFmtId="0" fontId="58" fillId="0" borderId="0" xfId="0" applyFont="1" applyBorder="1" applyAlignment="1">
      <alignment vertical="center" wrapText="1"/>
    </xf>
    <xf numFmtId="0" fontId="58" fillId="0" borderId="0" xfId="0" applyFont="1" applyFill="1" applyBorder="1" applyAlignment="1">
      <alignment vertical="center" wrapText="1"/>
    </xf>
    <xf numFmtId="9" fontId="55" fillId="0" borderId="0" xfId="56" applyFont="1" applyBorder="1" applyAlignment="1">
      <alignment horizontal="center" vertical="center" wrapText="1"/>
    </xf>
    <xf numFmtId="9" fontId="55"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60" fillId="0" borderId="0" xfId="0" applyFont="1" applyAlignment="1">
      <alignment horizontal="center" vertical="center" wrapText="1"/>
    </xf>
    <xf numFmtId="3" fontId="58" fillId="0" borderId="14" xfId="0" applyNumberFormat="1" applyFont="1" applyFill="1" applyBorder="1" applyAlignment="1">
      <alignment horizontal="center" vertical="center" wrapText="1"/>
    </xf>
    <xf numFmtId="2" fontId="58" fillId="0" borderId="15" xfId="0" applyNumberFormat="1" applyFont="1" applyBorder="1" applyAlignment="1">
      <alignment horizontal="center" vertical="center" wrapText="1"/>
    </xf>
    <xf numFmtId="4" fontId="58" fillId="0" borderId="0" xfId="0" applyNumberFormat="1" applyFont="1" applyAlignment="1">
      <alignment horizontal="center" vertical="center" wrapText="1"/>
    </xf>
    <xf numFmtId="44" fontId="58" fillId="0" borderId="0" xfId="0" applyNumberFormat="1" applyFont="1" applyAlignment="1">
      <alignment horizontal="center" vertical="center" wrapText="1"/>
    </xf>
    <xf numFmtId="0" fontId="58" fillId="0" borderId="0" xfId="0" applyFont="1" applyAlignment="1">
      <alignment horizontal="center" vertical="center" wrapText="1"/>
    </xf>
    <xf numFmtId="9" fontId="58" fillId="0" borderId="14" xfId="0" applyNumberFormat="1" applyFont="1" applyBorder="1" applyAlignment="1">
      <alignment horizontal="center" vertical="center" wrapText="1"/>
    </xf>
    <xf numFmtId="9" fontId="58" fillId="0" borderId="14" xfId="56" applyFont="1" applyBorder="1" applyAlignment="1">
      <alignment horizontal="center" vertical="center" wrapText="1"/>
    </xf>
    <xf numFmtId="0" fontId="61" fillId="0" borderId="0" xfId="0" applyFont="1" applyAlignment="1">
      <alignment horizontal="center" vertical="center" wrapText="1"/>
    </xf>
    <xf numFmtId="0" fontId="59" fillId="0" borderId="0" xfId="0" applyFont="1" applyBorder="1" applyAlignment="1">
      <alignment horizontal="center" vertical="center" wrapText="1"/>
    </xf>
    <xf numFmtId="0" fontId="62" fillId="33" borderId="0" xfId="0" applyFont="1" applyFill="1" applyAlignment="1">
      <alignment horizontal="center" vertical="center" wrapText="1"/>
    </xf>
    <xf numFmtId="0" fontId="60" fillId="0" borderId="13" xfId="0" applyFont="1" applyBorder="1" applyAlignment="1">
      <alignment horizontal="center" vertical="center" wrapText="1"/>
    </xf>
    <xf numFmtId="0" fontId="60" fillId="0" borderId="0"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1" fontId="64" fillId="0" borderId="22" xfId="0" applyNumberFormat="1" applyFont="1" applyBorder="1" applyAlignment="1">
      <alignment horizontal="center" vertical="center" wrapText="1"/>
    </xf>
    <xf numFmtId="1" fontId="2" fillId="0" borderId="23" xfId="51" applyNumberFormat="1" applyFont="1" applyBorder="1" applyAlignment="1">
      <alignment horizontal="center" vertical="center" wrapText="1"/>
    </xf>
    <xf numFmtId="1" fontId="2" fillId="0" borderId="13" xfId="51" applyNumberFormat="1" applyFont="1" applyBorder="1" applyAlignment="1">
      <alignment horizontal="center" vertical="center" wrapText="1"/>
    </xf>
    <xf numFmtId="0" fontId="0" fillId="0" borderId="24" xfId="0" applyBorder="1" applyAlignment="1">
      <alignment/>
    </xf>
    <xf numFmtId="0" fontId="63" fillId="0" borderId="25" xfId="0" applyFont="1" applyBorder="1" applyAlignment="1">
      <alignment horizontal="center" vertical="center" wrapText="1"/>
    </xf>
    <xf numFmtId="2" fontId="58" fillId="0" borderId="26" xfId="0" applyNumberFormat="1"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44" fontId="58" fillId="0" borderId="23" xfId="51" applyFont="1" applyBorder="1" applyAlignment="1">
      <alignment horizontal="center" vertical="center" wrapText="1"/>
    </xf>
    <xf numFmtId="44" fontId="58" fillId="0" borderId="29" xfId="51" applyFont="1" applyBorder="1" applyAlignment="1">
      <alignment horizontal="center" vertical="center" wrapText="1"/>
    </xf>
    <xf numFmtId="44" fontId="58" fillId="0" borderId="22" xfId="51" applyFont="1" applyBorder="1" applyAlignment="1">
      <alignment horizontal="center" vertical="center" wrapText="1"/>
    </xf>
    <xf numFmtId="8" fontId="58" fillId="0" borderId="22" xfId="0" applyNumberFormat="1" applyFont="1" applyBorder="1" applyAlignment="1">
      <alignment horizontal="center" vertical="center" wrapText="1"/>
    </xf>
    <xf numFmtId="4" fontId="63" fillId="0" borderId="30" xfId="51" applyNumberFormat="1" applyFont="1" applyFill="1" applyBorder="1" applyAlignment="1">
      <alignment horizontal="center" vertical="center" wrapText="1"/>
    </xf>
    <xf numFmtId="44" fontId="58" fillId="0" borderId="31" xfId="51" applyFont="1" applyBorder="1" applyAlignment="1">
      <alignment horizontal="center" vertical="center" wrapText="1"/>
    </xf>
    <xf numFmtId="44" fontId="58" fillId="0" borderId="11" xfId="51" applyFont="1" applyBorder="1" applyAlignment="1">
      <alignment horizontal="center" vertical="center" wrapText="1"/>
    </xf>
    <xf numFmtId="44" fontId="58" fillId="0" borderId="14" xfId="51" applyFont="1" applyBorder="1" applyAlignment="1">
      <alignment horizontal="center" vertical="center" wrapText="1"/>
    </xf>
    <xf numFmtId="8" fontId="58" fillId="0" borderId="0" xfId="0" applyNumberFormat="1" applyFont="1" applyBorder="1" applyAlignment="1">
      <alignment horizontal="center" vertical="center" wrapText="1"/>
    </xf>
    <xf numFmtId="4" fontId="63" fillId="0" borderId="32" xfId="51" applyNumberFormat="1" applyFont="1" applyFill="1" applyBorder="1" applyAlignment="1">
      <alignment horizontal="center" vertical="center" wrapText="1"/>
    </xf>
    <xf numFmtId="44" fontId="58" fillId="0" borderId="33" xfId="51" applyFont="1" applyBorder="1" applyAlignment="1">
      <alignment horizontal="center" vertical="center" wrapText="1"/>
    </xf>
    <xf numFmtId="44" fontId="58" fillId="0" borderId="13" xfId="51" applyFont="1" applyBorder="1" applyAlignment="1">
      <alignment horizontal="center" vertical="center" wrapText="1"/>
    </xf>
    <xf numFmtId="44" fontId="58" fillId="0" borderId="26" xfId="51" applyFont="1" applyBorder="1" applyAlignment="1">
      <alignment horizontal="center" vertical="center" wrapText="1"/>
    </xf>
    <xf numFmtId="4" fontId="63" fillId="0" borderId="34" xfId="51" applyNumberFormat="1" applyFont="1" applyFill="1" applyBorder="1" applyAlignment="1">
      <alignment horizontal="center" vertical="center" wrapText="1"/>
    </xf>
    <xf numFmtId="0" fontId="63" fillId="0" borderId="10" xfId="0" applyFont="1" applyBorder="1" applyAlignment="1">
      <alignment horizontal="center" vertical="center" wrapText="1"/>
    </xf>
    <xf numFmtId="0" fontId="63" fillId="0" borderId="35" xfId="0" applyFont="1" applyBorder="1" applyAlignment="1">
      <alignment horizontal="center" vertical="center" wrapText="1"/>
    </xf>
    <xf numFmtId="0" fontId="58" fillId="0" borderId="22" xfId="0" applyFont="1" applyFill="1" applyBorder="1" applyAlignment="1">
      <alignment horizontal="center" vertical="top" wrapText="1"/>
    </xf>
    <xf numFmtId="0" fontId="63" fillId="0" borderId="36" xfId="0" applyFont="1" applyBorder="1" applyAlignment="1">
      <alignment horizontal="center" vertical="center" wrapText="1"/>
    </xf>
    <xf numFmtId="49" fontId="2" fillId="0" borderId="31" xfId="51" applyNumberFormat="1" applyFont="1" applyBorder="1" applyAlignment="1">
      <alignment horizontal="center" vertical="center" wrapText="1"/>
    </xf>
    <xf numFmtId="0" fontId="63" fillId="0" borderId="37" xfId="0" applyFont="1" applyBorder="1" applyAlignment="1">
      <alignment horizontal="center" vertical="center" wrapText="1"/>
    </xf>
    <xf numFmtId="0" fontId="58" fillId="0" borderId="38" xfId="0" applyFont="1" applyFill="1" applyBorder="1" applyAlignment="1">
      <alignment horizontal="center" vertical="center" wrapText="1"/>
    </xf>
    <xf numFmtId="0" fontId="58" fillId="0" borderId="12" xfId="0" applyFont="1" applyFill="1" applyBorder="1" applyAlignment="1">
      <alignment horizontal="center" vertical="center" wrapText="1"/>
    </xf>
    <xf numFmtId="2" fontId="58" fillId="0" borderId="12" xfId="51" applyNumberFormat="1" applyFont="1" applyBorder="1" applyAlignment="1">
      <alignment horizontal="center" vertical="center" wrapText="1"/>
    </xf>
    <xf numFmtId="2" fontId="58" fillId="0" borderId="10" xfId="51" applyNumberFormat="1" applyFont="1" applyBorder="1" applyAlignment="1">
      <alignment horizontal="center" vertical="center" wrapText="1"/>
    </xf>
    <xf numFmtId="3" fontId="58" fillId="0" borderId="22" xfId="0" applyNumberFormat="1" applyFont="1" applyBorder="1" applyAlignment="1">
      <alignment horizontal="center" vertical="center" wrapText="1"/>
    </xf>
    <xf numFmtId="2" fontId="2" fillId="0" borderId="23" xfId="51" applyNumberFormat="1" applyFont="1" applyBorder="1" applyAlignment="1">
      <alignment horizontal="center" vertical="center" wrapText="1"/>
    </xf>
    <xf numFmtId="0" fontId="58" fillId="0" borderId="12"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40" xfId="0" applyFont="1" applyBorder="1" applyAlignment="1">
      <alignment horizontal="center" vertical="center" wrapText="1"/>
    </xf>
    <xf numFmtId="0" fontId="58" fillId="0" borderId="38"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43" xfId="0" applyFont="1" applyBorder="1" applyAlignment="1">
      <alignment horizontal="center" vertical="center" wrapText="1"/>
    </xf>
    <xf numFmtId="2" fontId="58" fillId="0" borderId="12" xfId="0" applyNumberFormat="1"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26" xfId="0" applyFont="1" applyFill="1" applyBorder="1" applyAlignment="1">
      <alignment horizontal="center" vertical="center" wrapText="1"/>
    </xf>
    <xf numFmtId="2" fontId="58" fillId="0" borderId="10" xfId="0" applyNumberFormat="1" applyFont="1" applyBorder="1" applyAlignment="1">
      <alignment horizontal="center" vertical="center" wrapText="1"/>
    </xf>
    <xf numFmtId="9" fontId="2" fillId="0" borderId="33" xfId="56" applyFont="1" applyBorder="1" applyAlignment="1">
      <alignment horizontal="center" vertical="center" wrapText="1"/>
    </xf>
    <xf numFmtId="9" fontId="63" fillId="0" borderId="44" xfId="56" applyFont="1" applyFill="1" applyBorder="1" applyAlignment="1">
      <alignment horizontal="center" vertical="center" wrapText="1"/>
    </xf>
    <xf numFmtId="9" fontId="2" fillId="0" borderId="14" xfId="56" applyFont="1" applyBorder="1" applyAlignment="1">
      <alignment horizontal="center" vertical="center" wrapText="1"/>
    </xf>
    <xf numFmtId="9" fontId="2" fillId="0" borderId="26" xfId="56" applyFont="1" applyBorder="1" applyAlignment="1">
      <alignment horizontal="center" vertical="center" wrapText="1"/>
    </xf>
    <xf numFmtId="0" fontId="55" fillId="0" borderId="0" xfId="0" applyFont="1" applyBorder="1" applyAlignment="1">
      <alignment vertical="center" wrapText="1"/>
    </xf>
    <xf numFmtId="9" fontId="55" fillId="0" borderId="0" xfId="56" applyFont="1" applyBorder="1" applyAlignment="1">
      <alignment vertical="center" wrapText="1"/>
    </xf>
    <xf numFmtId="0" fontId="65" fillId="0" borderId="0" xfId="54" applyFont="1" applyBorder="1" applyAlignment="1">
      <alignment vertical="center" wrapText="1"/>
      <protection/>
    </xf>
    <xf numFmtId="2" fontId="55" fillId="0" borderId="0" xfId="51" applyNumberFormat="1" applyFont="1" applyBorder="1" applyAlignment="1">
      <alignment horizontal="center" vertical="center" wrapText="1"/>
    </xf>
    <xf numFmtId="2" fontId="55" fillId="0" borderId="0" xfId="0" applyNumberFormat="1" applyFont="1" applyFill="1" applyBorder="1" applyAlignment="1">
      <alignment horizontal="center" vertical="center" wrapText="1"/>
    </xf>
    <xf numFmtId="2" fontId="55" fillId="0" borderId="0" xfId="0" applyNumberFormat="1" applyFont="1" applyBorder="1" applyAlignment="1">
      <alignment horizontal="center" vertical="center" wrapText="1"/>
    </xf>
    <xf numFmtId="9" fontId="2" fillId="0" borderId="45" xfId="56" applyFont="1" applyBorder="1" applyAlignment="1">
      <alignment horizontal="center" vertical="center" wrapText="1"/>
    </xf>
    <xf numFmtId="9" fontId="2" fillId="0" borderId="46" xfId="56" applyFont="1" applyBorder="1" applyAlignment="1">
      <alignment horizontal="center" vertical="center" wrapText="1"/>
    </xf>
    <xf numFmtId="9" fontId="2" fillId="0" borderId="12" xfId="56" applyFont="1" applyBorder="1" applyAlignment="1">
      <alignment horizontal="center" vertical="center" wrapText="1"/>
    </xf>
    <xf numFmtId="9" fontId="2" fillId="0" borderId="31" xfId="56" applyFont="1" applyBorder="1" applyAlignment="1">
      <alignment horizontal="center" vertical="center" wrapText="1"/>
    </xf>
    <xf numFmtId="0" fontId="58" fillId="0" borderId="46" xfId="0" applyNumberFormat="1" applyFont="1" applyBorder="1" applyAlignment="1">
      <alignment horizontal="center" vertical="center" wrapText="1"/>
    </xf>
    <xf numFmtId="3" fontId="58" fillId="0" borderId="15" xfId="0" applyNumberFormat="1" applyFont="1" applyBorder="1" applyAlignment="1">
      <alignment horizontal="center" vertical="center" wrapText="1"/>
    </xf>
    <xf numFmtId="9" fontId="58" fillId="0" borderId="47" xfId="0" applyNumberFormat="1" applyFont="1" applyBorder="1" applyAlignment="1">
      <alignment horizontal="center" vertical="center" wrapText="1"/>
    </xf>
    <xf numFmtId="0" fontId="55" fillId="0" borderId="24" xfId="0" applyFont="1" applyBorder="1" applyAlignment="1">
      <alignment horizontal="center" vertical="center" wrapText="1"/>
    </xf>
    <xf numFmtId="9" fontId="58" fillId="0" borderId="48" xfId="56" applyFont="1" applyBorder="1" applyAlignment="1">
      <alignment horizontal="center" vertical="center" wrapText="1"/>
    </xf>
    <xf numFmtId="9" fontId="58" fillId="0" borderId="48" xfId="56" applyNumberFormat="1" applyFont="1" applyBorder="1" applyAlignment="1">
      <alignment horizontal="center" vertical="center" wrapText="1"/>
    </xf>
    <xf numFmtId="9" fontId="58" fillId="0" borderId="48" xfId="0" applyNumberFormat="1" applyFont="1" applyBorder="1" applyAlignment="1">
      <alignment horizontal="center" vertical="center" wrapText="1"/>
    </xf>
    <xf numFmtId="9" fontId="58" fillId="0" borderId="26" xfId="56" applyNumberFormat="1" applyFont="1" applyBorder="1" applyAlignment="1">
      <alignment horizontal="center" vertical="center" wrapText="1"/>
    </xf>
    <xf numFmtId="9" fontId="58" fillId="0" borderId="26" xfId="0" applyNumberFormat="1" applyFont="1" applyBorder="1" applyAlignment="1">
      <alignment horizontal="center" vertical="center" wrapText="1"/>
    </xf>
    <xf numFmtId="9" fontId="58" fillId="0" borderId="26" xfId="0" applyNumberFormat="1" applyFont="1" applyFill="1" applyBorder="1" applyAlignment="1">
      <alignment horizontal="center" vertical="center" wrapText="1"/>
    </xf>
    <xf numFmtId="0" fontId="58" fillId="0" borderId="24" xfId="0" applyFont="1" applyBorder="1" applyAlignment="1">
      <alignment vertical="center" wrapText="1"/>
    </xf>
    <xf numFmtId="0" fontId="55" fillId="0" borderId="49" xfId="0" applyFont="1" applyBorder="1" applyAlignment="1">
      <alignment horizontal="center" vertical="center" wrapText="1"/>
    </xf>
    <xf numFmtId="3" fontId="63" fillId="0" borderId="50" xfId="51" applyNumberFormat="1" applyFont="1" applyFill="1" applyBorder="1" applyAlignment="1">
      <alignment horizontal="center" vertical="center" wrapText="1"/>
    </xf>
    <xf numFmtId="1" fontId="58" fillId="0" borderId="22" xfId="51" applyNumberFormat="1" applyFont="1" applyBorder="1" applyAlignment="1">
      <alignment horizontal="center" vertical="center" wrapText="1"/>
    </xf>
    <xf numFmtId="3" fontId="58" fillId="0" borderId="46" xfId="0" applyNumberFormat="1" applyFont="1" applyFill="1" applyBorder="1" applyAlignment="1">
      <alignment horizontal="center" vertical="center" wrapText="1"/>
    </xf>
    <xf numFmtId="3" fontId="58" fillId="0" borderId="46" xfId="0" applyNumberFormat="1" applyFont="1" applyBorder="1" applyAlignment="1">
      <alignment horizontal="center" vertical="center" wrapText="1"/>
    </xf>
    <xf numFmtId="3" fontId="58" fillId="0" borderId="38" xfId="0" applyNumberFormat="1" applyFont="1" applyBorder="1" applyAlignment="1">
      <alignment horizontal="center" vertical="center" wrapText="1"/>
    </xf>
    <xf numFmtId="2" fontId="58" fillId="0" borderId="31" xfId="51" applyNumberFormat="1" applyFont="1" applyBorder="1" applyAlignment="1">
      <alignment horizontal="center" vertical="center" wrapText="1"/>
    </xf>
    <xf numFmtId="0" fontId="58" fillId="0" borderId="31" xfId="0" applyFont="1" applyBorder="1" applyAlignment="1">
      <alignment horizontal="center" vertical="center" wrapText="1"/>
    </xf>
    <xf numFmtId="3" fontId="64" fillId="0" borderId="26" xfId="0" applyNumberFormat="1" applyFont="1" applyBorder="1" applyAlignment="1">
      <alignment horizontal="center" vertical="center" wrapText="1"/>
    </xf>
    <xf numFmtId="0" fontId="0" fillId="0" borderId="0" xfId="0" applyAlignment="1">
      <alignment horizontal="center"/>
    </xf>
    <xf numFmtId="0" fontId="3" fillId="33" borderId="14" xfId="54" applyFont="1" applyFill="1" applyBorder="1" applyAlignment="1">
      <alignment horizontal="center" vertical="center" wrapText="1"/>
      <protection/>
    </xf>
    <xf numFmtId="9" fontId="58" fillId="0" borderId="35" xfId="56" applyFont="1" applyBorder="1" applyAlignment="1">
      <alignment horizontal="center" vertical="center" wrapText="1"/>
    </xf>
    <xf numFmtId="44" fontId="58" fillId="0" borderId="14" xfId="51" applyFont="1" applyFill="1" applyBorder="1" applyAlignment="1">
      <alignment vertical="center" wrapText="1"/>
    </xf>
    <xf numFmtId="4" fontId="58" fillId="0" borderId="14" xfId="51" applyNumberFormat="1" applyFont="1" applyFill="1" applyBorder="1" applyAlignment="1">
      <alignment vertical="center" wrapText="1"/>
    </xf>
    <xf numFmtId="8" fontId="58" fillId="0" borderId="14" xfId="51" applyNumberFormat="1" applyFont="1" applyFill="1" applyBorder="1" applyAlignment="1">
      <alignment vertical="center" wrapText="1"/>
    </xf>
    <xf numFmtId="4" fontId="60" fillId="0" borderId="0" xfId="0" applyNumberFormat="1" applyFont="1" applyAlignment="1">
      <alignment horizontal="center" vertical="center" wrapText="1"/>
    </xf>
    <xf numFmtId="44" fontId="60" fillId="0" borderId="0" xfId="0" applyNumberFormat="1" applyFont="1" applyAlignment="1">
      <alignment horizontal="center" vertical="center" wrapText="1"/>
    </xf>
    <xf numFmtId="0" fontId="58" fillId="0" borderId="48" xfId="0" applyFont="1" applyFill="1" applyBorder="1" applyAlignment="1">
      <alignment horizontal="center" vertical="center" wrapText="1"/>
    </xf>
    <xf numFmtId="4" fontId="60" fillId="0" borderId="0" xfId="0" applyNumberFormat="1" applyFont="1" applyBorder="1" applyAlignment="1">
      <alignment horizontal="center" vertical="center" wrapText="1"/>
    </xf>
    <xf numFmtId="44" fontId="60" fillId="0" borderId="0" xfId="0" applyNumberFormat="1" applyFont="1" applyBorder="1" applyAlignment="1">
      <alignment horizontal="center" vertical="center" wrapText="1"/>
    </xf>
    <xf numFmtId="1" fontId="58" fillId="0" borderId="14" xfId="0" applyNumberFormat="1" applyFont="1" applyBorder="1" applyAlignment="1">
      <alignment horizontal="center" vertical="center" wrapText="1"/>
    </xf>
    <xf numFmtId="2" fontId="58" fillId="0" borderId="0" xfId="0" applyNumberFormat="1" applyFont="1" applyBorder="1" applyAlignment="1">
      <alignment vertical="center" wrapText="1"/>
    </xf>
    <xf numFmtId="2" fontId="2" fillId="0" borderId="0" xfId="51" applyNumberFormat="1" applyFont="1" applyBorder="1" applyAlignment="1">
      <alignment horizontal="center" vertical="center" wrapText="1"/>
    </xf>
    <xf numFmtId="2" fontId="58" fillId="0" borderId="0" xfId="51" applyNumberFormat="1" applyFont="1" applyBorder="1" applyAlignment="1">
      <alignment horizontal="center" vertical="center" wrapText="1"/>
    </xf>
    <xf numFmtId="2" fontId="58" fillId="0" borderId="0" xfId="0" applyNumberFormat="1" applyFont="1" applyFill="1" applyBorder="1" applyAlignment="1">
      <alignment horizontal="center" vertical="center" wrapText="1"/>
    </xf>
    <xf numFmtId="2" fontId="58" fillId="0" borderId="0" xfId="0" applyNumberFormat="1" applyFont="1" applyBorder="1" applyAlignment="1">
      <alignment horizontal="center" vertical="center" wrapText="1"/>
    </xf>
    <xf numFmtId="2" fontId="63" fillId="0" borderId="0" xfId="51" applyNumberFormat="1" applyFont="1" applyFill="1" applyBorder="1" applyAlignment="1">
      <alignment horizontal="center" vertical="center" wrapText="1"/>
    </xf>
    <xf numFmtId="2" fontId="60" fillId="0" borderId="0" xfId="0" applyNumberFormat="1" applyFont="1" applyBorder="1" applyAlignment="1">
      <alignment horizontal="center" vertical="center" wrapText="1"/>
    </xf>
    <xf numFmtId="0" fontId="63" fillId="0" borderId="35"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41" xfId="0" applyFont="1" applyFill="1" applyBorder="1" applyAlignment="1">
      <alignment horizontal="center" vertical="center" wrapText="1"/>
    </xf>
    <xf numFmtId="44" fontId="58" fillId="0" borderId="22" xfId="51" applyFont="1" applyFill="1" applyBorder="1" applyAlignment="1">
      <alignment vertical="center" wrapText="1"/>
    </xf>
    <xf numFmtId="8" fontId="58" fillId="0" borderId="22" xfId="51" applyNumberFormat="1" applyFont="1" applyFill="1" applyBorder="1" applyAlignment="1">
      <alignment vertical="center" wrapText="1"/>
    </xf>
    <xf numFmtId="44" fontId="58" fillId="0" borderId="26" xfId="51" applyFont="1" applyFill="1" applyBorder="1" applyAlignment="1">
      <alignment vertical="center" wrapText="1"/>
    </xf>
    <xf numFmtId="44" fontId="58" fillId="0" borderId="26" xfId="51" applyFont="1" applyFill="1" applyBorder="1" applyAlignment="1">
      <alignment horizontal="center" vertical="center" wrapText="1"/>
    </xf>
    <xf numFmtId="8" fontId="58" fillId="0" borderId="15" xfId="51" applyNumberFormat="1" applyFont="1" applyFill="1" applyBorder="1" applyAlignment="1">
      <alignment vertical="center" wrapText="1"/>
    </xf>
    <xf numFmtId="1" fontId="58" fillId="0" borderId="15" xfId="0" applyNumberFormat="1" applyFont="1" applyBorder="1" applyAlignment="1">
      <alignment horizontal="center" vertical="center" wrapText="1"/>
    </xf>
    <xf numFmtId="0" fontId="63" fillId="0" borderId="40" xfId="0" applyFont="1" applyFill="1" applyBorder="1" applyAlignment="1">
      <alignment horizontal="center" vertical="center" wrapText="1"/>
    </xf>
    <xf numFmtId="1" fontId="58" fillId="0" borderId="31" xfId="0" applyNumberFormat="1" applyFont="1" applyBorder="1" applyAlignment="1">
      <alignment horizontal="center" vertical="center" wrapText="1"/>
    </xf>
    <xf numFmtId="2" fontId="58" fillId="0" borderId="38" xfId="0" applyNumberFormat="1" applyFont="1" applyFill="1" applyBorder="1" applyAlignment="1">
      <alignment horizontal="center" vertical="center" wrapText="1"/>
    </xf>
    <xf numFmtId="44" fontId="2" fillId="0" borderId="0" xfId="51" applyFont="1" applyBorder="1" applyAlignment="1">
      <alignment horizontal="center" vertical="center" wrapText="1"/>
    </xf>
    <xf numFmtId="44" fontId="58" fillId="0" borderId="0" xfId="51" applyFont="1" applyBorder="1" applyAlignment="1">
      <alignment horizontal="center" vertical="center" wrapText="1"/>
    </xf>
    <xf numFmtId="4" fontId="0" fillId="0" borderId="0" xfId="0" applyNumberFormat="1" applyAlignment="1">
      <alignment/>
    </xf>
    <xf numFmtId="4" fontId="0" fillId="0" borderId="0" xfId="0" applyNumberFormat="1" applyFill="1" applyAlignment="1">
      <alignment/>
    </xf>
    <xf numFmtId="1" fontId="2" fillId="0" borderId="51" xfId="51" applyNumberFormat="1" applyFont="1" applyBorder="1" applyAlignment="1">
      <alignment horizontal="center" vertical="center" wrapText="1"/>
    </xf>
    <xf numFmtId="0" fontId="58" fillId="0" borderId="14" xfId="0" applyFont="1" applyBorder="1" applyAlignment="1">
      <alignment vertical="center" wrapText="1"/>
    </xf>
    <xf numFmtId="44" fontId="58" fillId="0" borderId="46" xfId="51" applyFont="1" applyBorder="1" applyAlignment="1">
      <alignment vertical="center" wrapText="1"/>
    </xf>
    <xf numFmtId="44" fontId="58" fillId="0" borderId="23" xfId="51" applyFont="1" applyFill="1" applyBorder="1" applyAlignment="1">
      <alignment vertical="center" wrapText="1"/>
    </xf>
    <xf numFmtId="44" fontId="58" fillId="0" borderId="33" xfId="51" applyFont="1" applyFill="1" applyBorder="1" applyAlignment="1">
      <alignment vertical="center" wrapText="1"/>
    </xf>
    <xf numFmtId="44" fontId="58" fillId="0" borderId="31" xfId="51" applyFont="1" applyFill="1" applyBorder="1" applyAlignment="1">
      <alignment vertical="center" wrapText="1"/>
    </xf>
    <xf numFmtId="9" fontId="58" fillId="0" borderId="11" xfId="56" applyFont="1" applyBorder="1" applyAlignment="1">
      <alignment horizontal="center" vertical="center" wrapText="1"/>
    </xf>
    <xf numFmtId="9" fontId="58" fillId="0" borderId="13" xfId="56" applyFont="1" applyBorder="1" applyAlignment="1">
      <alignment horizontal="center" vertical="center" wrapText="1"/>
    </xf>
    <xf numFmtId="9" fontId="58" fillId="0" borderId="26" xfId="56" applyFont="1" applyBorder="1" applyAlignment="1">
      <alignment horizontal="center" vertical="center" wrapText="1"/>
    </xf>
    <xf numFmtId="44" fontId="63" fillId="0" borderId="50" xfId="51" applyFont="1" applyFill="1" applyBorder="1" applyAlignment="1">
      <alignment horizontal="center" vertical="center" wrapText="1"/>
    </xf>
    <xf numFmtId="9" fontId="63" fillId="0" borderId="52" xfId="56" applyFont="1" applyFill="1" applyBorder="1" applyAlignment="1">
      <alignment horizontal="center" vertical="center" wrapText="1"/>
    </xf>
    <xf numFmtId="9" fontId="63" fillId="0" borderId="32" xfId="56" applyFont="1" applyFill="1" applyBorder="1" applyAlignment="1">
      <alignment horizontal="center" vertical="center" wrapText="1"/>
    </xf>
    <xf numFmtId="49" fontId="2" fillId="0" borderId="33" xfId="51" applyNumberFormat="1" applyFont="1" applyBorder="1" applyAlignment="1">
      <alignment horizontal="center" vertical="center" wrapText="1"/>
    </xf>
    <xf numFmtId="3" fontId="2" fillId="0" borderId="31" xfId="51" applyNumberFormat="1" applyFont="1" applyBorder="1" applyAlignment="1">
      <alignment horizontal="center" vertical="center" wrapText="1"/>
    </xf>
    <xf numFmtId="3" fontId="58" fillId="0" borderId="14" xfId="51" applyNumberFormat="1" applyFont="1" applyBorder="1" applyAlignment="1">
      <alignment horizontal="center" vertical="center" wrapText="1"/>
    </xf>
    <xf numFmtId="3" fontId="63" fillId="0" borderId="32" xfId="51" applyNumberFormat="1" applyFont="1" applyFill="1" applyBorder="1" applyAlignment="1">
      <alignment horizontal="center" vertical="center" wrapText="1"/>
    </xf>
    <xf numFmtId="3" fontId="63" fillId="0" borderId="44" xfId="51" applyNumberFormat="1" applyFont="1" applyFill="1" applyBorder="1" applyAlignment="1">
      <alignment horizontal="center" vertical="center" wrapText="1"/>
    </xf>
    <xf numFmtId="4" fontId="55" fillId="0" borderId="0" xfId="0" applyNumberFormat="1" applyFont="1" applyAlignment="1">
      <alignment horizontal="center" vertical="center" wrapText="1"/>
    </xf>
    <xf numFmtId="44" fontId="55" fillId="0" borderId="0" xfId="0" applyNumberFormat="1" applyFont="1" applyAlignment="1">
      <alignment horizontal="center" vertical="center" wrapText="1"/>
    </xf>
    <xf numFmtId="0" fontId="0" fillId="0" borderId="53" xfId="0" applyBorder="1" applyAlignment="1">
      <alignment/>
    </xf>
    <xf numFmtId="1" fontId="58" fillId="0" borderId="46" xfId="51" applyNumberFormat="1" applyFont="1" applyBorder="1" applyAlignment="1">
      <alignment horizontal="center" vertical="center" wrapText="1"/>
    </xf>
    <xf numFmtId="1" fontId="63" fillId="0" borderId="54" xfId="51" applyNumberFormat="1" applyFont="1" applyFill="1" applyBorder="1" applyAlignment="1">
      <alignment horizontal="center" vertical="center" wrapText="1"/>
    </xf>
    <xf numFmtId="1" fontId="63" fillId="0" borderId="55" xfId="51" applyNumberFormat="1" applyFont="1" applyFill="1" applyBorder="1" applyAlignment="1">
      <alignment horizontal="center" vertical="center" wrapText="1"/>
    </xf>
    <xf numFmtId="2" fontId="2" fillId="0" borderId="31" xfId="51" applyNumberFormat="1" applyFont="1" applyBorder="1" applyAlignment="1">
      <alignment horizontal="center" vertical="center" wrapText="1"/>
    </xf>
    <xf numFmtId="1" fontId="63" fillId="0" borderId="50" xfId="51" applyNumberFormat="1" applyFont="1" applyFill="1" applyBorder="1" applyAlignment="1">
      <alignment horizontal="center" vertical="center" wrapText="1"/>
    </xf>
    <xf numFmtId="1" fontId="63" fillId="0" borderId="56" xfId="51" applyNumberFormat="1" applyFont="1" applyFill="1" applyBorder="1" applyAlignment="1">
      <alignment horizontal="center" vertical="center" wrapText="1"/>
    </xf>
    <xf numFmtId="1" fontId="63" fillId="0" borderId="34" xfId="51" applyNumberFormat="1" applyFont="1" applyFill="1" applyBorder="1" applyAlignment="1">
      <alignment horizontal="center" vertical="center" wrapText="1"/>
    </xf>
    <xf numFmtId="1" fontId="58" fillId="0" borderId="20" xfId="51" applyNumberFormat="1" applyFont="1" applyBorder="1" applyAlignment="1">
      <alignment horizontal="center" vertical="center" wrapText="1"/>
    </xf>
    <xf numFmtId="1" fontId="2" fillId="0" borderId="42" xfId="51" applyNumberFormat="1" applyFont="1" applyBorder="1" applyAlignment="1">
      <alignment horizontal="center" vertical="center" wrapText="1"/>
    </xf>
    <xf numFmtId="1" fontId="2" fillId="0" borderId="57" xfId="51" applyNumberFormat="1" applyFont="1" applyBorder="1" applyAlignment="1">
      <alignment horizontal="center" vertical="center" wrapText="1"/>
    </xf>
    <xf numFmtId="1" fontId="58" fillId="0" borderId="48" xfId="51" applyNumberFormat="1" applyFont="1" applyBorder="1" applyAlignment="1">
      <alignment horizontal="center" vertical="center" wrapText="1"/>
    </xf>
    <xf numFmtId="0" fontId="66" fillId="0" borderId="0" xfId="0" applyFont="1" applyAlignment="1">
      <alignment horizontal="center" vertical="center" wrapText="1"/>
    </xf>
    <xf numFmtId="0" fontId="0" fillId="0" borderId="0" xfId="0" applyFont="1" applyAlignment="1">
      <alignment horizontal="center" vertical="center" wrapText="1"/>
    </xf>
    <xf numFmtId="0" fontId="5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xf>
    <xf numFmtId="9" fontId="63" fillId="0" borderId="56" xfId="56" applyFont="1" applyFill="1" applyBorder="1" applyAlignment="1">
      <alignment horizontal="center" vertical="center" wrapText="1"/>
    </xf>
    <xf numFmtId="9" fontId="58" fillId="0" borderId="31" xfId="56" applyFont="1" applyBorder="1" applyAlignment="1">
      <alignment horizontal="center" vertical="center"/>
    </xf>
    <xf numFmtId="9" fontId="58" fillId="0" borderId="14" xfId="56" applyFont="1" applyBorder="1" applyAlignment="1">
      <alignment horizontal="center" vertical="center"/>
    </xf>
    <xf numFmtId="3" fontId="63" fillId="0" borderId="58" xfId="51" applyNumberFormat="1" applyFont="1" applyFill="1" applyBorder="1" applyAlignment="1">
      <alignment horizontal="center" vertical="center" wrapText="1"/>
    </xf>
    <xf numFmtId="4" fontId="58" fillId="0" borderId="22" xfId="51" applyNumberFormat="1" applyFont="1" applyFill="1" applyBorder="1" applyAlignment="1">
      <alignment horizontal="center" vertical="center" wrapText="1"/>
    </xf>
    <xf numFmtId="4" fontId="58" fillId="0" borderId="14" xfId="51" applyNumberFormat="1" applyFont="1" applyFill="1" applyBorder="1" applyAlignment="1">
      <alignment horizontal="center" vertical="center" wrapText="1"/>
    </xf>
    <xf numFmtId="44" fontId="63" fillId="0" borderId="50" xfId="51" applyNumberFormat="1" applyFont="1" applyFill="1" applyBorder="1" applyAlignment="1">
      <alignment vertical="center" wrapText="1"/>
    </xf>
    <xf numFmtId="44" fontId="63" fillId="0" borderId="32" xfId="51" applyNumberFormat="1" applyFont="1" applyFill="1" applyBorder="1" applyAlignment="1">
      <alignment vertical="center" wrapText="1"/>
    </xf>
    <xf numFmtId="44" fontId="63" fillId="0" borderId="44" xfId="51" applyNumberFormat="1" applyFont="1" applyFill="1" applyBorder="1" applyAlignment="1">
      <alignment vertical="center" wrapText="1"/>
    </xf>
    <xf numFmtId="179" fontId="63" fillId="0" borderId="32" xfId="51" applyNumberFormat="1" applyFont="1" applyFill="1" applyBorder="1" applyAlignment="1">
      <alignment horizontal="center" vertical="center" wrapText="1"/>
    </xf>
    <xf numFmtId="0" fontId="2" fillId="0" borderId="55" xfId="49" applyNumberFormat="1" applyFont="1" applyBorder="1" applyAlignment="1">
      <alignment horizontal="center" vertical="center" wrapText="1"/>
    </xf>
    <xf numFmtId="0" fontId="2" fillId="0" borderId="26" xfId="49" applyNumberFormat="1" applyFont="1" applyBorder="1" applyAlignment="1">
      <alignment horizontal="center" vertical="center" wrapText="1"/>
    </xf>
    <xf numFmtId="2" fontId="58" fillId="0" borderId="59" xfId="0" applyNumberFormat="1"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46" xfId="0" applyFont="1" applyFill="1" applyBorder="1" applyAlignment="1">
      <alignment horizontal="center" vertical="center" wrapText="1"/>
    </xf>
    <xf numFmtId="2" fontId="58" fillId="0" borderId="22" xfId="51" applyNumberFormat="1" applyFont="1" applyBorder="1" applyAlignment="1">
      <alignment horizontal="center" vertical="center" wrapText="1"/>
    </xf>
    <xf numFmtId="2" fontId="58" fillId="0" borderId="14" xfId="51" applyNumberFormat="1" applyFont="1" applyBorder="1" applyAlignment="1">
      <alignment horizontal="center" vertical="center" wrapText="1"/>
    </xf>
    <xf numFmtId="2" fontId="58" fillId="0" borderId="22" xfId="0" applyNumberFormat="1" applyFont="1" applyFill="1" applyBorder="1" applyAlignment="1">
      <alignment horizontal="center" vertical="center" wrapText="1"/>
    </xf>
    <xf numFmtId="2" fontId="58" fillId="0" borderId="14" xfId="0" applyNumberFormat="1" applyFont="1" applyFill="1" applyBorder="1" applyAlignment="1">
      <alignment horizontal="center" vertical="center" wrapText="1"/>
    </xf>
    <xf numFmtId="2" fontId="58" fillId="0" borderId="22" xfId="0" applyNumberFormat="1" applyFont="1" applyBorder="1" applyAlignment="1">
      <alignment horizontal="center" vertical="center" wrapText="1"/>
    </xf>
    <xf numFmtId="2" fontId="58" fillId="0" borderId="14"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2" fontId="58" fillId="0" borderId="12" xfId="0" applyNumberFormat="1" applyFont="1" applyBorder="1" applyAlignment="1">
      <alignment horizontal="center" vertical="center" wrapText="1"/>
    </xf>
    <xf numFmtId="0" fontId="58" fillId="0" borderId="48" xfId="0" applyFont="1" applyBorder="1" applyAlignment="1">
      <alignment horizontal="center" vertical="center" wrapText="1"/>
    </xf>
    <xf numFmtId="0" fontId="58" fillId="0" borderId="46" xfId="0" applyFont="1" applyBorder="1" applyAlignment="1">
      <alignment horizontal="center" vertical="center" wrapText="1"/>
    </xf>
    <xf numFmtId="2" fontId="58" fillId="0" borderId="60" xfId="0" applyNumberFormat="1" applyFont="1" applyBorder="1" applyAlignment="1">
      <alignment horizontal="center" vertical="center" wrapText="1"/>
    </xf>
    <xf numFmtId="2" fontId="58" fillId="0" borderId="18" xfId="51" applyNumberFormat="1" applyFont="1" applyBorder="1" applyAlignment="1">
      <alignment horizontal="center" vertical="center" wrapText="1"/>
    </xf>
    <xf numFmtId="3" fontId="63" fillId="0" borderId="52" xfId="51" applyNumberFormat="1" applyFont="1" applyFill="1" applyBorder="1" applyAlignment="1">
      <alignment horizontal="center" vertical="center" wrapText="1"/>
    </xf>
    <xf numFmtId="2" fontId="58" fillId="0" borderId="61" xfId="0" applyNumberFormat="1" applyFont="1" applyBorder="1" applyAlignment="1">
      <alignment horizontal="center" vertical="center" wrapText="1"/>
    </xf>
    <xf numFmtId="3" fontId="58" fillId="0" borderId="14" xfId="0" applyNumberFormat="1" applyFont="1" applyBorder="1" applyAlignment="1">
      <alignment horizontal="center" vertical="center" wrapText="1"/>
    </xf>
    <xf numFmtId="2" fontId="58" fillId="0" borderId="10" xfId="0" applyNumberFormat="1" applyFont="1" applyBorder="1" applyAlignment="1">
      <alignment horizontal="center" vertical="center" wrapText="1"/>
    </xf>
    <xf numFmtId="1" fontId="2" fillId="0" borderId="31" xfId="51" applyNumberFormat="1" applyFont="1" applyBorder="1" applyAlignment="1">
      <alignment horizontal="center" vertical="center" wrapText="1"/>
    </xf>
    <xf numFmtId="1" fontId="2" fillId="0" borderId="33" xfId="51" applyNumberFormat="1" applyFont="1" applyBorder="1" applyAlignment="1">
      <alignment horizontal="center" vertical="center" wrapText="1"/>
    </xf>
    <xf numFmtId="1" fontId="2" fillId="0" borderId="26" xfId="51" applyNumberFormat="1" applyFont="1" applyBorder="1" applyAlignment="1">
      <alignment horizontal="center" vertical="center" wrapText="1"/>
    </xf>
    <xf numFmtId="2" fontId="2" fillId="0" borderId="14" xfId="51" applyNumberFormat="1" applyFont="1" applyBorder="1" applyAlignment="1">
      <alignment horizontal="center" vertical="center" wrapText="1"/>
    </xf>
    <xf numFmtId="1" fontId="63" fillId="0" borderId="32" xfId="51" applyNumberFormat="1" applyFont="1" applyFill="1" applyBorder="1" applyAlignment="1">
      <alignment horizontal="center" vertical="center" wrapText="1"/>
    </xf>
    <xf numFmtId="1" fontId="63" fillId="0" borderId="44" xfId="51" applyNumberFormat="1" applyFont="1" applyFill="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2" fontId="58" fillId="0" borderId="26" xfId="51" applyNumberFormat="1" applyFont="1" applyBorder="1" applyAlignment="1">
      <alignment horizontal="center"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9" fontId="58" fillId="0" borderId="18" xfId="56" applyFont="1" applyBorder="1" applyAlignment="1">
      <alignment horizontal="center" vertical="center" wrapText="1"/>
    </xf>
    <xf numFmtId="9" fontId="58" fillId="0" borderId="46" xfId="56" applyFont="1" applyBorder="1" applyAlignment="1">
      <alignment horizontal="center" vertical="center" wrapText="1"/>
    </xf>
    <xf numFmtId="9" fontId="63" fillId="0" borderId="50" xfId="56" applyNumberFormat="1" applyFont="1" applyFill="1" applyBorder="1" applyAlignment="1">
      <alignment horizontal="center" vertical="center" wrapText="1"/>
    </xf>
    <xf numFmtId="9" fontId="58" fillId="0" borderId="46" xfId="0" applyNumberFormat="1" applyFont="1" applyFill="1" applyBorder="1" applyAlignment="1">
      <alignment horizontal="center" vertical="center" wrapText="1"/>
    </xf>
    <xf numFmtId="9" fontId="58" fillId="0" borderId="46" xfId="0" applyNumberFormat="1" applyFont="1" applyBorder="1" applyAlignment="1">
      <alignment horizontal="center" vertical="center" wrapText="1"/>
    </xf>
    <xf numFmtId="9" fontId="63" fillId="0" borderId="32" xfId="56" applyNumberFormat="1" applyFont="1" applyFill="1" applyBorder="1" applyAlignment="1">
      <alignment horizontal="center" vertical="center" wrapText="1"/>
    </xf>
    <xf numFmtId="0" fontId="2" fillId="0" borderId="14" xfId="51" applyNumberFormat="1" applyFont="1" applyBorder="1" applyAlignment="1">
      <alignment horizontal="center" vertical="center" wrapText="1"/>
    </xf>
    <xf numFmtId="0" fontId="58" fillId="0" borderId="14" xfId="51" applyNumberFormat="1" applyFont="1" applyBorder="1" applyAlignment="1">
      <alignment horizontal="center" vertical="center" wrapText="1"/>
    </xf>
    <xf numFmtId="0" fontId="2" fillId="0" borderId="26" xfId="51" applyNumberFormat="1" applyFont="1" applyBorder="1" applyAlignment="1">
      <alignment horizontal="center" vertical="center" wrapText="1"/>
    </xf>
    <xf numFmtId="0" fontId="58" fillId="0" borderId="26" xfId="51" applyNumberFormat="1" applyFont="1" applyBorder="1" applyAlignment="1">
      <alignment horizontal="center" vertical="center" wrapText="1"/>
    </xf>
    <xf numFmtId="0" fontId="63" fillId="0" borderId="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58" fillId="0" borderId="0" xfId="0" applyFont="1" applyBorder="1" applyAlignment="1">
      <alignment horizontal="center" vertical="center" wrapText="1"/>
    </xf>
    <xf numFmtId="0" fontId="67" fillId="34" borderId="62" xfId="0" applyFont="1" applyFill="1" applyBorder="1" applyAlignment="1">
      <alignment horizontal="center" vertical="center" wrapText="1"/>
    </xf>
    <xf numFmtId="0" fontId="63" fillId="0" borderId="63"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22" xfId="0" applyFont="1" applyBorder="1" applyAlignment="1">
      <alignment horizontal="center" vertical="center" wrapText="1"/>
    </xf>
    <xf numFmtId="2" fontId="58" fillId="0" borderId="11" xfId="51" applyNumberFormat="1" applyFont="1" applyBorder="1" applyAlignment="1">
      <alignment horizontal="center" vertical="center" wrapText="1"/>
    </xf>
    <xf numFmtId="3" fontId="63" fillId="0" borderId="64" xfId="51" applyNumberFormat="1" applyFont="1" applyFill="1" applyBorder="1" applyAlignment="1">
      <alignment horizontal="center" vertical="center" wrapText="1"/>
    </xf>
    <xf numFmtId="0" fontId="63" fillId="0" borderId="11" xfId="0" applyFont="1" applyBorder="1" applyAlignment="1">
      <alignment horizontal="center" vertical="center"/>
    </xf>
    <xf numFmtId="1" fontId="58" fillId="0" borderId="13" xfId="0" applyNumberFormat="1" applyFont="1" applyBorder="1" applyAlignment="1">
      <alignment horizontal="center" vertical="center"/>
    </xf>
    <xf numFmtId="1" fontId="58" fillId="0" borderId="26" xfId="0" applyNumberFormat="1" applyFont="1" applyBorder="1" applyAlignment="1">
      <alignment horizontal="center" vertical="center"/>
    </xf>
    <xf numFmtId="1" fontId="58" fillId="0" borderId="48" xfId="0" applyNumberFormat="1" applyFont="1" applyBorder="1" applyAlignment="1">
      <alignment horizontal="center" vertical="center"/>
    </xf>
    <xf numFmtId="1" fontId="58" fillId="0" borderId="14" xfId="56" applyNumberFormat="1" applyFont="1" applyBorder="1" applyAlignment="1">
      <alignment horizontal="center" vertical="center" wrapText="1"/>
    </xf>
    <xf numFmtId="1" fontId="58" fillId="0" borderId="26" xfId="56" applyNumberFormat="1" applyFont="1" applyBorder="1" applyAlignment="1">
      <alignment horizontal="center" vertical="center" wrapText="1"/>
    </xf>
    <xf numFmtId="0" fontId="67" fillId="35" borderId="30" xfId="0" applyFont="1" applyFill="1" applyBorder="1" applyAlignment="1">
      <alignment horizontal="center" vertical="center" wrapText="1"/>
    </xf>
    <xf numFmtId="0" fontId="64" fillId="0" borderId="13" xfId="0" applyFont="1" applyBorder="1" applyAlignment="1">
      <alignment horizontal="center" vertical="center"/>
    </xf>
    <xf numFmtId="0" fontId="64" fillId="0" borderId="26" xfId="0" applyFont="1" applyBorder="1" applyAlignment="1">
      <alignment horizontal="center" vertical="center"/>
    </xf>
    <xf numFmtId="0" fontId="64" fillId="0" borderId="65" xfId="0" applyFont="1" applyBorder="1" applyAlignment="1">
      <alignment horizontal="center" vertical="center"/>
    </xf>
    <xf numFmtId="0" fontId="58" fillId="0" borderId="26" xfId="0" applyFont="1" applyBorder="1" applyAlignment="1">
      <alignment horizontal="center" vertical="center"/>
    </xf>
    <xf numFmtId="0" fontId="58" fillId="0" borderId="55" xfId="0" applyFont="1" applyBorder="1" applyAlignment="1">
      <alignment horizontal="center" vertical="center" wrapText="1"/>
    </xf>
    <xf numFmtId="0" fontId="58" fillId="0" borderId="26" xfId="0" applyFont="1" applyBorder="1" applyAlignment="1">
      <alignment vertical="center" wrapText="1"/>
    </xf>
    <xf numFmtId="1" fontId="58" fillId="0" borderId="22" xfId="0" applyNumberFormat="1" applyFont="1" applyBorder="1" applyAlignment="1">
      <alignment horizontal="center" vertical="center" wrapText="1"/>
    </xf>
    <xf numFmtId="1" fontId="58" fillId="0" borderId="26" xfId="0" applyNumberFormat="1" applyFont="1" applyBorder="1" applyAlignment="1">
      <alignment horizontal="center" vertical="center" wrapText="1"/>
    </xf>
    <xf numFmtId="3" fontId="68" fillId="0" borderId="32" xfId="0" applyNumberFormat="1" applyFont="1" applyBorder="1" applyAlignment="1">
      <alignment horizontal="center" vertical="center"/>
    </xf>
    <xf numFmtId="0" fontId="63" fillId="0" borderId="13" xfId="0" applyFont="1" applyBorder="1" applyAlignment="1">
      <alignment horizontal="center" vertical="center" wrapText="1"/>
    </xf>
    <xf numFmtId="0" fontId="69" fillId="0" borderId="12" xfId="54" applyFont="1" applyBorder="1" applyAlignment="1">
      <alignment horizontal="center" vertical="center" wrapText="1"/>
      <protection/>
    </xf>
    <xf numFmtId="0" fontId="69" fillId="0" borderId="10" xfId="54" applyFont="1" applyBorder="1" applyAlignment="1">
      <alignment horizontal="center" vertical="center" wrapText="1"/>
      <protection/>
    </xf>
    <xf numFmtId="0" fontId="63" fillId="0" borderId="23" xfId="0" applyFont="1" applyBorder="1" applyAlignment="1">
      <alignment horizontal="center" vertical="center" wrapText="1"/>
    </xf>
    <xf numFmtId="44" fontId="58" fillId="0" borderId="18" xfId="51" applyFont="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44" fontId="63" fillId="0" borderId="32" xfId="51" applyFont="1" applyFill="1" applyBorder="1" applyAlignment="1">
      <alignment horizontal="center" vertical="center" wrapText="1"/>
    </xf>
    <xf numFmtId="1" fontId="64" fillId="0" borderId="26" xfId="0" applyNumberFormat="1" applyFont="1" applyBorder="1" applyAlignment="1">
      <alignment horizontal="center" vertical="center"/>
    </xf>
    <xf numFmtId="0" fontId="67" fillId="35" borderId="30" xfId="0" applyFont="1" applyFill="1" applyBorder="1" applyAlignment="1">
      <alignment horizontal="center" vertical="center" wrapText="1"/>
    </xf>
    <xf numFmtId="1" fontId="63" fillId="0" borderId="32" xfId="51" applyNumberFormat="1" applyFont="1" applyFill="1" applyBorder="1" applyAlignment="1">
      <alignment horizontal="center" vertical="center" wrapText="1"/>
    </xf>
    <xf numFmtId="0" fontId="58" fillId="0" borderId="65" xfId="0" applyFont="1" applyBorder="1" applyAlignment="1">
      <alignment horizontal="center" vertical="center"/>
    </xf>
    <xf numFmtId="0" fontId="58" fillId="0" borderId="66" xfId="0" applyFont="1" applyBorder="1" applyAlignment="1">
      <alignment horizontal="center" vertical="center"/>
    </xf>
    <xf numFmtId="9" fontId="64" fillId="0" borderId="14" xfId="56" applyFont="1" applyBorder="1" applyAlignment="1">
      <alignment horizontal="center" vertical="center"/>
    </xf>
    <xf numFmtId="44" fontId="58" fillId="0" borderId="0" xfId="51" applyFont="1" applyFill="1" applyBorder="1" applyAlignment="1">
      <alignment horizontal="center" vertical="center" wrapText="1"/>
    </xf>
    <xf numFmtId="1" fontId="58" fillId="0" borderId="26" xfId="51" applyNumberFormat="1" applyFont="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1" fontId="58" fillId="0" borderId="14" xfId="51" applyNumberFormat="1" applyFont="1" applyBorder="1" applyAlignment="1">
      <alignment horizontal="center" vertical="center" wrapText="1"/>
    </xf>
    <xf numFmtId="44" fontId="0" fillId="0" borderId="0" xfId="51" applyFont="1" applyAlignment="1">
      <alignment/>
    </xf>
    <xf numFmtId="0" fontId="58" fillId="0" borderId="48" xfId="0" applyFont="1" applyBorder="1" applyAlignment="1">
      <alignment horizontal="center" vertical="center"/>
    </xf>
    <xf numFmtId="0" fontId="58" fillId="0" borderId="61" xfId="0" applyFont="1" applyBorder="1" applyAlignment="1">
      <alignment horizontal="center" vertical="center"/>
    </xf>
    <xf numFmtId="2" fontId="58" fillId="0" borderId="12" xfId="0" applyNumberFormat="1" applyFont="1" applyBorder="1" applyAlignment="1">
      <alignment horizontal="center" vertical="center" wrapText="1"/>
    </xf>
    <xf numFmtId="1" fontId="58" fillId="0" borderId="26" xfId="0" applyNumberFormat="1" applyFont="1" applyFill="1" applyBorder="1" applyAlignment="1">
      <alignment horizontal="center" vertical="center" wrapText="1"/>
    </xf>
    <xf numFmtId="1" fontId="58" fillId="0" borderId="10" xfId="0" applyNumberFormat="1" applyFont="1" applyBorder="1" applyAlignment="1">
      <alignment horizontal="center" vertical="center" wrapText="1"/>
    </xf>
    <xf numFmtId="1" fontId="58" fillId="0" borderId="22" xfId="0" applyNumberFormat="1" applyFont="1" applyFill="1" applyBorder="1" applyAlignment="1">
      <alignment horizontal="center" vertical="center" wrapText="1"/>
    </xf>
    <xf numFmtId="1" fontId="58" fillId="0" borderId="38" xfId="0" applyNumberFormat="1" applyFont="1" applyBorder="1" applyAlignment="1">
      <alignment horizontal="center" vertical="center" wrapText="1"/>
    </xf>
    <xf numFmtId="1" fontId="58" fillId="0" borderId="12" xfId="0" applyNumberFormat="1" applyFont="1" applyBorder="1" applyAlignment="1">
      <alignment horizontal="center" vertical="center" wrapText="1"/>
    </xf>
    <xf numFmtId="1" fontId="58" fillId="0" borderId="14" xfId="0" applyNumberFormat="1" applyFont="1" applyFill="1" applyBorder="1" applyAlignment="1">
      <alignment horizontal="center" vertical="center" wrapText="1"/>
    </xf>
    <xf numFmtId="1" fontId="58" fillId="0" borderId="67" xfId="0" applyNumberFormat="1" applyFont="1" applyBorder="1" applyAlignment="1">
      <alignment horizontal="center" vertical="center" wrapText="1"/>
    </xf>
    <xf numFmtId="44" fontId="0" fillId="0" borderId="0" xfId="51" applyFont="1" applyAlignment="1">
      <alignment/>
    </xf>
    <xf numFmtId="0" fontId="70" fillId="0" borderId="0" xfId="0" applyFont="1" applyAlignment="1">
      <alignment horizontal="center" vertical="center" wrapText="1"/>
    </xf>
    <xf numFmtId="0" fontId="67" fillId="35" borderId="29" xfId="0" applyFont="1" applyFill="1" applyBorder="1" applyAlignment="1">
      <alignment horizontal="center" vertical="center" wrapText="1"/>
    </xf>
    <xf numFmtId="0" fontId="67" fillId="35" borderId="23" xfId="0" applyFont="1" applyFill="1" applyBorder="1" applyAlignment="1">
      <alignment horizontal="center" vertical="center" wrapText="1"/>
    </xf>
    <xf numFmtId="0" fontId="67" fillId="35" borderId="22" xfId="0" applyFont="1" applyFill="1" applyBorder="1" applyAlignment="1">
      <alignment horizontal="center" vertical="center" wrapText="1"/>
    </xf>
    <xf numFmtId="0" fontId="67" fillId="35" borderId="38" xfId="0" applyFont="1" applyFill="1"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26" xfId="0" applyFont="1" applyBorder="1" applyAlignment="1">
      <alignment horizontal="center" vertical="center" wrapText="1"/>
    </xf>
    <xf numFmtId="0" fontId="67" fillId="35" borderId="30" xfId="0" applyFont="1" applyFill="1" applyBorder="1" applyAlignment="1">
      <alignment horizontal="center" vertical="center" wrapText="1"/>
    </xf>
    <xf numFmtId="0" fontId="67" fillId="35" borderId="34" xfId="0" applyFont="1" applyFill="1" applyBorder="1" applyAlignment="1">
      <alignment horizontal="center" vertical="center" wrapText="1"/>
    </xf>
    <xf numFmtId="0" fontId="67" fillId="35" borderId="68" xfId="0" applyFont="1" applyFill="1" applyBorder="1" applyAlignment="1">
      <alignment horizontal="center" vertical="center" wrapText="1"/>
    </xf>
    <xf numFmtId="0" fontId="67" fillId="35" borderId="49" xfId="0" applyFont="1" applyFill="1" applyBorder="1" applyAlignment="1">
      <alignment horizontal="center" vertical="center" wrapText="1"/>
    </xf>
    <xf numFmtId="0" fontId="67" fillId="35" borderId="69" xfId="0" applyFont="1" applyFill="1" applyBorder="1" applyAlignment="1">
      <alignment horizontal="center" vertical="center" wrapText="1"/>
    </xf>
    <xf numFmtId="0" fontId="67" fillId="35" borderId="24" xfId="0" applyFont="1" applyFill="1" applyBorder="1" applyAlignment="1">
      <alignment horizontal="center" vertical="center" wrapText="1"/>
    </xf>
    <xf numFmtId="0" fontId="67" fillId="35" borderId="62" xfId="0" applyFont="1" applyFill="1" applyBorder="1" applyAlignment="1">
      <alignment horizontal="center" vertical="center" wrapText="1"/>
    </xf>
    <xf numFmtId="0" fontId="67" fillId="35" borderId="70" xfId="0" applyFont="1" applyFill="1" applyBorder="1" applyAlignment="1">
      <alignment horizontal="center" vertical="center" wrapText="1"/>
    </xf>
    <xf numFmtId="0" fontId="58" fillId="0" borderId="16"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71" xfId="0" applyFont="1" applyBorder="1" applyAlignment="1">
      <alignment horizontal="center" vertical="center" wrapText="1"/>
    </xf>
    <xf numFmtId="0" fontId="71" fillId="35" borderId="29" xfId="0" applyFont="1" applyFill="1" applyBorder="1" applyAlignment="1">
      <alignment horizontal="center" vertical="center" wrapText="1"/>
    </xf>
    <xf numFmtId="0" fontId="71" fillId="35" borderId="23" xfId="0" applyFont="1" applyFill="1" applyBorder="1" applyAlignment="1">
      <alignment horizontal="center" vertical="center" wrapText="1"/>
    </xf>
    <xf numFmtId="0" fontId="71" fillId="35" borderId="22" xfId="0" applyFont="1" applyFill="1" applyBorder="1" applyAlignment="1">
      <alignment horizontal="center" vertical="center" wrapText="1"/>
    </xf>
    <xf numFmtId="0" fontId="71" fillId="35" borderId="38" xfId="0" applyFont="1" applyFill="1" applyBorder="1" applyAlignment="1">
      <alignment horizontal="center" vertical="center" wrapText="1"/>
    </xf>
    <xf numFmtId="0" fontId="59" fillId="0" borderId="15" xfId="0" applyFont="1" applyBorder="1" applyAlignment="1">
      <alignment horizontal="center" vertical="center" wrapText="1"/>
    </xf>
    <xf numFmtId="0" fontId="59" fillId="0" borderId="31" xfId="0" applyFont="1" applyBorder="1" applyAlignment="1">
      <alignment horizontal="center" vertical="center" wrapText="1"/>
    </xf>
    <xf numFmtId="0" fontId="67" fillId="34" borderId="68" xfId="0" applyFont="1" applyFill="1" applyBorder="1" applyAlignment="1">
      <alignment horizontal="center" vertical="center" wrapText="1"/>
    </xf>
    <xf numFmtId="0" fontId="67" fillId="34" borderId="49" xfId="0" applyFont="1" applyFill="1" applyBorder="1" applyAlignment="1">
      <alignment horizontal="center" vertical="center" wrapText="1"/>
    </xf>
    <xf numFmtId="0" fontId="67" fillId="34" borderId="69" xfId="0" applyFont="1" applyFill="1" applyBorder="1" applyAlignment="1">
      <alignment horizontal="center" vertical="center" wrapText="1"/>
    </xf>
    <xf numFmtId="0" fontId="67" fillId="35" borderId="52"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67" fillId="34" borderId="29"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38" xfId="0" applyFont="1" applyFill="1" applyBorder="1" applyAlignment="1">
      <alignment horizontal="center" vertical="center" wrapText="1"/>
    </xf>
    <xf numFmtId="0" fontId="58" fillId="0" borderId="20"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18" xfId="0" applyFont="1" applyFill="1" applyBorder="1" applyAlignment="1">
      <alignment horizontal="center" vertical="center" wrapText="1"/>
    </xf>
    <xf numFmtId="0" fontId="0" fillId="0" borderId="0" xfId="0" applyAlignment="1">
      <alignment horizontal="center"/>
    </xf>
    <xf numFmtId="44" fontId="0" fillId="0" borderId="53" xfId="51" applyFont="1" applyBorder="1" applyAlignment="1">
      <alignment horizontal="center"/>
    </xf>
    <xf numFmtId="44" fontId="63" fillId="0" borderId="30" xfId="51" applyFont="1" applyFill="1" applyBorder="1" applyAlignment="1">
      <alignment horizontal="center" vertical="center" wrapText="1"/>
    </xf>
    <xf numFmtId="44" fontId="63" fillId="0" borderId="52" xfId="51" applyFont="1" applyFill="1" applyBorder="1" applyAlignment="1">
      <alignment horizontal="center" vertical="center" wrapText="1"/>
    </xf>
    <xf numFmtId="44" fontId="63" fillId="0" borderId="56" xfId="51" applyFont="1" applyFill="1" applyBorder="1" applyAlignment="1">
      <alignment horizontal="center" vertical="center" wrapText="1"/>
    </xf>
    <xf numFmtId="44" fontId="2" fillId="0" borderId="20" xfId="51" applyFont="1" applyBorder="1" applyAlignment="1">
      <alignment horizontal="center" vertical="center" wrapText="1"/>
    </xf>
    <xf numFmtId="44" fontId="2" fillId="0" borderId="18" xfId="51" applyFont="1" applyBorder="1" applyAlignment="1">
      <alignment horizontal="center" vertical="center" wrapText="1"/>
    </xf>
    <xf numFmtId="44" fontId="2" fillId="0" borderId="46" xfId="51" applyFont="1" applyBorder="1" applyAlignment="1">
      <alignment horizontal="center" vertical="center" wrapText="1"/>
    </xf>
    <xf numFmtId="44" fontId="2" fillId="0" borderId="70" xfId="51" applyFont="1" applyBorder="1" applyAlignment="1">
      <alignment horizontal="center" vertical="center" wrapText="1"/>
    </xf>
    <xf numFmtId="44" fontId="2" fillId="0" borderId="53" xfId="51" applyFont="1" applyBorder="1" applyAlignment="1">
      <alignment horizontal="center" vertical="center" wrapText="1"/>
    </xf>
    <xf numFmtId="44" fontId="2" fillId="0" borderId="72" xfId="51" applyFont="1" applyBorder="1" applyAlignment="1">
      <alignment horizontal="center" vertical="center" wrapText="1"/>
    </xf>
    <xf numFmtId="0" fontId="58" fillId="0" borderId="71"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46" xfId="0" applyFont="1" applyFill="1" applyBorder="1" applyAlignment="1">
      <alignment horizontal="center" vertical="center" wrapText="1"/>
    </xf>
    <xf numFmtId="44" fontId="58" fillId="0" borderId="20" xfId="51" applyFont="1" applyBorder="1" applyAlignment="1">
      <alignment horizontal="center" vertical="center" wrapText="1"/>
    </xf>
    <xf numFmtId="44" fontId="58" fillId="0" borderId="18" xfId="51" applyFont="1" applyBorder="1" applyAlignment="1">
      <alignment horizontal="center" vertical="center" wrapText="1"/>
    </xf>
    <xf numFmtId="44" fontId="58" fillId="0" borderId="46" xfId="51" applyFont="1" applyBorder="1" applyAlignment="1">
      <alignment horizontal="center" vertical="center" wrapText="1"/>
    </xf>
    <xf numFmtId="0" fontId="58" fillId="0" borderId="21"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0" xfId="0" applyFont="1" applyFill="1" applyBorder="1" applyAlignment="1">
      <alignment horizontal="center" vertical="center" wrapText="1"/>
    </xf>
    <xf numFmtId="0" fontId="58" fillId="0" borderId="43" xfId="0" applyFont="1" applyBorder="1" applyAlignment="1">
      <alignment horizontal="center" vertical="center" wrapText="1"/>
    </xf>
    <xf numFmtId="0" fontId="58" fillId="0" borderId="63" xfId="0" applyFont="1" applyBorder="1" applyAlignment="1">
      <alignment horizontal="center" vertical="center" wrapText="1"/>
    </xf>
    <xf numFmtId="0" fontId="58" fillId="0" borderId="73" xfId="0" applyFont="1" applyBorder="1" applyAlignment="1">
      <alignment horizontal="center" vertical="center" wrapText="1"/>
    </xf>
    <xf numFmtId="0" fontId="67" fillId="35" borderId="28" xfId="0" applyFont="1" applyFill="1" applyBorder="1" applyAlignment="1">
      <alignment horizontal="center" vertical="center" wrapText="1"/>
    </xf>
    <xf numFmtId="0" fontId="67" fillId="35" borderId="19" xfId="0" applyFont="1" applyFill="1" applyBorder="1" applyAlignment="1">
      <alignment horizontal="center" vertical="center" wrapText="1"/>
    </xf>
    <xf numFmtId="0" fontId="67" fillId="35" borderId="40" xfId="0" applyFont="1" applyFill="1" applyBorder="1" applyAlignment="1">
      <alignment horizontal="center" vertical="center" wrapText="1"/>
    </xf>
    <xf numFmtId="0" fontId="67" fillId="35" borderId="50" xfId="0" applyFont="1" applyFill="1" applyBorder="1" applyAlignment="1">
      <alignment horizontal="center" vertical="center" wrapText="1"/>
    </xf>
    <xf numFmtId="0" fontId="67" fillId="35" borderId="44" xfId="0" applyFont="1" applyFill="1" applyBorder="1" applyAlignment="1">
      <alignment horizontal="center" vertical="center" wrapText="1"/>
    </xf>
    <xf numFmtId="0" fontId="63" fillId="0" borderId="66" xfId="0" applyFont="1" applyBorder="1" applyAlignment="1">
      <alignment horizontal="center" vertical="center" wrapText="1"/>
    </xf>
    <xf numFmtId="0" fontId="63" fillId="0" borderId="33" xfId="0" applyFont="1" applyBorder="1" applyAlignment="1">
      <alignment horizontal="center" vertical="center" wrapText="1"/>
    </xf>
    <xf numFmtId="44" fontId="58" fillId="0" borderId="48" xfId="51" applyFont="1" applyBorder="1" applyAlignment="1">
      <alignment horizontal="center" vertical="center" wrapText="1"/>
    </xf>
    <xf numFmtId="44" fontId="58" fillId="0" borderId="35" xfId="51" applyFont="1" applyBorder="1" applyAlignment="1">
      <alignment horizontal="center" vertical="center" wrapText="1"/>
    </xf>
    <xf numFmtId="44" fontId="63" fillId="0" borderId="58" xfId="51" applyFont="1" applyFill="1" applyBorder="1" applyAlignment="1">
      <alignment horizontal="center" vertical="center" wrapText="1"/>
    </xf>
    <xf numFmtId="44" fontId="63" fillId="0" borderId="34" xfId="51" applyFont="1" applyFill="1" applyBorder="1" applyAlignment="1">
      <alignment horizontal="center" vertical="center" wrapText="1"/>
    </xf>
    <xf numFmtId="3" fontId="63" fillId="0" borderId="30" xfId="51" applyNumberFormat="1" applyFont="1" applyFill="1" applyBorder="1" applyAlignment="1">
      <alignment horizontal="center" vertical="center" wrapText="1"/>
    </xf>
    <xf numFmtId="3" fontId="63" fillId="0" borderId="52" xfId="51" applyNumberFormat="1" applyFont="1" applyFill="1" applyBorder="1" applyAlignment="1">
      <alignment horizontal="center" vertical="center" wrapText="1"/>
    </xf>
    <xf numFmtId="3" fontId="63" fillId="0" borderId="56" xfId="51" applyNumberFormat="1" applyFont="1" applyFill="1" applyBorder="1" applyAlignment="1">
      <alignment horizontal="center" vertical="center" wrapText="1"/>
    </xf>
    <xf numFmtId="0" fontId="58" fillId="0" borderId="48" xfId="0" applyFont="1" applyBorder="1" applyAlignment="1">
      <alignment horizontal="center" vertical="center" wrapText="1"/>
    </xf>
    <xf numFmtId="44" fontId="58" fillId="0" borderId="48" xfId="51" applyFont="1" applyBorder="1" applyAlignment="1">
      <alignment horizontal="center" vertical="center"/>
    </xf>
    <xf numFmtId="44" fontId="58" fillId="0" borderId="18" xfId="51" applyFont="1" applyBorder="1" applyAlignment="1">
      <alignment horizontal="center" vertical="center"/>
    </xf>
    <xf numFmtId="44" fontId="58" fillId="0" borderId="35" xfId="51" applyFont="1" applyBorder="1" applyAlignment="1">
      <alignment horizontal="center" vertical="center"/>
    </xf>
    <xf numFmtId="0" fontId="58" fillId="0" borderId="61"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37" xfId="0" applyFont="1" applyBorder="1" applyAlignment="1">
      <alignment horizontal="center" vertical="center" wrapText="1"/>
    </xf>
    <xf numFmtId="44" fontId="2" fillId="0" borderId="57" xfId="51" applyFont="1" applyBorder="1" applyAlignment="1">
      <alignment horizontal="center" vertical="center" wrapText="1"/>
    </xf>
    <xf numFmtId="44" fontId="2" fillId="0" borderId="16" xfId="51" applyFont="1" applyBorder="1" applyAlignment="1">
      <alignment horizontal="center" vertical="center" wrapText="1"/>
    </xf>
    <xf numFmtId="44" fontId="2" fillId="0" borderId="39" xfId="51" applyFont="1" applyBorder="1" applyAlignment="1">
      <alignment horizontal="center" vertical="center" wrapText="1"/>
    </xf>
    <xf numFmtId="3" fontId="58" fillId="0" borderId="20" xfId="51" applyNumberFormat="1" applyFont="1" applyBorder="1" applyAlignment="1">
      <alignment horizontal="center" vertical="center" wrapText="1"/>
    </xf>
    <xf numFmtId="3" fontId="58" fillId="0" borderId="18" xfId="51" applyNumberFormat="1" applyFont="1" applyBorder="1" applyAlignment="1">
      <alignment horizontal="center" vertical="center" wrapText="1"/>
    </xf>
    <xf numFmtId="3" fontId="58" fillId="0" borderId="46" xfId="51" applyNumberFormat="1" applyFont="1" applyBorder="1" applyAlignment="1">
      <alignment horizontal="center" vertical="center" wrapText="1"/>
    </xf>
    <xf numFmtId="3" fontId="2" fillId="0" borderId="71" xfId="51" applyNumberFormat="1" applyFont="1" applyBorder="1" applyAlignment="1">
      <alignment horizontal="center" vertical="center" wrapText="1"/>
    </xf>
    <xf numFmtId="3" fontId="2" fillId="0" borderId="16" xfId="51" applyNumberFormat="1" applyFont="1" applyBorder="1" applyAlignment="1">
      <alignment horizontal="center" vertical="center" wrapText="1"/>
    </xf>
    <xf numFmtId="3" fontId="2" fillId="0" borderId="51" xfId="51" applyNumberFormat="1" applyFont="1" applyBorder="1" applyAlignment="1">
      <alignment horizontal="center" vertical="center" wrapText="1"/>
    </xf>
    <xf numFmtId="0" fontId="58" fillId="0" borderId="51"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1" xfId="0" applyFont="1" applyFill="1" applyBorder="1" applyAlignment="1">
      <alignment horizontal="center" vertical="center" wrapText="1"/>
    </xf>
    <xf numFmtId="1" fontId="2" fillId="0" borderId="14" xfId="51" applyNumberFormat="1" applyFont="1" applyBorder="1" applyAlignment="1">
      <alignment horizontal="center" vertical="center" wrapText="1"/>
    </xf>
    <xf numFmtId="1" fontId="2" fillId="0" borderId="26" xfId="51" applyNumberFormat="1" applyFont="1" applyBorder="1" applyAlignment="1">
      <alignment horizontal="center" vertical="center" wrapText="1"/>
    </xf>
    <xf numFmtId="1" fontId="2" fillId="0" borderId="15" xfId="51" applyNumberFormat="1" applyFont="1" applyBorder="1" applyAlignment="1">
      <alignment horizontal="center" vertical="center" wrapText="1"/>
    </xf>
    <xf numFmtId="1" fontId="2" fillId="0" borderId="66" xfId="51" applyNumberFormat="1" applyFont="1" applyBorder="1" applyAlignment="1">
      <alignment horizontal="center" vertical="center" wrapText="1"/>
    </xf>
    <xf numFmtId="1" fontId="63" fillId="0" borderId="32" xfId="51" applyNumberFormat="1" applyFont="1" applyFill="1" applyBorder="1" applyAlignment="1">
      <alignment horizontal="center" vertical="center" wrapText="1"/>
    </xf>
    <xf numFmtId="1" fontId="63" fillId="0" borderId="44" xfId="51" applyNumberFormat="1" applyFont="1" applyFill="1" applyBorder="1" applyAlignment="1">
      <alignment horizontal="center" vertical="center" wrapText="1"/>
    </xf>
    <xf numFmtId="3" fontId="58" fillId="0" borderId="14" xfId="0" applyNumberFormat="1" applyFont="1" applyBorder="1" applyAlignment="1">
      <alignment horizontal="center" vertical="center" wrapText="1"/>
    </xf>
    <xf numFmtId="3" fontId="58" fillId="0" borderId="26" xfId="0" applyNumberFormat="1" applyFont="1" applyBorder="1" applyAlignment="1">
      <alignment horizontal="center" vertical="center" wrapText="1"/>
    </xf>
    <xf numFmtId="2" fontId="58" fillId="0" borderId="12" xfId="0" applyNumberFormat="1" applyFont="1" applyBorder="1" applyAlignment="1">
      <alignment horizontal="center" vertical="center" wrapText="1"/>
    </xf>
    <xf numFmtId="2" fontId="58" fillId="0" borderId="10" xfId="0" applyNumberFormat="1" applyFont="1" applyBorder="1" applyAlignment="1">
      <alignment horizontal="center" vertical="center" wrapText="1"/>
    </xf>
    <xf numFmtId="1" fontId="2" fillId="0" borderId="31" xfId="51" applyNumberFormat="1" applyFont="1" applyBorder="1" applyAlignment="1">
      <alignment horizontal="center" vertical="center" wrapText="1"/>
    </xf>
    <xf numFmtId="1" fontId="2" fillId="0" borderId="33" xfId="51" applyNumberFormat="1" applyFont="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1" fontId="58" fillId="0" borderId="15" xfId="51" applyNumberFormat="1" applyFont="1" applyBorder="1" applyAlignment="1">
      <alignment horizontal="center" vertical="center" wrapText="1"/>
    </xf>
    <xf numFmtId="1" fontId="58" fillId="0" borderId="66" xfId="51" applyNumberFormat="1" applyFont="1" applyBorder="1" applyAlignment="1">
      <alignment horizontal="center" vertical="center" wrapText="1"/>
    </xf>
    <xf numFmtId="1" fontId="63" fillId="0" borderId="32" xfId="51" applyNumberFormat="1" applyFont="1" applyBorder="1" applyAlignment="1">
      <alignment horizontal="center" vertical="center" wrapText="1"/>
    </xf>
    <xf numFmtId="1" fontId="63" fillId="0" borderId="44" xfId="51" applyNumberFormat="1" applyFont="1" applyBorder="1" applyAlignment="1">
      <alignment horizontal="center" vertical="center" wrapText="1"/>
    </xf>
    <xf numFmtId="0" fontId="58" fillId="0" borderId="29" xfId="0" applyFont="1" applyBorder="1" applyAlignment="1">
      <alignment horizontal="center" vertical="center" wrapText="1"/>
    </xf>
    <xf numFmtId="0" fontId="58" fillId="0" borderId="48" xfId="0" applyFont="1" applyFill="1" applyBorder="1" applyAlignment="1">
      <alignment horizontal="center" vertical="center" wrapText="1"/>
    </xf>
    <xf numFmtId="0" fontId="67" fillId="36" borderId="24" xfId="0" applyFont="1" applyFill="1" applyBorder="1" applyAlignment="1">
      <alignment horizontal="center" vertical="center" wrapText="1"/>
    </xf>
    <xf numFmtId="0" fontId="67" fillId="36" borderId="62" xfId="0" applyFont="1" applyFill="1" applyBorder="1" applyAlignment="1">
      <alignment horizontal="center" vertical="center" wrapText="1"/>
    </xf>
    <xf numFmtId="0" fontId="67" fillId="35" borderId="7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5"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171450</xdr:rowOff>
    </xdr:from>
    <xdr:to>
      <xdr:col>1</xdr:col>
      <xdr:colOff>209550</xdr:colOff>
      <xdr:row>5</xdr:row>
      <xdr:rowOff>133350</xdr:rowOff>
    </xdr:to>
    <xdr:pic>
      <xdr:nvPicPr>
        <xdr:cNvPr id="1" name="Imagen 2"/>
        <xdr:cNvPicPr preferRelativeResize="1">
          <a:picLocks noChangeAspect="1"/>
        </xdr:cNvPicPr>
      </xdr:nvPicPr>
      <xdr:blipFill>
        <a:blip r:embed="rId1"/>
        <a:stretch>
          <a:fillRect/>
        </a:stretch>
      </xdr:blipFill>
      <xdr:spPr>
        <a:xfrm>
          <a:off x="0" y="419100"/>
          <a:ext cx="1924050"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0</xdr:rowOff>
    </xdr:from>
    <xdr:to>
      <xdr:col>0</xdr:col>
      <xdr:colOff>1533525</xdr:colOff>
      <xdr:row>4</xdr:row>
      <xdr:rowOff>180975</xdr:rowOff>
    </xdr:to>
    <xdr:pic>
      <xdr:nvPicPr>
        <xdr:cNvPr id="1" name="Imagen 1"/>
        <xdr:cNvPicPr preferRelativeResize="1">
          <a:picLocks noChangeAspect="1"/>
        </xdr:cNvPicPr>
      </xdr:nvPicPr>
      <xdr:blipFill>
        <a:blip r:embed="rId1"/>
        <a:stretch>
          <a:fillRect/>
        </a:stretch>
      </xdr:blipFill>
      <xdr:spPr>
        <a:xfrm>
          <a:off x="47625" y="438150"/>
          <a:ext cx="14859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142875</xdr:rowOff>
    </xdr:from>
    <xdr:to>
      <xdr:col>0</xdr:col>
      <xdr:colOff>1762125</xdr:colOff>
      <xdr:row>3</xdr:row>
      <xdr:rowOff>38100</xdr:rowOff>
    </xdr:to>
    <xdr:pic>
      <xdr:nvPicPr>
        <xdr:cNvPr id="1" name="Imagen 4" descr="C:\Users\rocio.rodriguez\Downloads\Logo-01.png"/>
        <xdr:cNvPicPr preferRelativeResize="1">
          <a:picLocks noChangeAspect="1"/>
        </xdr:cNvPicPr>
      </xdr:nvPicPr>
      <xdr:blipFill>
        <a:blip r:embed="rId1"/>
        <a:stretch>
          <a:fillRect/>
        </a:stretch>
      </xdr:blipFill>
      <xdr:spPr>
        <a:xfrm>
          <a:off x="133350" y="142875"/>
          <a:ext cx="16287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142875</xdr:rowOff>
    </xdr:from>
    <xdr:to>
      <xdr:col>0</xdr:col>
      <xdr:colOff>1704975</xdr:colOff>
      <xdr:row>4</xdr:row>
      <xdr:rowOff>114300</xdr:rowOff>
    </xdr:to>
    <xdr:pic>
      <xdr:nvPicPr>
        <xdr:cNvPr id="1" name="Imagen 1"/>
        <xdr:cNvPicPr preferRelativeResize="1">
          <a:picLocks noChangeAspect="1"/>
        </xdr:cNvPicPr>
      </xdr:nvPicPr>
      <xdr:blipFill>
        <a:blip r:embed="rId1"/>
        <a:stretch>
          <a:fillRect/>
        </a:stretch>
      </xdr:blipFill>
      <xdr:spPr>
        <a:xfrm>
          <a:off x="19050" y="333375"/>
          <a:ext cx="1685925"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85725</xdr:rowOff>
    </xdr:from>
    <xdr:to>
      <xdr:col>0</xdr:col>
      <xdr:colOff>1504950</xdr:colOff>
      <xdr:row>5</xdr:row>
      <xdr:rowOff>38100</xdr:rowOff>
    </xdr:to>
    <xdr:pic>
      <xdr:nvPicPr>
        <xdr:cNvPr id="1" name="Imagen 1"/>
        <xdr:cNvPicPr preferRelativeResize="1">
          <a:picLocks noChangeAspect="1"/>
        </xdr:cNvPicPr>
      </xdr:nvPicPr>
      <xdr:blipFill>
        <a:blip r:embed="rId1"/>
        <a:stretch>
          <a:fillRect/>
        </a:stretch>
      </xdr:blipFill>
      <xdr:spPr>
        <a:xfrm>
          <a:off x="0" y="523875"/>
          <a:ext cx="150495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104775</xdr:rowOff>
    </xdr:from>
    <xdr:to>
      <xdr:col>1</xdr:col>
      <xdr:colOff>209550</xdr:colOff>
      <xdr:row>6</xdr:row>
      <xdr:rowOff>28575</xdr:rowOff>
    </xdr:to>
    <xdr:pic>
      <xdr:nvPicPr>
        <xdr:cNvPr id="1" name="Imagen 1"/>
        <xdr:cNvPicPr preferRelativeResize="1">
          <a:picLocks noChangeAspect="1"/>
        </xdr:cNvPicPr>
      </xdr:nvPicPr>
      <xdr:blipFill>
        <a:blip r:embed="rId1"/>
        <a:stretch>
          <a:fillRect/>
        </a:stretch>
      </xdr:blipFill>
      <xdr:spPr>
        <a:xfrm>
          <a:off x="0" y="542925"/>
          <a:ext cx="1905000" cy="857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1</xdr:col>
      <xdr:colOff>257175</xdr:colOff>
      <xdr:row>3</xdr:row>
      <xdr:rowOff>200025</xdr:rowOff>
    </xdr:to>
    <xdr:pic>
      <xdr:nvPicPr>
        <xdr:cNvPr id="1" name="Imagen 1"/>
        <xdr:cNvPicPr preferRelativeResize="1">
          <a:picLocks noChangeAspect="1"/>
        </xdr:cNvPicPr>
      </xdr:nvPicPr>
      <xdr:blipFill>
        <a:blip r:embed="rId1"/>
        <a:stretch>
          <a:fillRect/>
        </a:stretch>
      </xdr:blipFill>
      <xdr:spPr>
        <a:xfrm>
          <a:off x="0" y="161925"/>
          <a:ext cx="1752600" cy="781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180975</xdr:rowOff>
    </xdr:from>
    <xdr:to>
      <xdr:col>0</xdr:col>
      <xdr:colOff>1466850</xdr:colOff>
      <xdr:row>3</xdr:row>
      <xdr:rowOff>95250</xdr:rowOff>
    </xdr:to>
    <xdr:pic>
      <xdr:nvPicPr>
        <xdr:cNvPr id="1" name="Imagen 1"/>
        <xdr:cNvPicPr preferRelativeResize="1">
          <a:picLocks noChangeAspect="1"/>
        </xdr:cNvPicPr>
      </xdr:nvPicPr>
      <xdr:blipFill>
        <a:blip r:embed="rId1"/>
        <a:stretch>
          <a:fillRect/>
        </a:stretch>
      </xdr:blipFill>
      <xdr:spPr>
        <a:xfrm>
          <a:off x="66675" y="180975"/>
          <a:ext cx="1400175" cy="657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0</xdr:col>
      <xdr:colOff>1676400</xdr:colOff>
      <xdr:row>3</xdr:row>
      <xdr:rowOff>57150</xdr:rowOff>
    </xdr:to>
    <xdr:pic>
      <xdr:nvPicPr>
        <xdr:cNvPr id="1" name="Imagen 4" descr="C:\Users\rocio.rodriguez\Downloads\Logo-01.png"/>
        <xdr:cNvPicPr preferRelativeResize="1">
          <a:picLocks noChangeAspect="1"/>
        </xdr:cNvPicPr>
      </xdr:nvPicPr>
      <xdr:blipFill>
        <a:blip r:embed="rId1"/>
        <a:stretch>
          <a:fillRect/>
        </a:stretch>
      </xdr:blipFill>
      <xdr:spPr>
        <a:xfrm>
          <a:off x="0" y="142875"/>
          <a:ext cx="16764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76200</xdr:rowOff>
    </xdr:from>
    <xdr:to>
      <xdr:col>1</xdr:col>
      <xdr:colOff>219075</xdr:colOff>
      <xdr:row>4</xdr:row>
      <xdr:rowOff>133350</xdr:rowOff>
    </xdr:to>
    <xdr:pic>
      <xdr:nvPicPr>
        <xdr:cNvPr id="1" name="Imagen 3"/>
        <xdr:cNvPicPr preferRelativeResize="1">
          <a:picLocks noChangeAspect="1"/>
        </xdr:cNvPicPr>
      </xdr:nvPicPr>
      <xdr:blipFill>
        <a:blip r:embed="rId1"/>
        <a:stretch>
          <a:fillRect/>
        </a:stretch>
      </xdr:blipFill>
      <xdr:spPr>
        <a:xfrm>
          <a:off x="0" y="323850"/>
          <a:ext cx="20669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180975</xdr:rowOff>
    </xdr:from>
    <xdr:to>
      <xdr:col>1</xdr:col>
      <xdr:colOff>104775</xdr:colOff>
      <xdr:row>4</xdr:row>
      <xdr:rowOff>76200</xdr:rowOff>
    </xdr:to>
    <xdr:pic>
      <xdr:nvPicPr>
        <xdr:cNvPr id="1" name="Imagen 1"/>
        <xdr:cNvPicPr preferRelativeResize="1">
          <a:picLocks noChangeAspect="1"/>
        </xdr:cNvPicPr>
      </xdr:nvPicPr>
      <xdr:blipFill>
        <a:blip r:embed="rId1"/>
        <a:stretch>
          <a:fillRect/>
        </a:stretch>
      </xdr:blipFill>
      <xdr:spPr>
        <a:xfrm>
          <a:off x="38100" y="371475"/>
          <a:ext cx="13906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1</xdr:col>
      <xdr:colOff>133350</xdr:colOff>
      <xdr:row>4</xdr:row>
      <xdr:rowOff>171450</xdr:rowOff>
    </xdr:to>
    <xdr:pic>
      <xdr:nvPicPr>
        <xdr:cNvPr id="1" name="Imagen 1"/>
        <xdr:cNvPicPr preferRelativeResize="1">
          <a:picLocks noChangeAspect="1"/>
        </xdr:cNvPicPr>
      </xdr:nvPicPr>
      <xdr:blipFill>
        <a:blip r:embed="rId1"/>
        <a:stretch>
          <a:fillRect/>
        </a:stretch>
      </xdr:blipFill>
      <xdr:spPr>
        <a:xfrm>
          <a:off x="0" y="371475"/>
          <a:ext cx="16478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123825</xdr:rowOff>
    </xdr:from>
    <xdr:to>
      <xdr:col>1</xdr:col>
      <xdr:colOff>438150</xdr:colOff>
      <xdr:row>4</xdr:row>
      <xdr:rowOff>152400</xdr:rowOff>
    </xdr:to>
    <xdr:pic>
      <xdr:nvPicPr>
        <xdr:cNvPr id="1" name="Imagen 1"/>
        <xdr:cNvPicPr preferRelativeResize="1">
          <a:picLocks noChangeAspect="1"/>
        </xdr:cNvPicPr>
      </xdr:nvPicPr>
      <xdr:blipFill>
        <a:blip r:embed="rId1"/>
        <a:stretch>
          <a:fillRect/>
        </a:stretch>
      </xdr:blipFill>
      <xdr:spPr>
        <a:xfrm>
          <a:off x="85725" y="371475"/>
          <a:ext cx="162877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180975</xdr:rowOff>
    </xdr:from>
    <xdr:to>
      <xdr:col>1</xdr:col>
      <xdr:colOff>647700</xdr:colOff>
      <xdr:row>5</xdr:row>
      <xdr:rowOff>9525</xdr:rowOff>
    </xdr:to>
    <xdr:pic>
      <xdr:nvPicPr>
        <xdr:cNvPr id="1" name="Imagen 1"/>
        <xdr:cNvPicPr preferRelativeResize="1">
          <a:picLocks noChangeAspect="1"/>
        </xdr:cNvPicPr>
      </xdr:nvPicPr>
      <xdr:blipFill>
        <a:blip r:embed="rId1"/>
        <a:stretch>
          <a:fillRect/>
        </a:stretch>
      </xdr:blipFill>
      <xdr:spPr>
        <a:xfrm>
          <a:off x="28575" y="371475"/>
          <a:ext cx="179070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209550</xdr:rowOff>
    </xdr:from>
    <xdr:to>
      <xdr:col>1</xdr:col>
      <xdr:colOff>323850</xdr:colOff>
      <xdr:row>3</xdr:row>
      <xdr:rowOff>85725</xdr:rowOff>
    </xdr:to>
    <xdr:pic>
      <xdr:nvPicPr>
        <xdr:cNvPr id="1" name="Imagen 2"/>
        <xdr:cNvPicPr preferRelativeResize="1">
          <a:picLocks noChangeAspect="1"/>
        </xdr:cNvPicPr>
      </xdr:nvPicPr>
      <xdr:blipFill>
        <a:blip r:embed="rId1"/>
        <a:stretch>
          <a:fillRect/>
        </a:stretch>
      </xdr:blipFill>
      <xdr:spPr>
        <a:xfrm>
          <a:off x="0" y="209550"/>
          <a:ext cx="16097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95250</xdr:rowOff>
    </xdr:from>
    <xdr:to>
      <xdr:col>0</xdr:col>
      <xdr:colOff>1876425</xdr:colOff>
      <xdr:row>4</xdr:row>
      <xdr:rowOff>47625</xdr:rowOff>
    </xdr:to>
    <xdr:pic>
      <xdr:nvPicPr>
        <xdr:cNvPr id="1" name="Imagen 1"/>
        <xdr:cNvPicPr preferRelativeResize="1">
          <a:picLocks noChangeAspect="1"/>
        </xdr:cNvPicPr>
      </xdr:nvPicPr>
      <xdr:blipFill>
        <a:blip r:embed="rId1"/>
        <a:stretch>
          <a:fillRect/>
        </a:stretch>
      </xdr:blipFill>
      <xdr:spPr>
        <a:xfrm>
          <a:off x="57150" y="285750"/>
          <a:ext cx="181927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47625</xdr:rowOff>
    </xdr:from>
    <xdr:to>
      <xdr:col>1</xdr:col>
      <xdr:colOff>47625</xdr:colOff>
      <xdr:row>5</xdr:row>
      <xdr:rowOff>114300</xdr:rowOff>
    </xdr:to>
    <xdr:pic>
      <xdr:nvPicPr>
        <xdr:cNvPr id="1" name="Imagen 3"/>
        <xdr:cNvPicPr preferRelativeResize="1">
          <a:picLocks noChangeAspect="1"/>
        </xdr:cNvPicPr>
      </xdr:nvPicPr>
      <xdr:blipFill>
        <a:blip r:embed="rId1"/>
        <a:stretch>
          <a:fillRect/>
        </a:stretch>
      </xdr:blipFill>
      <xdr:spPr>
        <a:xfrm>
          <a:off x="57150" y="485775"/>
          <a:ext cx="20383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21"/>
  <sheetViews>
    <sheetView zoomScalePageLayoutView="0" workbookViewId="0" topLeftCell="D4">
      <selection activeCell="X16" sqref="X16"/>
    </sheetView>
  </sheetViews>
  <sheetFormatPr defaultColWidth="11.421875" defaultRowHeight="15"/>
  <cols>
    <col min="1" max="1" width="25.7109375" style="1" customWidth="1"/>
    <col min="2" max="2" width="9.00390625" style="1" customWidth="1"/>
    <col min="3" max="3" width="22.8515625" style="1" customWidth="1"/>
    <col min="4" max="4" width="28.28125" style="1" customWidth="1"/>
    <col min="5" max="5" width="23.140625" style="1" customWidth="1"/>
    <col min="6" max="6" width="10.57421875" style="1" customWidth="1"/>
    <col min="7" max="7" width="12.28125" style="1" customWidth="1"/>
    <col min="8" max="9" width="18.00390625" style="1" hidden="1" customWidth="1"/>
    <col min="10" max="10" width="4.8515625" style="1" hidden="1" customWidth="1"/>
    <col min="11" max="11" width="7.57421875" style="1" hidden="1" customWidth="1"/>
    <col min="12" max="12" width="8.7109375" style="1" customWidth="1"/>
    <col min="13" max="13" width="10.140625" style="1" customWidth="1"/>
    <col min="14" max="14" width="10.8515625" style="1" customWidth="1"/>
    <col min="15" max="15" width="8.7109375" style="1" customWidth="1"/>
    <col min="16" max="16" width="8.421875" style="1" customWidth="1"/>
    <col min="17" max="18" width="8.7109375" style="1" customWidth="1"/>
    <col min="19" max="19" width="9.28125" style="1" customWidth="1"/>
    <col min="20" max="20" width="13.140625" style="1" customWidth="1"/>
    <col min="21" max="21" width="11.28125" style="1" customWidth="1"/>
    <col min="22" max="22" width="14.421875" style="1" customWidth="1"/>
    <col min="23" max="23" width="15.28125" style="1" customWidth="1"/>
    <col min="24" max="24" width="14.421875" style="1" customWidth="1"/>
    <col min="25" max="32" width="20.8515625" style="1" customWidth="1"/>
    <col min="33" max="16384" width="11.421875" style="1" customWidth="1"/>
  </cols>
  <sheetData>
    <row r="1" spans="1:24" ht="19.5">
      <c r="A1" s="302" t="s">
        <v>30</v>
      </c>
      <c r="B1" s="302"/>
      <c r="C1" s="302"/>
      <c r="D1" s="302"/>
      <c r="E1" s="302"/>
      <c r="F1" s="302"/>
      <c r="G1" s="302"/>
      <c r="H1" s="302"/>
      <c r="I1" s="302"/>
      <c r="J1" s="302"/>
      <c r="K1" s="302"/>
      <c r="L1" s="302"/>
      <c r="M1" s="302"/>
      <c r="N1" s="302"/>
      <c r="O1" s="302"/>
      <c r="P1" s="302"/>
      <c r="Q1" s="302"/>
      <c r="R1" s="302"/>
      <c r="S1" s="302"/>
      <c r="T1" s="302"/>
      <c r="U1" s="302"/>
      <c r="V1" s="302"/>
      <c r="W1" s="302"/>
      <c r="X1" s="302"/>
    </row>
    <row r="2" spans="1:25" ht="19.5">
      <c r="A2" s="302" t="s">
        <v>24</v>
      </c>
      <c r="B2" s="302"/>
      <c r="C2" s="302"/>
      <c r="D2" s="302"/>
      <c r="E2" s="302"/>
      <c r="F2" s="302"/>
      <c r="G2" s="302"/>
      <c r="H2" s="302"/>
      <c r="I2" s="302"/>
      <c r="J2" s="302"/>
      <c r="K2" s="302"/>
      <c r="L2" s="302"/>
      <c r="M2" s="302"/>
      <c r="N2" s="302"/>
      <c r="O2" s="302"/>
      <c r="P2" s="302"/>
      <c r="Q2" s="302"/>
      <c r="R2" s="302"/>
      <c r="S2" s="302"/>
      <c r="T2" s="302"/>
      <c r="U2" s="302"/>
      <c r="V2" s="302"/>
      <c r="W2" s="302"/>
      <c r="X2" s="302"/>
      <c r="Y2" s="2"/>
    </row>
    <row r="3" spans="1:25" ht="19.5">
      <c r="A3" s="302" t="s">
        <v>21</v>
      </c>
      <c r="B3" s="302"/>
      <c r="C3" s="302"/>
      <c r="D3" s="302"/>
      <c r="E3" s="302"/>
      <c r="F3" s="302"/>
      <c r="G3" s="302"/>
      <c r="H3" s="302"/>
      <c r="I3" s="302"/>
      <c r="J3" s="302"/>
      <c r="K3" s="302"/>
      <c r="L3" s="302"/>
      <c r="M3" s="302"/>
      <c r="N3" s="302"/>
      <c r="O3" s="302"/>
      <c r="P3" s="302"/>
      <c r="Q3" s="302"/>
      <c r="R3" s="302"/>
      <c r="S3" s="302"/>
      <c r="T3" s="302"/>
      <c r="U3" s="302"/>
      <c r="V3" s="302"/>
      <c r="W3" s="302"/>
      <c r="X3" s="302"/>
      <c r="Y3" s="2"/>
    </row>
    <row r="4" spans="1:25" ht="11.25">
      <c r="A4" s="2"/>
      <c r="B4" s="2"/>
      <c r="C4" s="2"/>
      <c r="D4" s="2"/>
      <c r="E4" s="2"/>
      <c r="F4" s="2"/>
      <c r="G4" s="2"/>
      <c r="H4" s="2"/>
      <c r="I4" s="2"/>
      <c r="J4" s="2"/>
      <c r="K4" s="2"/>
      <c r="L4" s="2"/>
      <c r="M4" s="2"/>
      <c r="N4" s="2"/>
      <c r="O4" s="2"/>
      <c r="P4" s="2"/>
      <c r="Q4" s="2"/>
      <c r="R4" s="2"/>
      <c r="S4" s="2"/>
      <c r="T4" s="2"/>
      <c r="U4" s="6"/>
      <c r="V4" s="6"/>
      <c r="W4" s="6"/>
      <c r="X4" s="2"/>
      <c r="Y4" s="2"/>
    </row>
    <row r="5" spans="1:25" ht="11.25">
      <c r="A5" s="14"/>
      <c r="B5" s="14"/>
      <c r="C5" s="14"/>
      <c r="D5" s="14"/>
      <c r="E5" s="14"/>
      <c r="F5" s="14"/>
      <c r="G5" s="14"/>
      <c r="H5" s="14"/>
      <c r="I5" s="14"/>
      <c r="J5" s="14"/>
      <c r="K5" s="14"/>
      <c r="L5" s="14"/>
      <c r="M5" s="14"/>
      <c r="N5" s="14"/>
      <c r="O5" s="14"/>
      <c r="P5" s="14"/>
      <c r="Q5" s="14"/>
      <c r="R5" s="14"/>
      <c r="S5" s="14"/>
      <c r="T5" s="14"/>
      <c r="U5" s="14"/>
      <c r="V5" s="14"/>
      <c r="W5" s="14"/>
      <c r="X5" s="14"/>
      <c r="Y5" s="14"/>
    </row>
    <row r="6" spans="1:25" ht="11.25">
      <c r="A6" s="14"/>
      <c r="B6" s="14"/>
      <c r="C6" s="14"/>
      <c r="D6" s="14"/>
      <c r="E6" s="14"/>
      <c r="F6" s="14"/>
      <c r="G6" s="14"/>
      <c r="H6" s="14"/>
      <c r="I6" s="14"/>
      <c r="J6" s="14"/>
      <c r="K6" s="14"/>
      <c r="L6" s="14"/>
      <c r="M6" s="14"/>
      <c r="N6" s="14"/>
      <c r="O6" s="14"/>
      <c r="P6" s="14"/>
      <c r="Q6" s="14"/>
      <c r="R6" s="14"/>
      <c r="S6" s="14"/>
      <c r="T6" s="14"/>
      <c r="U6" s="14"/>
      <c r="V6" s="14"/>
      <c r="W6" s="14"/>
      <c r="X6" s="14"/>
      <c r="Y6" s="14"/>
    </row>
    <row r="7" ht="12" thickBot="1">
      <c r="F7" s="3"/>
    </row>
    <row r="8" spans="1:5" ht="12.75">
      <c r="A8" s="303" t="s">
        <v>0</v>
      </c>
      <c r="B8" s="304"/>
      <c r="C8" s="305"/>
      <c r="D8" s="306"/>
      <c r="E8" s="4"/>
    </row>
    <row r="9" spans="1:5" ht="25.5">
      <c r="A9" s="246" t="s">
        <v>1</v>
      </c>
      <c r="B9" s="307" t="s">
        <v>2</v>
      </c>
      <c r="C9" s="308"/>
      <c r="D9" s="247" t="s">
        <v>26</v>
      </c>
      <c r="E9" s="4"/>
    </row>
    <row r="10" spans="1:5" ht="29.25" customHeight="1" thickBot="1">
      <c r="A10" s="233" t="s">
        <v>27</v>
      </c>
      <c r="B10" s="309" t="s">
        <v>28</v>
      </c>
      <c r="C10" s="310"/>
      <c r="D10" s="7" t="s">
        <v>29</v>
      </c>
      <c r="E10" s="5"/>
    </row>
    <row r="11" spans="1:5" ht="12" thickBot="1">
      <c r="A11" s="107"/>
      <c r="B11" s="5"/>
      <c r="C11" s="5"/>
      <c r="D11" s="5"/>
      <c r="E11" s="5"/>
    </row>
    <row r="12" spans="1:24" ht="13.5" thickBot="1">
      <c r="A12" s="316" t="s">
        <v>3</v>
      </c>
      <c r="B12" s="317"/>
      <c r="C12" s="317"/>
      <c r="D12" s="317"/>
      <c r="E12" s="317"/>
      <c r="F12" s="317"/>
      <c r="G12" s="318"/>
      <c r="H12" s="319">
        <v>2018</v>
      </c>
      <c r="I12" s="319"/>
      <c r="J12" s="319"/>
      <c r="K12" s="320"/>
      <c r="L12" s="321">
        <v>2022</v>
      </c>
      <c r="M12" s="319"/>
      <c r="N12" s="319"/>
      <c r="O12" s="319"/>
      <c r="P12" s="319"/>
      <c r="Q12" s="319"/>
      <c r="R12" s="319"/>
      <c r="S12" s="320"/>
      <c r="T12" s="249"/>
      <c r="U12" s="249"/>
      <c r="V12" s="249"/>
      <c r="W12" s="249"/>
      <c r="X12" s="314" t="s">
        <v>23</v>
      </c>
    </row>
    <row r="13" spans="1:24" s="18" customFormat="1" ht="39" thickBot="1">
      <c r="A13" s="43" t="s">
        <v>20</v>
      </c>
      <c r="B13" s="32" t="s">
        <v>25</v>
      </c>
      <c r="C13" s="33" t="s">
        <v>4</v>
      </c>
      <c r="D13" s="33" t="s">
        <v>5</v>
      </c>
      <c r="E13" s="33" t="s">
        <v>6</v>
      </c>
      <c r="F13" s="44" t="s">
        <v>7</v>
      </c>
      <c r="G13" s="34" t="s">
        <v>8</v>
      </c>
      <c r="H13" s="274" t="s">
        <v>16</v>
      </c>
      <c r="I13" s="252" t="s">
        <v>17</v>
      </c>
      <c r="J13" s="252" t="s">
        <v>18</v>
      </c>
      <c r="K13" s="252" t="s">
        <v>19</v>
      </c>
      <c r="L13" s="44" t="s">
        <v>9</v>
      </c>
      <c r="M13" s="35" t="s">
        <v>22</v>
      </c>
      <c r="N13" s="44" t="s">
        <v>10</v>
      </c>
      <c r="O13" s="44" t="s">
        <v>11</v>
      </c>
      <c r="P13" s="35" t="s">
        <v>12</v>
      </c>
      <c r="Q13" s="35" t="s">
        <v>13</v>
      </c>
      <c r="R13" s="44" t="s">
        <v>14</v>
      </c>
      <c r="S13" s="44" t="s">
        <v>15</v>
      </c>
      <c r="T13" s="44" t="s">
        <v>16</v>
      </c>
      <c r="U13" s="35" t="s">
        <v>17</v>
      </c>
      <c r="V13" s="35" t="s">
        <v>18</v>
      </c>
      <c r="W13" s="36" t="s">
        <v>19</v>
      </c>
      <c r="X13" s="315"/>
    </row>
    <row r="14" spans="1:26" s="23" customFormat="1" ht="53.25" customHeight="1">
      <c r="A14" s="322" t="s">
        <v>31</v>
      </c>
      <c r="B14" s="311">
        <v>15414</v>
      </c>
      <c r="C14" s="324" t="s">
        <v>32</v>
      </c>
      <c r="D14" s="324" t="s">
        <v>36</v>
      </c>
      <c r="E14" s="201" t="s">
        <v>33</v>
      </c>
      <c r="F14" s="110">
        <v>650</v>
      </c>
      <c r="G14" s="218" t="s">
        <v>3</v>
      </c>
      <c r="H14" s="113"/>
      <c r="I14" s="209"/>
      <c r="J14" s="209"/>
      <c r="K14" s="227"/>
      <c r="L14" s="111">
        <v>353</v>
      </c>
      <c r="M14" s="69">
        <v>39</v>
      </c>
      <c r="N14" s="111">
        <v>9</v>
      </c>
      <c r="O14" s="111">
        <v>7</v>
      </c>
      <c r="P14" s="69">
        <v>8</v>
      </c>
      <c r="Q14" s="69">
        <v>11</v>
      </c>
      <c r="R14" s="111">
        <v>2</v>
      </c>
      <c r="S14" s="111">
        <v>7</v>
      </c>
      <c r="T14" s="111">
        <v>6</v>
      </c>
      <c r="U14" s="69">
        <v>9</v>
      </c>
      <c r="V14" s="69">
        <v>10</v>
      </c>
      <c r="W14" s="112">
        <v>5</v>
      </c>
      <c r="X14" s="108">
        <f>SUM(L14:W14)</f>
        <v>466</v>
      </c>
      <c r="Y14" s="21"/>
      <c r="Z14" s="22"/>
    </row>
    <row r="15" spans="1:26" s="23" customFormat="1" ht="51" customHeight="1">
      <c r="A15" s="322"/>
      <c r="B15" s="312"/>
      <c r="C15" s="325"/>
      <c r="D15" s="325"/>
      <c r="E15" s="202" t="s">
        <v>34</v>
      </c>
      <c r="F15" s="19">
        <v>650</v>
      </c>
      <c r="G15" s="215" t="s">
        <v>3</v>
      </c>
      <c r="H15" s="113"/>
      <c r="I15" s="209"/>
      <c r="J15" s="209"/>
      <c r="K15" s="227"/>
      <c r="L15" s="222">
        <v>240</v>
      </c>
      <c r="M15" s="222">
        <v>27</v>
      </c>
      <c r="N15" s="222">
        <v>7</v>
      </c>
      <c r="O15" s="222">
        <v>7</v>
      </c>
      <c r="P15" s="222">
        <v>8</v>
      </c>
      <c r="Q15" s="222">
        <v>7</v>
      </c>
      <c r="R15" s="222">
        <v>2</v>
      </c>
      <c r="S15" s="222">
        <v>3</v>
      </c>
      <c r="T15" s="222">
        <v>6</v>
      </c>
      <c r="U15" s="222">
        <v>9</v>
      </c>
      <c r="V15" s="222">
        <v>6</v>
      </c>
      <c r="W15" s="97">
        <v>7</v>
      </c>
      <c r="X15" s="220">
        <f>SUM(L15:W15)</f>
        <v>329</v>
      </c>
      <c r="Y15" s="21"/>
      <c r="Z15" s="22"/>
    </row>
    <row r="16" spans="1:24" s="23" customFormat="1" ht="40.5" customHeight="1" thickBot="1">
      <c r="A16" s="323"/>
      <c r="B16" s="313"/>
      <c r="C16" s="326"/>
      <c r="D16" s="326"/>
      <c r="E16" s="216" t="s">
        <v>35</v>
      </c>
      <c r="F16" s="105">
        <v>1</v>
      </c>
      <c r="G16" s="223" t="s">
        <v>3</v>
      </c>
      <c r="H16" s="114"/>
      <c r="I16" s="202"/>
      <c r="J16" s="202"/>
      <c r="K16" s="202"/>
      <c r="L16" s="104">
        <v>0.57</v>
      </c>
      <c r="M16" s="104">
        <v>1</v>
      </c>
      <c r="N16" s="101">
        <v>0.88</v>
      </c>
      <c r="O16" s="103">
        <v>1</v>
      </c>
      <c r="P16" s="100">
        <v>1</v>
      </c>
      <c r="Q16" s="100">
        <v>1</v>
      </c>
      <c r="R16" s="101">
        <v>0.22</v>
      </c>
      <c r="S16" s="102">
        <v>0.43</v>
      </c>
      <c r="T16" s="100">
        <v>1</v>
      </c>
      <c r="U16" s="101">
        <v>1</v>
      </c>
      <c r="V16" s="100">
        <v>0.67</v>
      </c>
      <c r="W16" s="98">
        <v>0.18</v>
      </c>
      <c r="X16" s="83">
        <v>0.75</v>
      </c>
    </row>
    <row r="17" spans="1:23" s="5" customFormat="1" ht="11.25" customHeight="1">
      <c r="A17" s="106"/>
      <c r="B17" s="8"/>
      <c r="C17" s="9"/>
      <c r="D17" s="9"/>
      <c r="E17" s="99"/>
      <c r="N17" s="99"/>
      <c r="P17" s="99"/>
      <c r="Q17" s="99"/>
      <c r="R17" s="99"/>
      <c r="S17" s="99"/>
      <c r="T17" s="99"/>
      <c r="U17" s="99"/>
      <c r="V17" s="99"/>
      <c r="W17" s="99"/>
    </row>
    <row r="18" spans="1:4" s="13" customFormat="1" ht="11.25" customHeight="1">
      <c r="A18" s="8"/>
      <c r="B18" s="8"/>
      <c r="C18" s="9"/>
      <c r="D18" s="9"/>
    </row>
    <row r="19" spans="8:26" s="5" customFormat="1" ht="11.25">
      <c r="H19" s="12"/>
      <c r="I19" s="12"/>
      <c r="J19" s="12"/>
      <c r="K19" s="12"/>
      <c r="L19" s="12"/>
      <c r="M19" s="12"/>
      <c r="N19" s="12"/>
      <c r="O19" s="10"/>
      <c r="P19" s="10"/>
      <c r="Q19" s="10"/>
      <c r="R19" s="10"/>
      <c r="S19" s="10"/>
      <c r="T19" s="10"/>
      <c r="U19" s="10"/>
      <c r="V19" s="11"/>
      <c r="X19" s="10"/>
      <c r="Y19" s="10"/>
      <c r="Z19" s="10"/>
    </row>
    <row r="20" s="5" customFormat="1" ht="11.25"/>
    <row r="21" spans="6:7" s="5" customFormat="1" ht="11.25">
      <c r="F21" s="1"/>
      <c r="G21" s="1"/>
    </row>
  </sheetData>
  <sheetProtection/>
  <mergeCells count="14">
    <mergeCell ref="B14:B16"/>
    <mergeCell ref="X12:X13"/>
    <mergeCell ref="A12:G12"/>
    <mergeCell ref="H12:K12"/>
    <mergeCell ref="L12:S12"/>
    <mergeCell ref="A14:A16"/>
    <mergeCell ref="D14:D16"/>
    <mergeCell ref="C14:C16"/>
    <mergeCell ref="A1:X1"/>
    <mergeCell ref="A2:X2"/>
    <mergeCell ref="A3:X3"/>
    <mergeCell ref="A8:D8"/>
    <mergeCell ref="B9:C9"/>
    <mergeCell ref="B10:C10"/>
  </mergeCells>
  <printOptions/>
  <pageMargins left="0.62" right="0.31496062992125984" top="0.7480314960629921" bottom="0.7480314960629921" header="0.31496062992125984" footer="0.31496062992125984"/>
  <pageSetup fitToHeight="0" fitToWidth="1" horizontalDpi="600" verticalDpi="600" orientation="landscape"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Z19"/>
  <sheetViews>
    <sheetView zoomScalePageLayoutView="0" workbookViewId="0" topLeftCell="F19">
      <selection activeCell="R18" sqref="R18:S18"/>
    </sheetView>
  </sheetViews>
  <sheetFormatPr defaultColWidth="11.421875" defaultRowHeight="15"/>
  <cols>
    <col min="1" max="1" width="27.00390625" style="0" customWidth="1"/>
    <col min="3" max="3" width="18.8515625" style="0" customWidth="1"/>
    <col min="4" max="4" width="28.140625" style="0" customWidth="1"/>
    <col min="5" max="5" width="28.421875" style="0" customWidth="1"/>
    <col min="7" max="7" width="17.28125" style="0" customWidth="1"/>
    <col min="11" max="19" width="11.421875" style="0" customWidth="1"/>
  </cols>
  <sheetData>
    <row r="2" spans="1:20" ht="19.5">
      <c r="A2" s="302" t="s">
        <v>30</v>
      </c>
      <c r="B2" s="302"/>
      <c r="C2" s="302"/>
      <c r="D2" s="302"/>
      <c r="E2" s="302"/>
      <c r="F2" s="302"/>
      <c r="G2" s="302"/>
      <c r="H2" s="302"/>
      <c r="I2" s="302"/>
      <c r="J2" s="302"/>
      <c r="K2" s="302"/>
      <c r="L2" s="302"/>
      <c r="M2" s="302"/>
      <c r="N2" s="302"/>
      <c r="O2" s="302"/>
      <c r="P2" s="302"/>
      <c r="Q2" s="302"/>
      <c r="R2" s="302"/>
      <c r="S2" s="302"/>
      <c r="T2" s="302"/>
    </row>
    <row r="3" spans="1:20" ht="19.5">
      <c r="A3" s="302" t="s">
        <v>24</v>
      </c>
      <c r="B3" s="302"/>
      <c r="C3" s="302"/>
      <c r="D3" s="302"/>
      <c r="E3" s="302"/>
      <c r="F3" s="302"/>
      <c r="G3" s="302"/>
      <c r="H3" s="302"/>
      <c r="I3" s="302"/>
      <c r="J3" s="302"/>
      <c r="K3" s="302"/>
      <c r="L3" s="302"/>
      <c r="M3" s="302"/>
      <c r="N3" s="302"/>
      <c r="O3" s="302"/>
      <c r="P3" s="302"/>
      <c r="Q3" s="302"/>
      <c r="R3" s="302"/>
      <c r="S3" s="302"/>
      <c r="T3" s="302"/>
    </row>
    <row r="4" spans="1:20" ht="19.5">
      <c r="A4" s="302" t="s">
        <v>21</v>
      </c>
      <c r="B4" s="302"/>
      <c r="C4" s="302"/>
      <c r="D4" s="302"/>
      <c r="E4" s="302"/>
      <c r="F4" s="302"/>
      <c r="G4" s="302"/>
      <c r="H4" s="302"/>
      <c r="I4" s="302"/>
      <c r="J4" s="302"/>
      <c r="K4" s="302"/>
      <c r="L4" s="302"/>
      <c r="M4" s="302"/>
      <c r="N4" s="302"/>
      <c r="O4" s="302"/>
      <c r="P4" s="302"/>
      <c r="Q4" s="302"/>
      <c r="R4" s="302"/>
      <c r="S4" s="302"/>
      <c r="T4" s="302"/>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03" t="s">
        <v>0</v>
      </c>
      <c r="B7" s="304"/>
      <c r="C7" s="305"/>
      <c r="D7" s="306"/>
      <c r="E7" s="27"/>
      <c r="F7" s="18"/>
      <c r="G7" s="18"/>
      <c r="H7" s="18"/>
      <c r="I7" s="18"/>
      <c r="J7" s="18"/>
      <c r="K7" s="18"/>
      <c r="L7" s="18"/>
      <c r="M7" s="18"/>
      <c r="N7" s="18"/>
      <c r="O7" s="18"/>
      <c r="P7" s="18"/>
      <c r="Q7" s="18"/>
      <c r="R7" s="18"/>
      <c r="S7" s="18"/>
      <c r="T7" s="18"/>
    </row>
    <row r="8" spans="1:20" ht="25.5">
      <c r="A8" s="246" t="s">
        <v>1</v>
      </c>
      <c r="B8" s="307" t="s">
        <v>2</v>
      </c>
      <c r="C8" s="308"/>
      <c r="D8" s="247" t="s">
        <v>26</v>
      </c>
      <c r="E8" s="27"/>
      <c r="F8" s="28"/>
      <c r="G8" s="18"/>
      <c r="H8" s="18"/>
      <c r="I8" s="18"/>
      <c r="J8" s="18"/>
      <c r="K8" s="18"/>
      <c r="L8" s="18"/>
      <c r="M8" s="18"/>
      <c r="N8" s="18"/>
      <c r="O8" s="18"/>
      <c r="P8" s="18"/>
      <c r="Q8" s="18"/>
      <c r="R8" s="18"/>
      <c r="S8" s="18"/>
      <c r="T8" s="18"/>
    </row>
    <row r="9" spans="1:20" ht="26.25" thickBot="1">
      <c r="A9" s="233" t="s">
        <v>37</v>
      </c>
      <c r="B9" s="309" t="s">
        <v>190</v>
      </c>
      <c r="C9" s="310"/>
      <c r="D9" s="7"/>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16" t="s">
        <v>3</v>
      </c>
      <c r="B11" s="317"/>
      <c r="C11" s="317"/>
      <c r="D11" s="317"/>
      <c r="E11" s="317"/>
      <c r="F11" s="317"/>
      <c r="G11" s="318"/>
      <c r="H11" s="316">
        <v>2022</v>
      </c>
      <c r="I11" s="317"/>
      <c r="J11" s="317"/>
      <c r="K11" s="317"/>
      <c r="L11" s="317"/>
      <c r="M11" s="317"/>
      <c r="N11" s="317"/>
      <c r="O11" s="317"/>
      <c r="P11" s="317"/>
      <c r="Q11" s="317"/>
      <c r="R11" s="317"/>
      <c r="S11" s="318"/>
      <c r="T11" s="314" t="s">
        <v>23</v>
      </c>
    </row>
    <row r="12" spans="1:20" ht="39" thickBot="1">
      <c r="A12" s="31" t="s">
        <v>20</v>
      </c>
      <c r="B12" s="32" t="s">
        <v>25</v>
      </c>
      <c r="C12" s="33" t="s">
        <v>4</v>
      </c>
      <c r="D12" s="33" t="s">
        <v>5</v>
      </c>
      <c r="E12" s="33" t="s">
        <v>6</v>
      </c>
      <c r="F12" s="33"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37"/>
    </row>
    <row r="13" spans="1:20" ht="68.25" customHeight="1">
      <c r="A13" s="312" t="s">
        <v>208</v>
      </c>
      <c r="B13" s="312">
        <v>15346</v>
      </c>
      <c r="C13" s="325" t="s">
        <v>191</v>
      </c>
      <c r="D13" s="325" t="s">
        <v>192</v>
      </c>
      <c r="E13" s="201" t="s">
        <v>193</v>
      </c>
      <c r="F13" s="268">
        <v>1</v>
      </c>
      <c r="G13" s="74" t="s">
        <v>194</v>
      </c>
      <c r="H13" s="70" t="s">
        <v>180</v>
      </c>
      <c r="I13" s="208" t="s">
        <v>180</v>
      </c>
      <c r="J13" s="208" t="s">
        <v>180</v>
      </c>
      <c r="K13" s="208" t="s">
        <v>180</v>
      </c>
      <c r="L13" s="208" t="s">
        <v>180</v>
      </c>
      <c r="M13" s="208" t="s">
        <v>180</v>
      </c>
      <c r="N13" s="208" t="s">
        <v>180</v>
      </c>
      <c r="O13" s="208" t="s">
        <v>180</v>
      </c>
      <c r="P13" s="208" t="s">
        <v>180</v>
      </c>
      <c r="Q13" s="210" t="s">
        <v>180</v>
      </c>
      <c r="R13" s="268">
        <v>1</v>
      </c>
      <c r="S13" s="214" t="s">
        <v>180</v>
      </c>
      <c r="T13" s="176">
        <f>SUM(H13:S13)</f>
        <v>1</v>
      </c>
    </row>
    <row r="14" spans="1:20" ht="78.75" customHeight="1">
      <c r="A14" s="312"/>
      <c r="B14" s="312"/>
      <c r="C14" s="325"/>
      <c r="D14" s="325"/>
      <c r="E14" s="202" t="s">
        <v>195</v>
      </c>
      <c r="F14" s="127">
        <v>1</v>
      </c>
      <c r="G14" s="71" t="s">
        <v>194</v>
      </c>
      <c r="H14" s="175" t="s">
        <v>180</v>
      </c>
      <c r="I14" s="209" t="s">
        <v>180</v>
      </c>
      <c r="J14" s="209" t="s">
        <v>180</v>
      </c>
      <c r="K14" s="209" t="s">
        <v>180</v>
      </c>
      <c r="L14" s="209" t="s">
        <v>180</v>
      </c>
      <c r="M14" s="209" t="s">
        <v>180</v>
      </c>
      <c r="N14" s="209" t="s">
        <v>180</v>
      </c>
      <c r="O14" s="209" t="s">
        <v>180</v>
      </c>
      <c r="P14" s="209" t="s">
        <v>180</v>
      </c>
      <c r="Q14" s="211" t="s">
        <v>180</v>
      </c>
      <c r="R14" s="127">
        <v>1</v>
      </c>
      <c r="S14" s="215" t="s">
        <v>180</v>
      </c>
      <c r="T14" s="177">
        <f>SUM(H14:S14)</f>
        <v>1</v>
      </c>
    </row>
    <row r="15" spans="1:20" ht="56.25" customHeight="1">
      <c r="A15" s="312"/>
      <c r="B15" s="312"/>
      <c r="C15" s="325"/>
      <c r="D15" s="325"/>
      <c r="E15" s="202" t="s">
        <v>205</v>
      </c>
      <c r="F15" s="24">
        <v>1</v>
      </c>
      <c r="G15" s="71" t="s">
        <v>196</v>
      </c>
      <c r="H15" s="95">
        <v>0.3</v>
      </c>
      <c r="I15" s="25">
        <v>0.4</v>
      </c>
      <c r="J15" s="25">
        <v>0.48</v>
      </c>
      <c r="K15" s="25">
        <v>0.55</v>
      </c>
      <c r="L15" s="25">
        <v>0.63</v>
      </c>
      <c r="M15" s="25">
        <v>0.71</v>
      </c>
      <c r="N15" s="25">
        <v>0.79</v>
      </c>
      <c r="O15" s="25">
        <v>0.88</v>
      </c>
      <c r="P15" s="25">
        <v>0.96</v>
      </c>
      <c r="Q15" s="25">
        <v>1.04</v>
      </c>
      <c r="R15" s="25">
        <v>1.14</v>
      </c>
      <c r="S15" s="25">
        <v>1.23</v>
      </c>
      <c r="T15" s="188">
        <f>S15</f>
        <v>1.23</v>
      </c>
    </row>
    <row r="16" spans="1:26" ht="52.5" customHeight="1">
      <c r="A16" s="312"/>
      <c r="B16" s="312"/>
      <c r="C16" s="325"/>
      <c r="D16" s="325"/>
      <c r="E16" s="202" t="s">
        <v>197</v>
      </c>
      <c r="F16" s="24">
        <v>1</v>
      </c>
      <c r="G16" s="71" t="s">
        <v>196</v>
      </c>
      <c r="H16" s="95">
        <v>0.16</v>
      </c>
      <c r="I16" s="25">
        <v>0.24</v>
      </c>
      <c r="J16" s="25">
        <v>0.34</v>
      </c>
      <c r="K16" s="25">
        <v>0.42</v>
      </c>
      <c r="L16" s="25">
        <v>0.52</v>
      </c>
      <c r="M16" s="25">
        <v>0.6</v>
      </c>
      <c r="N16" s="25">
        <v>0.69</v>
      </c>
      <c r="O16" s="25">
        <v>0.78</v>
      </c>
      <c r="P16" s="25">
        <v>0.87</v>
      </c>
      <c r="Q16" s="25">
        <v>0.95</v>
      </c>
      <c r="R16" s="25">
        <v>1.04</v>
      </c>
      <c r="S16" s="25">
        <v>1.14</v>
      </c>
      <c r="T16" s="188">
        <f>S16</f>
        <v>1.14</v>
      </c>
      <c r="Z16" s="187"/>
    </row>
    <row r="17" spans="1:20" ht="63.75" customHeight="1">
      <c r="A17" s="312"/>
      <c r="B17" s="312"/>
      <c r="C17" s="325"/>
      <c r="D17" s="325"/>
      <c r="E17" s="202" t="s">
        <v>198</v>
      </c>
      <c r="F17" s="24">
        <v>1</v>
      </c>
      <c r="G17" s="71" t="s">
        <v>196</v>
      </c>
      <c r="H17" s="95">
        <v>0.58</v>
      </c>
      <c r="I17" s="25">
        <v>0.71</v>
      </c>
      <c r="J17" s="25">
        <v>0.77</v>
      </c>
      <c r="K17" s="25">
        <v>0.82</v>
      </c>
      <c r="L17" s="25">
        <v>0.86</v>
      </c>
      <c r="M17" s="25">
        <v>0.91</v>
      </c>
      <c r="N17" s="25">
        <v>0.95</v>
      </c>
      <c r="O17" s="25">
        <v>1</v>
      </c>
      <c r="P17" s="25">
        <v>1.04</v>
      </c>
      <c r="Q17" s="25">
        <v>1.1</v>
      </c>
      <c r="R17" s="25">
        <v>1.18</v>
      </c>
      <c r="S17" s="25">
        <v>1.22</v>
      </c>
      <c r="T17" s="188">
        <f>S17</f>
        <v>1.22</v>
      </c>
    </row>
    <row r="18" spans="1:20" ht="92.25" customHeight="1">
      <c r="A18" s="312"/>
      <c r="B18" s="312"/>
      <c r="C18" s="325"/>
      <c r="D18" s="325"/>
      <c r="E18" s="202" t="s">
        <v>199</v>
      </c>
      <c r="F18" s="24">
        <v>1</v>
      </c>
      <c r="G18" s="71" t="s">
        <v>196</v>
      </c>
      <c r="H18" s="189">
        <v>0.11</v>
      </c>
      <c r="I18" s="190">
        <v>0.17</v>
      </c>
      <c r="J18" s="190">
        <v>0.25</v>
      </c>
      <c r="K18" s="190">
        <v>0.33</v>
      </c>
      <c r="L18" s="190">
        <v>0.43</v>
      </c>
      <c r="M18" s="190">
        <v>0.53</v>
      </c>
      <c r="N18" s="284">
        <v>0.62</v>
      </c>
      <c r="O18" s="284">
        <v>0.73</v>
      </c>
      <c r="P18" s="284">
        <v>0.84</v>
      </c>
      <c r="Q18" s="284">
        <v>0.92</v>
      </c>
      <c r="R18" s="284">
        <v>1.01</v>
      </c>
      <c r="S18" s="284">
        <v>1.14</v>
      </c>
      <c r="T18" s="188">
        <f>S18</f>
        <v>1.14</v>
      </c>
    </row>
    <row r="19" spans="1:20" ht="59.25" customHeight="1" thickBot="1">
      <c r="A19" s="266" t="s">
        <v>200</v>
      </c>
      <c r="B19" s="203">
        <v>15362</v>
      </c>
      <c r="C19" s="203" t="s">
        <v>201</v>
      </c>
      <c r="D19" s="267" t="s">
        <v>202</v>
      </c>
      <c r="E19" s="203" t="s">
        <v>203</v>
      </c>
      <c r="F19" s="269">
        <v>3</v>
      </c>
      <c r="G19" s="223" t="s">
        <v>204</v>
      </c>
      <c r="H19" s="262" t="s">
        <v>180</v>
      </c>
      <c r="I19" s="263" t="s">
        <v>180</v>
      </c>
      <c r="J19" s="263" t="s">
        <v>180</v>
      </c>
      <c r="K19" s="264" t="s">
        <v>180</v>
      </c>
      <c r="L19" s="265">
        <v>2</v>
      </c>
      <c r="M19" s="265">
        <v>1</v>
      </c>
      <c r="N19" s="282" t="s">
        <v>180</v>
      </c>
      <c r="O19" s="283" t="s">
        <v>180</v>
      </c>
      <c r="P19" s="265" t="s">
        <v>180</v>
      </c>
      <c r="Q19" s="265" t="s">
        <v>180</v>
      </c>
      <c r="R19" s="265" t="s">
        <v>180</v>
      </c>
      <c r="S19" s="265" t="s">
        <v>180</v>
      </c>
      <c r="T19" s="229">
        <f>SUM(H19:S19)</f>
        <v>3</v>
      </c>
    </row>
  </sheetData>
  <sheetProtection/>
  <mergeCells count="13">
    <mergeCell ref="A2:T2"/>
    <mergeCell ref="A3:T3"/>
    <mergeCell ref="A4:T4"/>
    <mergeCell ref="A7:D7"/>
    <mergeCell ref="B8:C8"/>
    <mergeCell ref="B9:C9"/>
    <mergeCell ref="A11:G11"/>
    <mergeCell ref="H11:S11"/>
    <mergeCell ref="T11:T12"/>
    <mergeCell ref="A13:A18"/>
    <mergeCell ref="B13:B18"/>
    <mergeCell ref="C13:C18"/>
    <mergeCell ref="D13:D18"/>
  </mergeCells>
  <printOptions/>
  <pageMargins left="0.7" right="0.7" top="0.75" bottom="0.75" header="0.3" footer="0.3"/>
  <pageSetup fitToHeight="1" fitToWidth="1" horizontalDpi="600" verticalDpi="600" orientation="landscape" scale="5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T18"/>
  <sheetViews>
    <sheetView zoomScalePageLayoutView="0" workbookViewId="0" topLeftCell="E10">
      <selection activeCell="T15" sqref="T15"/>
    </sheetView>
  </sheetViews>
  <sheetFormatPr defaultColWidth="11.421875" defaultRowHeight="15"/>
  <cols>
    <col min="1" max="1" width="30.57421875" style="0" customWidth="1"/>
    <col min="3" max="3" width="20.140625" style="0" customWidth="1"/>
    <col min="4" max="4" width="37.140625" style="0" customWidth="1"/>
    <col min="5" max="5" width="35.7109375" style="0" customWidth="1"/>
    <col min="7" max="7" width="19.7109375" style="0" customWidth="1"/>
    <col min="11" max="19" width="11.421875" style="0" customWidth="1"/>
  </cols>
  <sheetData>
    <row r="1" spans="1:20" ht="19.5">
      <c r="A1" s="302" t="s">
        <v>30</v>
      </c>
      <c r="B1" s="302"/>
      <c r="C1" s="302"/>
      <c r="D1" s="302"/>
      <c r="E1" s="302"/>
      <c r="F1" s="302"/>
      <c r="G1" s="302"/>
      <c r="H1" s="302"/>
      <c r="I1" s="302"/>
      <c r="J1" s="302"/>
      <c r="K1" s="302"/>
      <c r="L1" s="302"/>
      <c r="M1" s="302"/>
      <c r="N1" s="302"/>
      <c r="O1" s="302"/>
      <c r="P1" s="302"/>
      <c r="Q1" s="302"/>
      <c r="R1" s="302"/>
      <c r="S1" s="302"/>
      <c r="T1" s="302"/>
    </row>
    <row r="2" spans="1:20" ht="19.5">
      <c r="A2" s="302" t="s">
        <v>24</v>
      </c>
      <c r="B2" s="302"/>
      <c r="C2" s="302"/>
      <c r="D2" s="302"/>
      <c r="E2" s="302"/>
      <c r="F2" s="302"/>
      <c r="G2" s="302"/>
      <c r="H2" s="302"/>
      <c r="I2" s="302"/>
      <c r="J2" s="302"/>
      <c r="K2" s="302"/>
      <c r="L2" s="302"/>
      <c r="M2" s="302"/>
      <c r="N2" s="302"/>
      <c r="O2" s="302"/>
      <c r="P2" s="302"/>
      <c r="Q2" s="302"/>
      <c r="R2" s="302"/>
      <c r="S2" s="302"/>
      <c r="T2" s="302"/>
    </row>
    <row r="3" spans="1:20" ht="19.5">
      <c r="A3" s="302" t="s">
        <v>21</v>
      </c>
      <c r="B3" s="302"/>
      <c r="C3" s="302"/>
      <c r="D3" s="302"/>
      <c r="E3" s="302"/>
      <c r="F3" s="302"/>
      <c r="G3" s="302"/>
      <c r="H3" s="302"/>
      <c r="I3" s="302"/>
      <c r="J3" s="302"/>
      <c r="K3" s="302"/>
      <c r="L3" s="302"/>
      <c r="M3" s="302"/>
      <c r="N3" s="302"/>
      <c r="O3" s="302"/>
      <c r="P3" s="302"/>
      <c r="Q3" s="302"/>
      <c r="R3" s="302"/>
      <c r="S3" s="302"/>
      <c r="T3" s="302"/>
    </row>
    <row r="4" spans="1:20" ht="18.75">
      <c r="A4" s="183"/>
      <c r="B4" s="183"/>
      <c r="C4" s="183"/>
      <c r="D4" s="183"/>
      <c r="E4" s="183"/>
      <c r="F4" s="183"/>
      <c r="G4" s="183"/>
      <c r="H4" s="183"/>
      <c r="I4" s="183"/>
      <c r="J4" s="183"/>
      <c r="K4" s="183"/>
      <c r="L4" s="183"/>
      <c r="M4" s="183"/>
      <c r="N4" s="183"/>
      <c r="O4" s="183"/>
      <c r="P4" s="183"/>
      <c r="Q4" s="183"/>
      <c r="R4" s="183"/>
      <c r="S4" s="183"/>
      <c r="T4" s="183"/>
    </row>
    <row r="5" spans="1:20" ht="15.75" thickBot="1">
      <c r="A5" s="184"/>
      <c r="B5" s="184"/>
      <c r="C5" s="184"/>
      <c r="D5" s="184"/>
      <c r="E5" s="184"/>
      <c r="F5" s="184"/>
      <c r="G5" s="184"/>
      <c r="H5" s="184"/>
      <c r="I5" s="184"/>
      <c r="J5" s="184"/>
      <c r="K5" s="184"/>
      <c r="L5" s="184"/>
      <c r="M5" s="184"/>
      <c r="N5" s="184"/>
      <c r="O5" s="184"/>
      <c r="P5" s="184"/>
      <c r="Q5" s="184"/>
      <c r="R5" s="184"/>
      <c r="S5" s="184"/>
      <c r="T5" s="184"/>
    </row>
    <row r="6" spans="1:20" ht="15">
      <c r="A6" s="303" t="s">
        <v>0</v>
      </c>
      <c r="B6" s="304"/>
      <c r="C6" s="305"/>
      <c r="D6" s="306"/>
      <c r="E6" s="185"/>
      <c r="F6" s="184"/>
      <c r="G6" s="184"/>
      <c r="H6" s="184"/>
      <c r="I6" s="184"/>
      <c r="J6" s="184"/>
      <c r="K6" s="184"/>
      <c r="L6" s="184"/>
      <c r="M6" s="184"/>
      <c r="N6" s="184"/>
      <c r="O6" s="184"/>
      <c r="P6" s="184"/>
      <c r="Q6" s="184"/>
      <c r="R6" s="184"/>
      <c r="S6" s="184"/>
      <c r="T6" s="184"/>
    </row>
    <row r="7" spans="1:20" ht="36.75" customHeight="1">
      <c r="A7" s="246" t="s">
        <v>1</v>
      </c>
      <c r="B7" s="307" t="s">
        <v>2</v>
      </c>
      <c r="C7" s="308"/>
      <c r="D7" s="247" t="s">
        <v>26</v>
      </c>
      <c r="E7" s="185"/>
      <c r="F7" s="184"/>
      <c r="G7" s="184"/>
      <c r="H7" s="184"/>
      <c r="I7" s="184"/>
      <c r="J7" s="184"/>
      <c r="K7" s="184"/>
      <c r="L7" s="184"/>
      <c r="M7" s="184"/>
      <c r="N7" s="184"/>
      <c r="O7" s="184"/>
      <c r="P7" s="184"/>
      <c r="Q7" s="184"/>
      <c r="R7" s="184"/>
      <c r="S7" s="184"/>
      <c r="T7" s="184"/>
    </row>
    <row r="8" spans="1:20" ht="15.75" thickBot="1">
      <c r="A8" s="233" t="s">
        <v>37</v>
      </c>
      <c r="B8" s="309" t="s">
        <v>171</v>
      </c>
      <c r="C8" s="310"/>
      <c r="D8" s="7" t="s">
        <v>172</v>
      </c>
      <c r="E8" s="186"/>
      <c r="F8" s="184"/>
      <c r="G8" s="184"/>
      <c r="H8" s="184"/>
      <c r="I8" s="184"/>
      <c r="J8" s="184"/>
      <c r="K8" s="184"/>
      <c r="L8" s="184"/>
      <c r="M8" s="184"/>
      <c r="N8" s="184"/>
      <c r="O8" s="184"/>
      <c r="P8" s="184"/>
      <c r="Q8" s="184"/>
      <c r="R8" s="184"/>
      <c r="S8" s="184"/>
      <c r="T8" s="184"/>
    </row>
    <row r="9" spans="1:20" ht="15.75" thickBot="1">
      <c r="A9" s="186"/>
      <c r="B9" s="186"/>
      <c r="C9" s="186"/>
      <c r="D9" s="186"/>
      <c r="E9" s="186"/>
      <c r="F9" s="184"/>
      <c r="G9" s="184"/>
      <c r="H9" s="184"/>
      <c r="I9" s="184"/>
      <c r="J9" s="184"/>
      <c r="K9" s="184"/>
      <c r="L9" s="184"/>
      <c r="M9" s="184"/>
      <c r="N9" s="184"/>
      <c r="O9" s="184"/>
      <c r="P9" s="184"/>
      <c r="Q9" s="184"/>
      <c r="R9" s="184"/>
      <c r="S9" s="184"/>
      <c r="T9" s="184"/>
    </row>
    <row r="10" spans="1:20" ht="15.75" thickBot="1">
      <c r="A10" s="316" t="s">
        <v>3</v>
      </c>
      <c r="B10" s="317"/>
      <c r="C10" s="317"/>
      <c r="D10" s="317"/>
      <c r="E10" s="317"/>
      <c r="F10" s="317"/>
      <c r="G10" s="318"/>
      <c r="H10" s="321">
        <v>2022</v>
      </c>
      <c r="I10" s="319"/>
      <c r="J10" s="319"/>
      <c r="K10" s="319"/>
      <c r="L10" s="319"/>
      <c r="M10" s="319"/>
      <c r="N10" s="319"/>
      <c r="O10" s="319"/>
      <c r="P10" s="319"/>
      <c r="Q10" s="319"/>
      <c r="R10" s="319"/>
      <c r="S10" s="319"/>
      <c r="T10" s="314" t="s">
        <v>23</v>
      </c>
    </row>
    <row r="11" spans="1:20" ht="39" thickBot="1">
      <c r="A11" s="31" t="s">
        <v>20</v>
      </c>
      <c r="B11" s="32" t="s">
        <v>25</v>
      </c>
      <c r="C11" s="33" t="s">
        <v>4</v>
      </c>
      <c r="D11" s="33" t="s">
        <v>5</v>
      </c>
      <c r="E11" s="33" t="s">
        <v>6</v>
      </c>
      <c r="F11" s="33" t="s">
        <v>7</v>
      </c>
      <c r="G11" s="250" t="s">
        <v>8</v>
      </c>
      <c r="H11" s="252" t="s">
        <v>9</v>
      </c>
      <c r="I11" s="252" t="s">
        <v>22</v>
      </c>
      <c r="J11" s="252" t="s">
        <v>10</v>
      </c>
      <c r="K11" s="252" t="s">
        <v>11</v>
      </c>
      <c r="L11" s="252" t="s">
        <v>12</v>
      </c>
      <c r="M11" s="252" t="s">
        <v>13</v>
      </c>
      <c r="N11" s="252" t="s">
        <v>14</v>
      </c>
      <c r="O11" s="252" t="s">
        <v>15</v>
      </c>
      <c r="P11" s="252" t="s">
        <v>16</v>
      </c>
      <c r="Q11" s="252" t="s">
        <v>17</v>
      </c>
      <c r="R11" s="252" t="s">
        <v>18</v>
      </c>
      <c r="S11" s="252" t="s">
        <v>19</v>
      </c>
      <c r="T11" s="337"/>
    </row>
    <row r="12" spans="1:20" ht="61.5" customHeight="1" thickBot="1">
      <c r="A12" s="406" t="s">
        <v>209</v>
      </c>
      <c r="B12" s="386">
        <v>15387</v>
      </c>
      <c r="C12" s="386" t="s">
        <v>173</v>
      </c>
      <c r="D12" s="386" t="s">
        <v>210</v>
      </c>
      <c r="E12" s="202" t="s">
        <v>174</v>
      </c>
      <c r="F12" s="24">
        <v>1</v>
      </c>
      <c r="G12" s="20" t="s">
        <v>175</v>
      </c>
      <c r="H12" s="236">
        <v>1</v>
      </c>
      <c r="I12" s="236">
        <v>1</v>
      </c>
      <c r="J12" s="236">
        <v>1</v>
      </c>
      <c r="K12" s="236">
        <v>1</v>
      </c>
      <c r="L12" s="236">
        <v>1</v>
      </c>
      <c r="M12" s="236">
        <v>1</v>
      </c>
      <c r="N12" s="236">
        <v>1</v>
      </c>
      <c r="O12" s="236">
        <v>1</v>
      </c>
      <c r="P12" s="236">
        <v>1</v>
      </c>
      <c r="Q12" s="236">
        <v>1</v>
      </c>
      <c r="R12" s="236">
        <v>1</v>
      </c>
      <c r="S12" s="236">
        <v>1</v>
      </c>
      <c r="T12" s="237">
        <v>1</v>
      </c>
    </row>
    <row r="13" spans="1:20" ht="50.25" customHeight="1">
      <c r="A13" s="406"/>
      <c r="B13" s="345"/>
      <c r="C13" s="345"/>
      <c r="D13" s="345"/>
      <c r="E13" s="202" t="s">
        <v>176</v>
      </c>
      <c r="F13" s="24">
        <v>1</v>
      </c>
      <c r="G13" s="20" t="s">
        <v>177</v>
      </c>
      <c r="H13" s="236">
        <v>1</v>
      </c>
      <c r="I13" s="236">
        <v>1</v>
      </c>
      <c r="J13" s="236">
        <v>1</v>
      </c>
      <c r="K13" s="236">
        <v>1</v>
      </c>
      <c r="L13" s="236">
        <v>1</v>
      </c>
      <c r="M13" s="236">
        <v>1</v>
      </c>
      <c r="N13" s="236">
        <v>1</v>
      </c>
      <c r="O13" s="236">
        <v>1</v>
      </c>
      <c r="P13" s="236">
        <v>1</v>
      </c>
      <c r="Q13" s="236">
        <v>1</v>
      </c>
      <c r="R13" s="236">
        <v>1</v>
      </c>
      <c r="S13" s="236">
        <v>1</v>
      </c>
      <c r="T13" s="237">
        <v>1</v>
      </c>
    </row>
    <row r="14" spans="1:20" ht="48" customHeight="1">
      <c r="A14" s="406"/>
      <c r="B14" s="345"/>
      <c r="C14" s="345"/>
      <c r="D14" s="345"/>
      <c r="E14" s="202" t="s">
        <v>178</v>
      </c>
      <c r="F14" s="24">
        <v>1</v>
      </c>
      <c r="G14" s="20" t="s">
        <v>179</v>
      </c>
      <c r="H14" s="238">
        <v>0.037037037037037035</v>
      </c>
      <c r="I14" s="238">
        <v>0.07407407407407407</v>
      </c>
      <c r="J14" s="238">
        <v>0.11538461538461539</v>
      </c>
      <c r="K14" s="238">
        <v>0.14814814814814814</v>
      </c>
      <c r="L14" s="238">
        <v>0.5925925925925926</v>
      </c>
      <c r="M14" s="238">
        <v>0.6296296296296297</v>
      </c>
      <c r="N14" s="239">
        <v>0.7</v>
      </c>
      <c r="O14" s="239">
        <v>0.78</v>
      </c>
      <c r="P14" s="239">
        <v>0.78</v>
      </c>
      <c r="Q14" s="239">
        <v>0.81</v>
      </c>
      <c r="R14" s="239">
        <v>0.85</v>
      </c>
      <c r="S14" s="239">
        <v>0.96</v>
      </c>
      <c r="T14" s="240">
        <f>S14</f>
        <v>0.96</v>
      </c>
    </row>
    <row r="15" spans="1:20" ht="30" customHeight="1">
      <c r="A15" s="406"/>
      <c r="B15" s="403"/>
      <c r="C15" s="403"/>
      <c r="D15" s="403"/>
      <c r="E15" s="202" t="s">
        <v>181</v>
      </c>
      <c r="F15" s="259">
        <v>1</v>
      </c>
      <c r="G15" s="202" t="s">
        <v>182</v>
      </c>
      <c r="H15" s="241" t="s">
        <v>180</v>
      </c>
      <c r="I15" s="242" t="s">
        <v>180</v>
      </c>
      <c r="J15" s="242" t="s">
        <v>180</v>
      </c>
      <c r="K15" s="242">
        <v>1</v>
      </c>
      <c r="L15" s="242" t="s">
        <v>180</v>
      </c>
      <c r="M15" s="242" t="s">
        <v>180</v>
      </c>
      <c r="N15" s="242" t="s">
        <v>180</v>
      </c>
      <c r="O15" s="242" t="s">
        <v>180</v>
      </c>
      <c r="P15" s="242" t="s">
        <v>180</v>
      </c>
      <c r="Q15" s="242" t="s">
        <v>180</v>
      </c>
      <c r="R15" s="242" t="s">
        <v>180</v>
      </c>
      <c r="S15" s="242" t="s">
        <v>180</v>
      </c>
      <c r="T15" s="228">
        <f>K15</f>
        <v>1</v>
      </c>
    </row>
    <row r="16" spans="1:20" ht="43.5" customHeight="1">
      <c r="A16" s="404" t="s">
        <v>211</v>
      </c>
      <c r="B16" s="312">
        <v>15373</v>
      </c>
      <c r="C16" s="312" t="s">
        <v>183</v>
      </c>
      <c r="D16" s="386" t="s">
        <v>184</v>
      </c>
      <c r="E16" s="202" t="s">
        <v>185</v>
      </c>
      <c r="F16" s="259">
        <v>1</v>
      </c>
      <c r="G16" s="202" t="s">
        <v>186</v>
      </c>
      <c r="H16" s="241" t="s">
        <v>180</v>
      </c>
      <c r="I16" s="242" t="s">
        <v>180</v>
      </c>
      <c r="J16" s="242" t="s">
        <v>180</v>
      </c>
      <c r="K16" s="242" t="s">
        <v>180</v>
      </c>
      <c r="L16" s="242" t="s">
        <v>180</v>
      </c>
      <c r="M16" s="242" t="s">
        <v>180</v>
      </c>
      <c r="N16" s="242" t="s">
        <v>180</v>
      </c>
      <c r="O16" s="242" t="s">
        <v>180</v>
      </c>
      <c r="P16" s="242" t="s">
        <v>180</v>
      </c>
      <c r="Q16" s="242" t="s">
        <v>180</v>
      </c>
      <c r="R16" s="242">
        <v>1</v>
      </c>
      <c r="S16" s="242" t="s">
        <v>180</v>
      </c>
      <c r="T16" s="228">
        <f>R16</f>
        <v>1</v>
      </c>
    </row>
    <row r="17" spans="1:20" ht="45.75" customHeight="1">
      <c r="A17" s="404"/>
      <c r="B17" s="312"/>
      <c r="C17" s="312"/>
      <c r="D17" s="345"/>
      <c r="E17" s="202" t="s">
        <v>187</v>
      </c>
      <c r="F17" s="259">
        <v>1</v>
      </c>
      <c r="G17" s="202" t="s">
        <v>186</v>
      </c>
      <c r="H17" s="241" t="s">
        <v>180</v>
      </c>
      <c r="I17" s="242" t="s">
        <v>180</v>
      </c>
      <c r="J17" s="242" t="s">
        <v>180</v>
      </c>
      <c r="K17" s="242" t="s">
        <v>180</v>
      </c>
      <c r="L17" s="242" t="s">
        <v>180</v>
      </c>
      <c r="M17" s="242" t="s">
        <v>180</v>
      </c>
      <c r="N17" s="242" t="s">
        <v>180</v>
      </c>
      <c r="O17" s="242" t="s">
        <v>180</v>
      </c>
      <c r="P17" s="242" t="s">
        <v>180</v>
      </c>
      <c r="Q17" s="242" t="s">
        <v>180</v>
      </c>
      <c r="R17" s="242">
        <v>1</v>
      </c>
      <c r="S17" s="242" t="s">
        <v>180</v>
      </c>
      <c r="T17" s="228">
        <f>R17</f>
        <v>1</v>
      </c>
    </row>
    <row r="18" spans="1:20" ht="56.25" customHeight="1" thickBot="1">
      <c r="A18" s="405"/>
      <c r="B18" s="313"/>
      <c r="C18" s="313"/>
      <c r="D18" s="346"/>
      <c r="E18" s="203" t="s">
        <v>188</v>
      </c>
      <c r="F18" s="203">
        <v>12</v>
      </c>
      <c r="G18" s="260" t="s">
        <v>189</v>
      </c>
      <c r="H18" s="226">
        <v>1</v>
      </c>
      <c r="I18" s="243">
        <v>1</v>
      </c>
      <c r="J18" s="244">
        <v>1</v>
      </c>
      <c r="K18" s="244">
        <v>1</v>
      </c>
      <c r="L18" s="244">
        <v>1</v>
      </c>
      <c r="M18" s="244">
        <v>1</v>
      </c>
      <c r="N18" s="244">
        <v>1</v>
      </c>
      <c r="O18" s="244">
        <v>1</v>
      </c>
      <c r="P18" s="244">
        <v>1</v>
      </c>
      <c r="Q18" s="244">
        <v>1</v>
      </c>
      <c r="R18" s="244">
        <v>1</v>
      </c>
      <c r="S18" s="244">
        <v>1</v>
      </c>
      <c r="T18" s="229">
        <f>SUM(H18:S18)</f>
        <v>12</v>
      </c>
    </row>
  </sheetData>
  <sheetProtection/>
  <mergeCells count="17">
    <mergeCell ref="B8:C8"/>
    <mergeCell ref="T10:T11"/>
    <mergeCell ref="A12:A15"/>
    <mergeCell ref="B12:B15"/>
    <mergeCell ref="C12:C15"/>
    <mergeCell ref="D12:D15"/>
    <mergeCell ref="H10:S10"/>
    <mergeCell ref="A1:T1"/>
    <mergeCell ref="A2:T2"/>
    <mergeCell ref="A3:T3"/>
    <mergeCell ref="A6:D6"/>
    <mergeCell ref="B7:C7"/>
    <mergeCell ref="A16:A18"/>
    <mergeCell ref="B16:B18"/>
    <mergeCell ref="C16:C18"/>
    <mergeCell ref="D16:D18"/>
    <mergeCell ref="A10:G1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T17"/>
  <sheetViews>
    <sheetView zoomScalePageLayoutView="0" workbookViewId="0" topLeftCell="E10">
      <selection activeCell="R16" sqref="R16"/>
    </sheetView>
  </sheetViews>
  <sheetFormatPr defaultColWidth="11.421875" defaultRowHeight="15"/>
  <cols>
    <col min="1" max="1" width="27.421875" style="0" customWidth="1"/>
    <col min="2" max="2" width="17.7109375" style="0" customWidth="1"/>
    <col min="3" max="3" width="14.57421875" style="0" customWidth="1"/>
    <col min="4" max="4" width="26.00390625" style="0" customWidth="1"/>
    <col min="5" max="5" width="31.00390625" style="0" customWidth="1"/>
    <col min="7" max="7" width="14.140625" style="0" customWidth="1"/>
    <col min="11" max="19" width="11.421875" style="0" customWidth="1"/>
  </cols>
  <sheetData>
    <row r="2" spans="1:20" ht="19.5">
      <c r="A2" s="302" t="s">
        <v>30</v>
      </c>
      <c r="B2" s="302"/>
      <c r="C2" s="302"/>
      <c r="D2" s="302"/>
      <c r="E2" s="302"/>
      <c r="F2" s="302"/>
      <c r="G2" s="302"/>
      <c r="H2" s="302"/>
      <c r="I2" s="302"/>
      <c r="J2" s="302"/>
      <c r="K2" s="302"/>
      <c r="L2" s="302"/>
      <c r="M2" s="302"/>
      <c r="N2" s="302"/>
      <c r="O2" s="302"/>
      <c r="P2" s="302"/>
      <c r="Q2" s="302"/>
      <c r="R2" s="302"/>
      <c r="S2" s="302"/>
      <c r="T2" s="302"/>
    </row>
    <row r="3" spans="1:20" ht="19.5">
      <c r="A3" s="302" t="s">
        <v>24</v>
      </c>
      <c r="B3" s="302"/>
      <c r="C3" s="302"/>
      <c r="D3" s="302"/>
      <c r="E3" s="302"/>
      <c r="F3" s="302"/>
      <c r="G3" s="302"/>
      <c r="H3" s="302"/>
      <c r="I3" s="302"/>
      <c r="J3" s="302"/>
      <c r="K3" s="302"/>
      <c r="L3" s="302"/>
      <c r="M3" s="302"/>
      <c r="N3" s="302"/>
      <c r="O3" s="302"/>
      <c r="P3" s="302"/>
      <c r="Q3" s="302"/>
      <c r="R3" s="302"/>
      <c r="S3" s="302"/>
      <c r="T3" s="302"/>
    </row>
    <row r="4" spans="1:20" ht="19.5">
      <c r="A4" s="302" t="s">
        <v>21</v>
      </c>
      <c r="B4" s="302"/>
      <c r="C4" s="302"/>
      <c r="D4" s="302"/>
      <c r="E4" s="302"/>
      <c r="F4" s="302"/>
      <c r="G4" s="302"/>
      <c r="H4" s="302"/>
      <c r="I4" s="302"/>
      <c r="J4" s="302"/>
      <c r="K4" s="302"/>
      <c r="L4" s="302"/>
      <c r="M4" s="302"/>
      <c r="N4" s="302"/>
      <c r="O4" s="302"/>
      <c r="P4" s="302"/>
      <c r="Q4" s="302"/>
      <c r="R4" s="302"/>
      <c r="S4" s="302"/>
      <c r="T4" s="302"/>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28" t="s">
        <v>0</v>
      </c>
      <c r="B7" s="329"/>
      <c r="C7" s="330"/>
      <c r="D7" s="331"/>
      <c r="E7" s="27"/>
      <c r="F7" s="18"/>
      <c r="G7" s="18"/>
      <c r="H7" s="18"/>
      <c r="I7" s="18"/>
      <c r="J7" s="18"/>
      <c r="K7" s="18"/>
      <c r="L7" s="18"/>
      <c r="M7" s="18"/>
      <c r="N7" s="18"/>
      <c r="O7" s="18"/>
      <c r="P7" s="18"/>
      <c r="Q7" s="18"/>
      <c r="R7" s="18"/>
      <c r="S7" s="18"/>
      <c r="T7" s="18"/>
    </row>
    <row r="8" spans="1:20" ht="46.5" customHeight="1">
      <c r="A8" s="15" t="s">
        <v>1</v>
      </c>
      <c r="B8" s="332" t="s">
        <v>2</v>
      </c>
      <c r="C8" s="333"/>
      <c r="D8" s="16" t="s">
        <v>26</v>
      </c>
      <c r="E8" s="27"/>
      <c r="F8" s="18"/>
      <c r="G8" s="18"/>
      <c r="H8" s="18"/>
      <c r="I8" s="18"/>
      <c r="J8" s="18"/>
      <c r="K8" s="18"/>
      <c r="L8" s="18"/>
      <c r="M8" s="18"/>
      <c r="N8" s="18"/>
      <c r="O8" s="18"/>
      <c r="P8" s="18"/>
      <c r="Q8" s="18"/>
      <c r="R8" s="18"/>
      <c r="S8" s="18"/>
      <c r="T8" s="18"/>
    </row>
    <row r="9" spans="1:20" ht="33" customHeight="1" thickBot="1">
      <c r="A9" s="17" t="s">
        <v>49</v>
      </c>
      <c r="B9" s="309" t="s">
        <v>89</v>
      </c>
      <c r="C9" s="310"/>
      <c r="D9" s="7" t="s">
        <v>29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16" t="s">
        <v>3</v>
      </c>
      <c r="B11" s="317"/>
      <c r="C11" s="317"/>
      <c r="D11" s="317"/>
      <c r="E11" s="317"/>
      <c r="F11" s="317"/>
      <c r="G11" s="318"/>
      <c r="H11" s="316">
        <v>2022</v>
      </c>
      <c r="I11" s="317"/>
      <c r="J11" s="317"/>
      <c r="K11" s="317"/>
      <c r="L11" s="317"/>
      <c r="M11" s="317"/>
      <c r="N11" s="317"/>
      <c r="O11" s="317"/>
      <c r="P11" s="317"/>
      <c r="Q11" s="317"/>
      <c r="R11" s="317"/>
      <c r="S11" s="318"/>
      <c r="T11" s="314" t="s">
        <v>23</v>
      </c>
    </row>
    <row r="12" spans="1:20" ht="51.75" thickBot="1">
      <c r="A12" s="31" t="s">
        <v>20</v>
      </c>
      <c r="B12" s="32" t="s">
        <v>25</v>
      </c>
      <c r="C12" s="33" t="s">
        <v>4</v>
      </c>
      <c r="D12" s="33" t="s">
        <v>5</v>
      </c>
      <c r="E12" s="44" t="s">
        <v>6</v>
      </c>
      <c r="F12" s="44"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37"/>
    </row>
    <row r="13" spans="1:20" ht="72.75" customHeight="1">
      <c r="A13" s="327" t="s">
        <v>90</v>
      </c>
      <c r="B13" s="344">
        <v>15290</v>
      </c>
      <c r="C13" s="338" t="s">
        <v>91</v>
      </c>
      <c r="D13" s="338" t="s">
        <v>92</v>
      </c>
      <c r="E13" s="201" t="s">
        <v>93</v>
      </c>
      <c r="F13" s="69">
        <v>4</v>
      </c>
      <c r="G13" s="214" t="s">
        <v>94</v>
      </c>
      <c r="H13" s="38">
        <v>1</v>
      </c>
      <c r="I13" s="109">
        <v>0</v>
      </c>
      <c r="J13" s="109">
        <v>0</v>
      </c>
      <c r="K13" s="109">
        <v>1</v>
      </c>
      <c r="L13" s="109">
        <v>0</v>
      </c>
      <c r="M13" s="109">
        <v>0</v>
      </c>
      <c r="N13" s="109">
        <v>1</v>
      </c>
      <c r="O13" s="109">
        <v>0</v>
      </c>
      <c r="P13" s="109">
        <v>0</v>
      </c>
      <c r="Q13" s="296">
        <v>1</v>
      </c>
      <c r="R13" s="268">
        <v>0</v>
      </c>
      <c r="S13" s="297">
        <v>0</v>
      </c>
      <c r="T13" s="176">
        <f>SUM(H13:S13)</f>
        <v>4</v>
      </c>
    </row>
    <row r="14" spans="1:20" ht="68.25" customHeight="1">
      <c r="A14" s="322"/>
      <c r="B14" s="345"/>
      <c r="C14" s="347"/>
      <c r="D14" s="347"/>
      <c r="E14" s="202" t="s">
        <v>95</v>
      </c>
      <c r="F14" s="222">
        <v>12</v>
      </c>
      <c r="G14" s="215" t="s">
        <v>96</v>
      </c>
      <c r="H14" s="224">
        <v>1</v>
      </c>
      <c r="I14" s="230">
        <v>1</v>
      </c>
      <c r="J14" s="230">
        <v>1</v>
      </c>
      <c r="K14" s="230">
        <v>1</v>
      </c>
      <c r="L14" s="230">
        <v>1</v>
      </c>
      <c r="M14" s="230">
        <v>1</v>
      </c>
      <c r="N14" s="276">
        <v>1</v>
      </c>
      <c r="O14" s="276">
        <v>1</v>
      </c>
      <c r="P14" s="276">
        <v>1</v>
      </c>
      <c r="Q14" s="287">
        <v>1</v>
      </c>
      <c r="R14" s="287">
        <v>1</v>
      </c>
      <c r="S14" s="298">
        <v>1</v>
      </c>
      <c r="T14" s="177">
        <f>SUM(H14:S14)</f>
        <v>12</v>
      </c>
    </row>
    <row r="15" spans="1:20" ht="84" customHeight="1">
      <c r="A15" s="322"/>
      <c r="B15" s="345"/>
      <c r="C15" s="347"/>
      <c r="D15" s="347"/>
      <c r="E15" s="202" t="s">
        <v>97</v>
      </c>
      <c r="F15" s="222">
        <v>12</v>
      </c>
      <c r="G15" s="215" t="s">
        <v>96</v>
      </c>
      <c r="H15" s="224">
        <v>1</v>
      </c>
      <c r="I15" s="230">
        <v>1</v>
      </c>
      <c r="J15" s="230">
        <v>1</v>
      </c>
      <c r="K15" s="230">
        <v>1</v>
      </c>
      <c r="L15" s="230">
        <v>1</v>
      </c>
      <c r="M15" s="230">
        <v>1</v>
      </c>
      <c r="N15" s="276">
        <v>1</v>
      </c>
      <c r="O15" s="276">
        <v>1</v>
      </c>
      <c r="P15" s="276">
        <v>1</v>
      </c>
      <c r="Q15" s="289">
        <v>1</v>
      </c>
      <c r="R15" s="289">
        <v>1</v>
      </c>
      <c r="S15" s="298">
        <v>1</v>
      </c>
      <c r="T15" s="177">
        <f>SUM(H15:S15)</f>
        <v>12</v>
      </c>
    </row>
    <row r="16" spans="1:20" ht="55.5" customHeight="1">
      <c r="A16" s="322"/>
      <c r="B16" s="345"/>
      <c r="C16" s="347"/>
      <c r="D16" s="347"/>
      <c r="E16" s="202" t="s">
        <v>98</v>
      </c>
      <c r="F16" s="202">
        <v>1</v>
      </c>
      <c r="G16" s="71" t="s">
        <v>99</v>
      </c>
      <c r="H16" s="224">
        <v>0</v>
      </c>
      <c r="I16" s="230">
        <v>0</v>
      </c>
      <c r="J16" s="230">
        <v>0</v>
      </c>
      <c r="K16" s="230">
        <v>0</v>
      </c>
      <c r="L16" s="230">
        <v>0</v>
      </c>
      <c r="M16" s="230">
        <v>0</v>
      </c>
      <c r="N16" s="276">
        <v>0</v>
      </c>
      <c r="O16" s="276">
        <v>0</v>
      </c>
      <c r="P16" s="276">
        <v>0</v>
      </c>
      <c r="Q16" s="299">
        <v>0</v>
      </c>
      <c r="R16" s="127">
        <v>0</v>
      </c>
      <c r="S16" s="298">
        <v>1</v>
      </c>
      <c r="T16" s="177">
        <f>SUM(H16:S16)</f>
        <v>1</v>
      </c>
    </row>
    <row r="17" spans="1:20" ht="26.25" thickBot="1">
      <c r="A17" s="323"/>
      <c r="B17" s="346"/>
      <c r="C17" s="339"/>
      <c r="D17" s="339"/>
      <c r="E17" s="203" t="s">
        <v>100</v>
      </c>
      <c r="F17" s="203">
        <v>12</v>
      </c>
      <c r="G17" s="7" t="s">
        <v>101</v>
      </c>
      <c r="H17" s="225">
        <v>1</v>
      </c>
      <c r="I17" s="231">
        <v>1</v>
      </c>
      <c r="J17" s="231">
        <v>1</v>
      </c>
      <c r="K17" s="231">
        <v>1</v>
      </c>
      <c r="L17" s="231">
        <v>1</v>
      </c>
      <c r="M17" s="231">
        <v>1</v>
      </c>
      <c r="N17" s="277">
        <v>1</v>
      </c>
      <c r="O17" s="277">
        <v>1</v>
      </c>
      <c r="P17" s="277">
        <v>1</v>
      </c>
      <c r="Q17" s="288">
        <v>1</v>
      </c>
      <c r="R17" s="288">
        <v>1</v>
      </c>
      <c r="S17" s="295">
        <v>1</v>
      </c>
      <c r="T17" s="178">
        <f>SUM(H17:S17)</f>
        <v>12</v>
      </c>
    </row>
  </sheetData>
  <sheetProtection/>
  <mergeCells count="13">
    <mergeCell ref="A2:T2"/>
    <mergeCell ref="A3:T3"/>
    <mergeCell ref="A4:T4"/>
    <mergeCell ref="A7:D7"/>
    <mergeCell ref="B8:C8"/>
    <mergeCell ref="B9:C9"/>
    <mergeCell ref="A11:G11"/>
    <mergeCell ref="H11:S11"/>
    <mergeCell ref="T11:T12"/>
    <mergeCell ref="A13:A17"/>
    <mergeCell ref="B13:B17"/>
    <mergeCell ref="C13:C17"/>
    <mergeCell ref="D13:D17"/>
  </mergeCells>
  <printOptions/>
  <pageMargins left="0.7" right="0.7" top="0.75" bottom="0.75" header="0.3" footer="0.3"/>
  <pageSetup fitToHeight="1" fitToWidth="1" horizontalDpi="600" verticalDpi="600" orientation="landscape" scale="5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T15"/>
  <sheetViews>
    <sheetView zoomScalePageLayoutView="0" workbookViewId="0" topLeftCell="D4">
      <selection activeCell="P14" sqref="P14"/>
    </sheetView>
  </sheetViews>
  <sheetFormatPr defaultColWidth="11.421875" defaultRowHeight="15"/>
  <cols>
    <col min="1" max="1" width="23.421875" style="0" customWidth="1"/>
    <col min="3" max="3" width="18.8515625" style="0" customWidth="1"/>
    <col min="4" max="4" width="28.140625" style="0" customWidth="1"/>
    <col min="5" max="5" width="20.8515625" style="0" customWidth="1"/>
    <col min="7" max="7" width="15.57421875" style="0" customWidth="1"/>
    <col min="11" max="19" width="11.421875" style="0" customWidth="1"/>
  </cols>
  <sheetData>
    <row r="2" spans="1:20" ht="19.5">
      <c r="A2" s="302" t="s">
        <v>30</v>
      </c>
      <c r="B2" s="302"/>
      <c r="C2" s="302"/>
      <c r="D2" s="302"/>
      <c r="E2" s="302"/>
      <c r="F2" s="302"/>
      <c r="G2" s="302"/>
      <c r="H2" s="302"/>
      <c r="I2" s="302"/>
      <c r="J2" s="302"/>
      <c r="K2" s="302"/>
      <c r="L2" s="302"/>
      <c r="M2" s="302"/>
      <c r="N2" s="302"/>
      <c r="O2" s="302"/>
      <c r="P2" s="302"/>
      <c r="Q2" s="302"/>
      <c r="R2" s="302"/>
      <c r="S2" s="302"/>
      <c r="T2" s="302"/>
    </row>
    <row r="3" spans="1:20" ht="19.5">
      <c r="A3" s="302" t="s">
        <v>24</v>
      </c>
      <c r="B3" s="302"/>
      <c r="C3" s="302"/>
      <c r="D3" s="302"/>
      <c r="E3" s="302"/>
      <c r="F3" s="302"/>
      <c r="G3" s="302"/>
      <c r="H3" s="302"/>
      <c r="I3" s="302"/>
      <c r="J3" s="302"/>
      <c r="K3" s="302"/>
      <c r="L3" s="302"/>
      <c r="M3" s="302"/>
      <c r="N3" s="302"/>
      <c r="O3" s="302"/>
      <c r="P3" s="302"/>
      <c r="Q3" s="302"/>
      <c r="R3" s="302"/>
      <c r="S3" s="302"/>
      <c r="T3" s="302"/>
    </row>
    <row r="4" spans="1:20" ht="19.5">
      <c r="A4" s="302" t="s">
        <v>21</v>
      </c>
      <c r="B4" s="302"/>
      <c r="C4" s="302"/>
      <c r="D4" s="302"/>
      <c r="E4" s="302"/>
      <c r="F4" s="302"/>
      <c r="G4" s="302"/>
      <c r="H4" s="302"/>
      <c r="I4" s="302"/>
      <c r="J4" s="302"/>
      <c r="K4" s="302"/>
      <c r="L4" s="302"/>
      <c r="M4" s="302"/>
      <c r="N4" s="302"/>
      <c r="O4" s="302"/>
      <c r="P4" s="302"/>
      <c r="Q4" s="302"/>
      <c r="R4" s="302"/>
      <c r="S4" s="302"/>
      <c r="T4" s="302"/>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03" t="s">
        <v>0</v>
      </c>
      <c r="B7" s="304"/>
      <c r="C7" s="305"/>
      <c r="D7" s="306"/>
      <c r="E7" s="27"/>
      <c r="F7" s="18"/>
      <c r="G7" s="18"/>
      <c r="H7" s="18"/>
      <c r="I7" s="18"/>
      <c r="J7" s="18"/>
      <c r="K7" s="18"/>
      <c r="L7" s="18"/>
      <c r="M7" s="18"/>
      <c r="N7" s="18"/>
      <c r="O7" s="18"/>
      <c r="P7" s="18"/>
      <c r="Q7" s="18"/>
      <c r="R7" s="18"/>
      <c r="S7" s="18"/>
      <c r="T7" s="18"/>
    </row>
    <row r="8" spans="1:20" ht="39.75" customHeight="1">
      <c r="A8" s="246" t="s">
        <v>1</v>
      </c>
      <c r="B8" s="307" t="s">
        <v>2</v>
      </c>
      <c r="C8" s="308"/>
      <c r="D8" s="247" t="s">
        <v>26</v>
      </c>
      <c r="E8" s="27"/>
      <c r="F8" s="18"/>
      <c r="G8" s="18"/>
      <c r="H8" s="18"/>
      <c r="I8" s="18"/>
      <c r="J8" s="18"/>
      <c r="K8" s="18"/>
      <c r="L8" s="18"/>
      <c r="M8" s="18"/>
      <c r="N8" s="18"/>
      <c r="O8" s="18"/>
      <c r="P8" s="18"/>
      <c r="Q8" s="18"/>
      <c r="R8" s="18"/>
      <c r="S8" s="18"/>
      <c r="T8" s="18"/>
    </row>
    <row r="9" spans="1:20" ht="40.5" customHeight="1" thickBot="1">
      <c r="A9" s="233" t="s">
        <v>49</v>
      </c>
      <c r="B9" s="309" t="s">
        <v>89</v>
      </c>
      <c r="C9" s="310"/>
      <c r="D9" s="7" t="s">
        <v>102</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16" t="s">
        <v>3</v>
      </c>
      <c r="B11" s="317"/>
      <c r="C11" s="317"/>
      <c r="D11" s="317"/>
      <c r="E11" s="317"/>
      <c r="F11" s="317"/>
      <c r="G11" s="318"/>
      <c r="H11" s="316">
        <v>2022</v>
      </c>
      <c r="I11" s="317"/>
      <c r="J11" s="317"/>
      <c r="K11" s="317"/>
      <c r="L11" s="317"/>
      <c r="M11" s="317"/>
      <c r="N11" s="317"/>
      <c r="O11" s="317"/>
      <c r="P11" s="317"/>
      <c r="Q11" s="317"/>
      <c r="R11" s="317"/>
      <c r="S11" s="317"/>
      <c r="T11" s="314" t="s">
        <v>23</v>
      </c>
    </row>
    <row r="12" spans="1:20" ht="39" thickBot="1">
      <c r="A12" s="72" t="s">
        <v>20</v>
      </c>
      <c r="B12" s="62" t="s">
        <v>25</v>
      </c>
      <c r="C12" s="60" t="s">
        <v>4</v>
      </c>
      <c r="D12" s="60" t="s">
        <v>5</v>
      </c>
      <c r="E12" s="60" t="s">
        <v>6</v>
      </c>
      <c r="F12" s="60" t="s">
        <v>7</v>
      </c>
      <c r="G12" s="34" t="s">
        <v>8</v>
      </c>
      <c r="H12" s="73" t="s">
        <v>9</v>
      </c>
      <c r="I12" s="44" t="s">
        <v>22</v>
      </c>
      <c r="J12" s="44" t="s">
        <v>10</v>
      </c>
      <c r="K12" s="44" t="s">
        <v>11</v>
      </c>
      <c r="L12" s="44" t="s">
        <v>12</v>
      </c>
      <c r="M12" s="44" t="s">
        <v>13</v>
      </c>
      <c r="N12" s="44" t="s">
        <v>14</v>
      </c>
      <c r="O12" s="44" t="s">
        <v>15</v>
      </c>
      <c r="P12" s="44" t="s">
        <v>16</v>
      </c>
      <c r="Q12" s="44" t="s">
        <v>17</v>
      </c>
      <c r="R12" s="44" t="s">
        <v>18</v>
      </c>
      <c r="S12" s="75" t="s">
        <v>19</v>
      </c>
      <c r="T12" s="315"/>
    </row>
    <row r="13" spans="1:20" ht="99.75" customHeight="1">
      <c r="A13" s="311" t="s">
        <v>90</v>
      </c>
      <c r="B13" s="311">
        <v>15208</v>
      </c>
      <c r="C13" s="324" t="s">
        <v>147</v>
      </c>
      <c r="D13" s="324" t="s">
        <v>103</v>
      </c>
      <c r="E13" s="201" t="s">
        <v>98</v>
      </c>
      <c r="F13" s="201">
        <v>1</v>
      </c>
      <c r="G13" s="74" t="s">
        <v>99</v>
      </c>
      <c r="H13" s="180">
        <v>0</v>
      </c>
      <c r="I13" s="179">
        <v>0</v>
      </c>
      <c r="J13" s="109">
        <v>0</v>
      </c>
      <c r="K13" s="109">
        <v>0</v>
      </c>
      <c r="L13" s="109">
        <v>0</v>
      </c>
      <c r="M13" s="109">
        <v>0</v>
      </c>
      <c r="N13" s="109">
        <v>0</v>
      </c>
      <c r="O13" s="109">
        <v>0</v>
      </c>
      <c r="P13" s="109">
        <v>0</v>
      </c>
      <c r="Q13" s="296">
        <v>0</v>
      </c>
      <c r="R13" s="268">
        <v>0</v>
      </c>
      <c r="S13" s="300">
        <v>1</v>
      </c>
      <c r="T13" s="176">
        <f>SUM(H13:S13)</f>
        <v>1</v>
      </c>
    </row>
    <row r="14" spans="1:20" ht="74.25" customHeight="1" thickBot="1">
      <c r="A14" s="313"/>
      <c r="B14" s="313"/>
      <c r="C14" s="326"/>
      <c r="D14" s="326"/>
      <c r="E14" s="203" t="s">
        <v>100</v>
      </c>
      <c r="F14" s="203">
        <v>12</v>
      </c>
      <c r="G14" s="7" t="s">
        <v>101</v>
      </c>
      <c r="H14" s="181">
        <v>1</v>
      </c>
      <c r="I14" s="182">
        <v>1</v>
      </c>
      <c r="J14" s="231">
        <v>1</v>
      </c>
      <c r="K14" s="226">
        <v>1</v>
      </c>
      <c r="L14" s="226">
        <v>1</v>
      </c>
      <c r="M14" s="226">
        <v>1</v>
      </c>
      <c r="N14" s="279">
        <v>1</v>
      </c>
      <c r="O14" s="279">
        <v>1</v>
      </c>
      <c r="P14" s="279">
        <v>1</v>
      </c>
      <c r="Q14" s="279">
        <v>1</v>
      </c>
      <c r="R14" s="279">
        <v>1</v>
      </c>
      <c r="S14" s="279">
        <v>1</v>
      </c>
      <c r="T14" s="229">
        <f>SUM(H14:S14)</f>
        <v>12</v>
      </c>
    </row>
    <row r="15" spans="8:9" ht="15">
      <c r="H15" s="40"/>
      <c r="I15" s="40"/>
    </row>
  </sheetData>
  <sheetProtection/>
  <mergeCells count="13">
    <mergeCell ref="A2:T2"/>
    <mergeCell ref="A3:T3"/>
    <mergeCell ref="A4:T4"/>
    <mergeCell ref="A7:D7"/>
    <mergeCell ref="B8:C8"/>
    <mergeCell ref="B9:C9"/>
    <mergeCell ref="A11:G11"/>
    <mergeCell ref="H11:S11"/>
    <mergeCell ref="T11:T12"/>
    <mergeCell ref="A13:A14"/>
    <mergeCell ref="B13:B14"/>
    <mergeCell ref="C13:C14"/>
    <mergeCell ref="D13:D14"/>
  </mergeCells>
  <printOptions/>
  <pageMargins left="0.7" right="0.7" top="0.75" bottom="0.75" header="0.3" footer="0.3"/>
  <pageSetup fitToHeight="0" fitToWidth="1" horizontalDpi="600" verticalDpi="600" orientation="landscape" scale="5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T14"/>
  <sheetViews>
    <sheetView zoomScalePageLayoutView="0" workbookViewId="0" topLeftCell="E7">
      <selection activeCell="N20" sqref="N20:N21"/>
    </sheetView>
  </sheetViews>
  <sheetFormatPr defaultColWidth="11.421875" defaultRowHeight="15"/>
  <cols>
    <col min="1" max="1" width="25.421875" style="0" customWidth="1"/>
    <col min="3" max="3" width="20.421875" style="0" customWidth="1"/>
    <col min="4" max="4" width="36.140625" style="0" customWidth="1"/>
    <col min="5" max="5" width="30.57421875" style="0" customWidth="1"/>
    <col min="11" max="19" width="11.421875" style="0" customWidth="1"/>
  </cols>
  <sheetData>
    <row r="2" spans="1:20" ht="19.5">
      <c r="A2" s="302" t="s">
        <v>30</v>
      </c>
      <c r="B2" s="302"/>
      <c r="C2" s="302"/>
      <c r="D2" s="302"/>
      <c r="E2" s="302"/>
      <c r="F2" s="302"/>
      <c r="G2" s="302"/>
      <c r="H2" s="302"/>
      <c r="I2" s="302"/>
      <c r="J2" s="302"/>
      <c r="K2" s="302"/>
      <c r="L2" s="302"/>
      <c r="M2" s="302"/>
      <c r="N2" s="302"/>
      <c r="O2" s="302"/>
      <c r="P2" s="302"/>
      <c r="Q2" s="302"/>
      <c r="R2" s="302"/>
      <c r="S2" s="302"/>
      <c r="T2" s="302"/>
    </row>
    <row r="3" spans="1:20" ht="19.5">
      <c r="A3" s="302" t="s">
        <v>24</v>
      </c>
      <c r="B3" s="302"/>
      <c r="C3" s="302"/>
      <c r="D3" s="302"/>
      <c r="E3" s="302"/>
      <c r="F3" s="302"/>
      <c r="G3" s="302"/>
      <c r="H3" s="302"/>
      <c r="I3" s="302"/>
      <c r="J3" s="302"/>
      <c r="K3" s="302"/>
      <c r="L3" s="302"/>
      <c r="M3" s="302"/>
      <c r="N3" s="302"/>
      <c r="O3" s="302"/>
      <c r="P3" s="302"/>
      <c r="Q3" s="302"/>
      <c r="R3" s="302"/>
      <c r="S3" s="302"/>
      <c r="T3" s="302"/>
    </row>
    <row r="4" spans="1:20" ht="19.5">
      <c r="A4" s="302" t="s">
        <v>21</v>
      </c>
      <c r="B4" s="302"/>
      <c r="C4" s="302"/>
      <c r="D4" s="302"/>
      <c r="E4" s="302"/>
      <c r="F4" s="302"/>
      <c r="G4" s="302"/>
      <c r="H4" s="302"/>
      <c r="I4" s="302"/>
      <c r="J4" s="302"/>
      <c r="K4" s="302"/>
      <c r="L4" s="302"/>
      <c r="M4" s="302"/>
      <c r="N4" s="302"/>
      <c r="O4" s="302"/>
      <c r="P4" s="302"/>
      <c r="Q4" s="302"/>
      <c r="R4" s="302"/>
      <c r="S4" s="302"/>
      <c r="T4" s="302"/>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03" t="s">
        <v>0</v>
      </c>
      <c r="B7" s="304"/>
      <c r="C7" s="305"/>
      <c r="D7" s="306"/>
      <c r="E7" s="245"/>
      <c r="F7" s="23"/>
      <c r="G7" s="23"/>
      <c r="H7" s="23"/>
      <c r="I7" s="23"/>
      <c r="J7" s="23"/>
      <c r="K7" s="23"/>
      <c r="L7" s="23"/>
      <c r="M7" s="23"/>
      <c r="N7" s="23"/>
      <c r="O7" s="23"/>
      <c r="P7" s="23"/>
      <c r="Q7" s="23"/>
      <c r="R7" s="23"/>
      <c r="S7" s="23"/>
      <c r="T7" s="23"/>
    </row>
    <row r="8" spans="1:20" ht="42" customHeight="1">
      <c r="A8" s="246" t="s">
        <v>1</v>
      </c>
      <c r="B8" s="307" t="s">
        <v>2</v>
      </c>
      <c r="C8" s="308"/>
      <c r="D8" s="247" t="s">
        <v>26</v>
      </c>
      <c r="E8" s="245"/>
      <c r="F8" s="23"/>
      <c r="G8" s="23"/>
      <c r="H8" s="23"/>
      <c r="I8" s="23"/>
      <c r="J8" s="23"/>
      <c r="K8" s="23"/>
      <c r="L8" s="23"/>
      <c r="M8" s="23"/>
      <c r="N8" s="23"/>
      <c r="O8" s="23"/>
      <c r="P8" s="23"/>
      <c r="Q8" s="23"/>
      <c r="R8" s="23"/>
      <c r="S8" s="23"/>
      <c r="T8" s="23"/>
    </row>
    <row r="9" spans="1:20" ht="26.25" thickBot="1">
      <c r="A9" s="233" t="s">
        <v>49</v>
      </c>
      <c r="B9" s="309" t="s">
        <v>89</v>
      </c>
      <c r="C9" s="310"/>
      <c r="D9" s="7" t="s">
        <v>104</v>
      </c>
      <c r="E9" s="248"/>
      <c r="F9" s="23"/>
      <c r="G9" s="23"/>
      <c r="H9" s="23"/>
      <c r="I9" s="23"/>
      <c r="J9" s="23"/>
      <c r="K9" s="23"/>
      <c r="L9" s="23"/>
      <c r="M9" s="23"/>
      <c r="N9" s="23"/>
      <c r="O9" s="23"/>
      <c r="P9" s="23"/>
      <c r="Q9" s="23"/>
      <c r="R9" s="23"/>
      <c r="S9" s="23"/>
      <c r="T9" s="23"/>
    </row>
    <row r="10" spans="1:20" ht="15.75" thickBot="1">
      <c r="A10" s="248"/>
      <c r="B10" s="248"/>
      <c r="C10" s="248"/>
      <c r="D10" s="248"/>
      <c r="E10" s="248"/>
      <c r="F10" s="23"/>
      <c r="G10" s="23"/>
      <c r="H10" s="23"/>
      <c r="I10" s="23"/>
      <c r="J10" s="23"/>
      <c r="K10" s="23"/>
      <c r="L10" s="23"/>
      <c r="M10" s="23"/>
      <c r="N10" s="23"/>
      <c r="O10" s="23"/>
      <c r="P10" s="23"/>
      <c r="Q10" s="23"/>
      <c r="R10" s="23"/>
      <c r="S10" s="23"/>
      <c r="T10" s="23"/>
    </row>
    <row r="11" spans="1:20" ht="15.75" thickBot="1">
      <c r="A11" s="316" t="s">
        <v>3</v>
      </c>
      <c r="B11" s="317"/>
      <c r="C11" s="317"/>
      <c r="D11" s="317"/>
      <c r="E11" s="317"/>
      <c r="F11" s="317"/>
      <c r="G11" s="318"/>
      <c r="H11" s="316">
        <v>2022</v>
      </c>
      <c r="I11" s="317"/>
      <c r="J11" s="317"/>
      <c r="K11" s="317"/>
      <c r="L11" s="317"/>
      <c r="M11" s="317"/>
      <c r="N11" s="317"/>
      <c r="O11" s="317"/>
      <c r="P11" s="317"/>
      <c r="Q11" s="317"/>
      <c r="R11" s="317"/>
      <c r="S11" s="317"/>
      <c r="T11" s="314" t="s">
        <v>23</v>
      </c>
    </row>
    <row r="12" spans="1:20" ht="38.25">
      <c r="A12" s="31" t="s">
        <v>20</v>
      </c>
      <c r="B12" s="32" t="s">
        <v>25</v>
      </c>
      <c r="C12" s="33" t="s">
        <v>4</v>
      </c>
      <c r="D12" s="33" t="s">
        <v>5</v>
      </c>
      <c r="E12" s="33" t="s">
        <v>6</v>
      </c>
      <c r="F12" s="33" t="s">
        <v>7</v>
      </c>
      <c r="G12" s="36" t="s">
        <v>8</v>
      </c>
      <c r="H12" s="76" t="s">
        <v>9</v>
      </c>
      <c r="I12" s="35" t="s">
        <v>22</v>
      </c>
      <c r="J12" s="35" t="s">
        <v>10</v>
      </c>
      <c r="K12" s="35" t="s">
        <v>11</v>
      </c>
      <c r="L12" s="35" t="s">
        <v>12</v>
      </c>
      <c r="M12" s="35" t="s">
        <v>13</v>
      </c>
      <c r="N12" s="35" t="s">
        <v>14</v>
      </c>
      <c r="O12" s="35" t="s">
        <v>15</v>
      </c>
      <c r="P12" s="35" t="s">
        <v>16</v>
      </c>
      <c r="Q12" s="35" t="s">
        <v>17</v>
      </c>
      <c r="R12" s="35" t="s">
        <v>18</v>
      </c>
      <c r="S12" s="77" t="s">
        <v>19</v>
      </c>
      <c r="T12" s="337"/>
    </row>
    <row r="13" spans="1:20" ht="36.75" customHeight="1">
      <c r="A13" s="202" t="s">
        <v>105</v>
      </c>
      <c r="B13" s="312">
        <v>15282</v>
      </c>
      <c r="C13" s="325" t="s">
        <v>106</v>
      </c>
      <c r="D13" s="325" t="s">
        <v>107</v>
      </c>
      <c r="E13" s="312" t="s">
        <v>108</v>
      </c>
      <c r="F13" s="413">
        <v>12</v>
      </c>
      <c r="G13" s="415" t="s">
        <v>96</v>
      </c>
      <c r="H13" s="417">
        <v>1</v>
      </c>
      <c r="I13" s="407">
        <v>1</v>
      </c>
      <c r="J13" s="407">
        <v>1</v>
      </c>
      <c r="K13" s="407">
        <v>1</v>
      </c>
      <c r="L13" s="407">
        <v>1</v>
      </c>
      <c r="M13" s="407">
        <v>1</v>
      </c>
      <c r="N13" s="407">
        <v>1</v>
      </c>
      <c r="O13" s="407">
        <v>1</v>
      </c>
      <c r="P13" s="407">
        <v>1</v>
      </c>
      <c r="Q13" s="407">
        <v>1</v>
      </c>
      <c r="R13" s="407">
        <v>1</v>
      </c>
      <c r="S13" s="409">
        <v>1</v>
      </c>
      <c r="T13" s="411">
        <f>SUM(H13:S14)</f>
        <v>12</v>
      </c>
    </row>
    <row r="14" spans="1:20" ht="80.25" customHeight="1" thickBot="1">
      <c r="A14" s="203" t="s">
        <v>109</v>
      </c>
      <c r="B14" s="313"/>
      <c r="C14" s="326"/>
      <c r="D14" s="326"/>
      <c r="E14" s="313"/>
      <c r="F14" s="414"/>
      <c r="G14" s="416"/>
      <c r="H14" s="418"/>
      <c r="I14" s="408"/>
      <c r="J14" s="408"/>
      <c r="K14" s="408"/>
      <c r="L14" s="408"/>
      <c r="M14" s="408"/>
      <c r="N14" s="408"/>
      <c r="O14" s="408"/>
      <c r="P14" s="408"/>
      <c r="Q14" s="408"/>
      <c r="R14" s="408"/>
      <c r="S14" s="410"/>
      <c r="T14" s="412"/>
    </row>
  </sheetData>
  <sheetProtection/>
  <mergeCells count="28">
    <mergeCell ref="A2:T2"/>
    <mergeCell ref="A3:T3"/>
    <mergeCell ref="A4:T4"/>
    <mergeCell ref="A7:D7"/>
    <mergeCell ref="B8:C8"/>
    <mergeCell ref="B9:C9"/>
    <mergeCell ref="A11:G11"/>
    <mergeCell ref="H11:S11"/>
    <mergeCell ref="T11:T12"/>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s>
  <printOptions/>
  <pageMargins left="0.7" right="0.7" top="0.75" bottom="0.75" header="0.3" footer="0.3"/>
  <pageSetup fitToHeight="1" fitToWidth="1" horizontalDpi="600" verticalDpi="600" orientation="landscape" scale="5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T13"/>
  <sheetViews>
    <sheetView zoomScalePageLayoutView="0" workbookViewId="0" topLeftCell="E1">
      <selection activeCell="Q19" sqref="Q19"/>
    </sheetView>
  </sheetViews>
  <sheetFormatPr defaultColWidth="11.421875" defaultRowHeight="15"/>
  <cols>
    <col min="1" max="1" width="22.421875" style="0" customWidth="1"/>
    <col min="3" max="3" width="22.57421875" style="0" customWidth="1"/>
    <col min="4" max="4" width="36.00390625" style="0" customWidth="1"/>
    <col min="5" max="5" width="24.7109375" style="0" customWidth="1"/>
    <col min="7" max="7" width="15.8515625" style="0" customWidth="1"/>
    <col min="11" max="19" width="11.421875" style="0" customWidth="1"/>
  </cols>
  <sheetData>
    <row r="1" spans="1:20" ht="19.5">
      <c r="A1" s="302" t="s">
        <v>30</v>
      </c>
      <c r="B1" s="302"/>
      <c r="C1" s="302"/>
      <c r="D1" s="302"/>
      <c r="E1" s="302"/>
      <c r="F1" s="302"/>
      <c r="G1" s="302"/>
      <c r="H1" s="302"/>
      <c r="I1" s="302"/>
      <c r="J1" s="302"/>
      <c r="K1" s="302"/>
      <c r="L1" s="302"/>
      <c r="M1" s="302"/>
      <c r="N1" s="302"/>
      <c r="O1" s="302"/>
      <c r="P1" s="302"/>
      <c r="Q1" s="302"/>
      <c r="R1" s="302"/>
      <c r="S1" s="302"/>
      <c r="T1" s="302"/>
    </row>
    <row r="2" spans="1:20" ht="19.5">
      <c r="A2" s="302" t="s">
        <v>24</v>
      </c>
      <c r="B2" s="302"/>
      <c r="C2" s="302"/>
      <c r="D2" s="302"/>
      <c r="E2" s="302"/>
      <c r="F2" s="302"/>
      <c r="G2" s="302"/>
      <c r="H2" s="302"/>
      <c r="I2" s="302"/>
      <c r="J2" s="302"/>
      <c r="K2" s="302"/>
      <c r="L2" s="302"/>
      <c r="M2" s="302"/>
      <c r="N2" s="302"/>
      <c r="O2" s="302"/>
      <c r="P2" s="302"/>
      <c r="Q2" s="302"/>
      <c r="R2" s="302"/>
      <c r="S2" s="302"/>
      <c r="T2" s="302"/>
    </row>
    <row r="3" spans="1:20" ht="19.5">
      <c r="A3" s="302" t="s">
        <v>21</v>
      </c>
      <c r="B3" s="302"/>
      <c r="C3" s="302"/>
      <c r="D3" s="302"/>
      <c r="E3" s="302"/>
      <c r="F3" s="302"/>
      <c r="G3" s="302"/>
      <c r="H3" s="302"/>
      <c r="I3" s="302"/>
      <c r="J3" s="302"/>
      <c r="K3" s="302"/>
      <c r="L3" s="302"/>
      <c r="M3" s="302"/>
      <c r="N3" s="302"/>
      <c r="O3" s="302"/>
      <c r="P3" s="302"/>
      <c r="Q3" s="302"/>
      <c r="R3" s="302"/>
      <c r="S3" s="302"/>
      <c r="T3" s="302"/>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303" t="s">
        <v>0</v>
      </c>
      <c r="B6" s="304"/>
      <c r="C6" s="305"/>
      <c r="D6" s="306"/>
      <c r="E6" s="245"/>
      <c r="F6" s="23"/>
      <c r="G6" s="23"/>
      <c r="H6" s="23"/>
      <c r="I6" s="23"/>
      <c r="J6" s="23"/>
      <c r="K6" s="23"/>
      <c r="L6" s="23"/>
      <c r="M6" s="23"/>
      <c r="N6" s="23"/>
      <c r="O6" s="23"/>
      <c r="P6" s="23"/>
      <c r="Q6" s="23"/>
      <c r="R6" s="23"/>
      <c r="S6" s="23"/>
      <c r="T6" s="23"/>
    </row>
    <row r="7" spans="1:20" ht="45" customHeight="1">
      <c r="A7" s="246" t="s">
        <v>1</v>
      </c>
      <c r="B7" s="307" t="s">
        <v>2</v>
      </c>
      <c r="C7" s="308"/>
      <c r="D7" s="247" t="s">
        <v>26</v>
      </c>
      <c r="E7" s="23"/>
      <c r="F7" s="23"/>
      <c r="G7" s="23"/>
      <c r="H7" s="23"/>
      <c r="I7" s="23"/>
      <c r="J7" s="23"/>
      <c r="K7" s="23"/>
      <c r="L7" s="23"/>
      <c r="M7" s="23"/>
      <c r="N7" s="23"/>
      <c r="O7" s="23"/>
      <c r="P7" s="23"/>
      <c r="Q7" s="23"/>
      <c r="R7" s="23"/>
      <c r="S7" s="23"/>
      <c r="T7" s="23"/>
    </row>
    <row r="8" spans="1:20" ht="51.75" customHeight="1" thickBot="1">
      <c r="A8" s="233" t="s">
        <v>49</v>
      </c>
      <c r="B8" s="309" t="s">
        <v>89</v>
      </c>
      <c r="C8" s="310"/>
      <c r="D8" s="7" t="s">
        <v>110</v>
      </c>
      <c r="E8" s="248"/>
      <c r="F8" s="23"/>
      <c r="G8" s="23"/>
      <c r="H8" s="23"/>
      <c r="I8" s="23"/>
      <c r="J8" s="23"/>
      <c r="K8" s="23"/>
      <c r="L8" s="23"/>
      <c r="M8" s="23"/>
      <c r="N8" s="23"/>
      <c r="O8" s="23"/>
      <c r="P8" s="23"/>
      <c r="Q8" s="23"/>
      <c r="R8" s="23"/>
      <c r="S8" s="23"/>
      <c r="T8" s="23"/>
    </row>
    <row r="9" spans="1:20" ht="15.75" thickBot="1">
      <c r="A9" s="248"/>
      <c r="B9" s="248"/>
      <c r="C9" s="248"/>
      <c r="D9" s="248"/>
      <c r="E9" s="248"/>
      <c r="F9" s="23"/>
      <c r="G9" s="23"/>
      <c r="H9" s="23"/>
      <c r="I9" s="23"/>
      <c r="J9" s="23"/>
      <c r="K9" s="23"/>
      <c r="L9" s="23"/>
      <c r="M9" s="23"/>
      <c r="N9" s="23"/>
      <c r="O9" s="23"/>
      <c r="P9" s="23"/>
      <c r="Q9" s="23"/>
      <c r="R9" s="23"/>
      <c r="S9" s="23"/>
      <c r="T9" s="23"/>
    </row>
    <row r="10" spans="1:20" ht="15.75" thickBot="1">
      <c r="A10" s="316" t="s">
        <v>3</v>
      </c>
      <c r="B10" s="317"/>
      <c r="C10" s="317"/>
      <c r="D10" s="317"/>
      <c r="E10" s="317"/>
      <c r="F10" s="317"/>
      <c r="G10" s="318"/>
      <c r="H10" s="316">
        <v>2022</v>
      </c>
      <c r="I10" s="317"/>
      <c r="J10" s="317"/>
      <c r="K10" s="317"/>
      <c r="L10" s="317"/>
      <c r="M10" s="317"/>
      <c r="N10" s="317"/>
      <c r="O10" s="317"/>
      <c r="P10" s="317"/>
      <c r="Q10" s="317"/>
      <c r="R10" s="317"/>
      <c r="S10" s="317"/>
      <c r="T10" s="314" t="s">
        <v>23</v>
      </c>
    </row>
    <row r="11" spans="1:20" ht="38.25">
      <c r="A11" s="31" t="s">
        <v>20</v>
      </c>
      <c r="B11" s="32" t="s">
        <v>25</v>
      </c>
      <c r="C11" s="33" t="s">
        <v>4</v>
      </c>
      <c r="D11" s="33" t="s">
        <v>5</v>
      </c>
      <c r="E11" s="33" t="s">
        <v>6</v>
      </c>
      <c r="F11" s="33" t="s">
        <v>7</v>
      </c>
      <c r="G11" s="41" t="s">
        <v>8</v>
      </c>
      <c r="H11" s="35" t="s">
        <v>9</v>
      </c>
      <c r="I11" s="35" t="s">
        <v>22</v>
      </c>
      <c r="J11" s="35" t="s">
        <v>10</v>
      </c>
      <c r="K11" s="35" t="s">
        <v>11</v>
      </c>
      <c r="L11" s="35" t="s">
        <v>12</v>
      </c>
      <c r="M11" s="35" t="s">
        <v>13</v>
      </c>
      <c r="N11" s="35" t="s">
        <v>14</v>
      </c>
      <c r="O11" s="35" t="s">
        <v>15</v>
      </c>
      <c r="P11" s="35" t="s">
        <v>16</v>
      </c>
      <c r="Q11" s="35" t="s">
        <v>17</v>
      </c>
      <c r="R11" s="35" t="s">
        <v>18</v>
      </c>
      <c r="S11" s="77" t="s">
        <v>19</v>
      </c>
      <c r="T11" s="337"/>
    </row>
    <row r="12" spans="1:20" ht="90" customHeight="1">
      <c r="A12" s="202" t="s">
        <v>105</v>
      </c>
      <c r="B12" s="312">
        <v>15175</v>
      </c>
      <c r="C12" s="325" t="s">
        <v>111</v>
      </c>
      <c r="D12" s="325" t="s">
        <v>112</v>
      </c>
      <c r="E12" s="312" t="s">
        <v>97</v>
      </c>
      <c r="F12" s="413">
        <v>12</v>
      </c>
      <c r="G12" s="415" t="s">
        <v>96</v>
      </c>
      <c r="H12" s="417">
        <v>1</v>
      </c>
      <c r="I12" s="419">
        <v>1</v>
      </c>
      <c r="J12" s="419">
        <v>1</v>
      </c>
      <c r="K12" s="419">
        <v>1</v>
      </c>
      <c r="L12" s="419">
        <v>1</v>
      </c>
      <c r="M12" s="419">
        <v>1</v>
      </c>
      <c r="N12" s="419">
        <v>1</v>
      </c>
      <c r="O12" s="419">
        <v>1</v>
      </c>
      <c r="P12" s="419">
        <v>1</v>
      </c>
      <c r="Q12" s="419">
        <v>1</v>
      </c>
      <c r="R12" s="419">
        <v>1</v>
      </c>
      <c r="S12" s="421">
        <v>1</v>
      </c>
      <c r="T12" s="423">
        <f>SUM(H12:S13)</f>
        <v>12</v>
      </c>
    </row>
    <row r="13" spans="1:20" ht="64.5" thickBot="1">
      <c r="A13" s="203" t="s">
        <v>113</v>
      </c>
      <c r="B13" s="313"/>
      <c r="C13" s="326"/>
      <c r="D13" s="326"/>
      <c r="E13" s="313"/>
      <c r="F13" s="414"/>
      <c r="G13" s="416"/>
      <c r="H13" s="418"/>
      <c r="I13" s="420"/>
      <c r="J13" s="420"/>
      <c r="K13" s="420"/>
      <c r="L13" s="420"/>
      <c r="M13" s="420"/>
      <c r="N13" s="420"/>
      <c r="O13" s="420"/>
      <c r="P13" s="420"/>
      <c r="Q13" s="420"/>
      <c r="R13" s="420"/>
      <c r="S13" s="422"/>
      <c r="T13" s="424"/>
    </row>
  </sheetData>
  <sheetProtection/>
  <mergeCells count="28">
    <mergeCell ref="A1:T1"/>
    <mergeCell ref="A2:T2"/>
    <mergeCell ref="A3:T3"/>
    <mergeCell ref="A6:D6"/>
    <mergeCell ref="B7:C7"/>
    <mergeCell ref="B8:C8"/>
    <mergeCell ref="A10:G10"/>
    <mergeCell ref="H10:S10"/>
    <mergeCell ref="T10:T11"/>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s>
  <printOptions/>
  <pageMargins left="0.7" right="0.7" top="0.75" bottom="0.75" header="0.3" footer="0.3"/>
  <pageSetup fitToHeight="1" fitToWidth="1" horizontalDpi="600" verticalDpi="600" orientation="landscape" scale="5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15"/>
  <sheetViews>
    <sheetView zoomScalePageLayoutView="0" workbookViewId="0" topLeftCell="D1">
      <selection activeCell="O16" sqref="O16"/>
    </sheetView>
  </sheetViews>
  <sheetFormatPr defaultColWidth="11.421875" defaultRowHeight="15"/>
  <cols>
    <col min="1" max="1" width="26.140625" style="0" customWidth="1"/>
    <col min="3" max="3" width="15.140625" style="0" customWidth="1"/>
    <col min="4" max="4" width="31.8515625" style="0" customWidth="1"/>
    <col min="5" max="5" width="15.28125" style="0" customWidth="1"/>
    <col min="11" max="19" width="11.421875" style="0" customWidth="1"/>
  </cols>
  <sheetData>
    <row r="1" spans="1:20" ht="19.5">
      <c r="A1" s="302" t="s">
        <v>30</v>
      </c>
      <c r="B1" s="302"/>
      <c r="C1" s="302"/>
      <c r="D1" s="302"/>
      <c r="E1" s="302"/>
      <c r="F1" s="302"/>
      <c r="G1" s="302"/>
      <c r="H1" s="302"/>
      <c r="I1" s="302"/>
      <c r="J1" s="302"/>
      <c r="K1" s="302"/>
      <c r="L1" s="302"/>
      <c r="M1" s="302"/>
      <c r="N1" s="302"/>
      <c r="O1" s="302"/>
      <c r="P1" s="302"/>
      <c r="Q1" s="302"/>
      <c r="R1" s="302"/>
      <c r="S1" s="302"/>
      <c r="T1" s="302"/>
    </row>
    <row r="2" spans="1:20" ht="19.5">
      <c r="A2" s="302" t="s">
        <v>24</v>
      </c>
      <c r="B2" s="302"/>
      <c r="C2" s="302"/>
      <c r="D2" s="302"/>
      <c r="E2" s="302"/>
      <c r="F2" s="302"/>
      <c r="G2" s="302"/>
      <c r="H2" s="302"/>
      <c r="I2" s="302"/>
      <c r="J2" s="302"/>
      <c r="K2" s="302"/>
      <c r="L2" s="302"/>
      <c r="M2" s="302"/>
      <c r="N2" s="302"/>
      <c r="O2" s="302"/>
      <c r="P2" s="302"/>
      <c r="Q2" s="302"/>
      <c r="R2" s="302"/>
      <c r="S2" s="302"/>
      <c r="T2" s="302"/>
    </row>
    <row r="3" spans="1:20" ht="19.5">
      <c r="A3" s="302" t="s">
        <v>21</v>
      </c>
      <c r="B3" s="302"/>
      <c r="C3" s="302"/>
      <c r="D3" s="302"/>
      <c r="E3" s="302"/>
      <c r="F3" s="302"/>
      <c r="G3" s="302"/>
      <c r="H3" s="302"/>
      <c r="I3" s="302"/>
      <c r="J3" s="302"/>
      <c r="K3" s="302"/>
      <c r="L3" s="302"/>
      <c r="M3" s="302"/>
      <c r="N3" s="302"/>
      <c r="O3" s="302"/>
      <c r="P3" s="302"/>
      <c r="Q3" s="302"/>
      <c r="R3" s="302"/>
      <c r="S3" s="302"/>
      <c r="T3" s="302"/>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303" t="s">
        <v>0</v>
      </c>
      <c r="B6" s="304"/>
      <c r="C6" s="305"/>
      <c r="D6" s="306"/>
      <c r="E6" s="245"/>
      <c r="F6" s="23"/>
      <c r="G6" s="23"/>
      <c r="H6" s="23"/>
      <c r="I6" s="23"/>
      <c r="J6" s="23"/>
      <c r="K6" s="23"/>
      <c r="L6" s="23"/>
      <c r="M6" s="23"/>
      <c r="N6" s="23"/>
      <c r="O6" s="23"/>
      <c r="P6" s="23"/>
      <c r="Q6" s="23"/>
      <c r="R6" s="23"/>
      <c r="S6" s="23"/>
      <c r="T6" s="23"/>
    </row>
    <row r="7" spans="1:20" ht="34.5" customHeight="1">
      <c r="A7" s="255" t="s">
        <v>1</v>
      </c>
      <c r="B7" s="307" t="s">
        <v>2</v>
      </c>
      <c r="C7" s="308"/>
      <c r="D7" s="247" t="s">
        <v>26</v>
      </c>
      <c r="E7" s="245"/>
      <c r="F7" s="23"/>
      <c r="G7" s="23"/>
      <c r="H7" s="23"/>
      <c r="I7" s="23"/>
      <c r="J7" s="23"/>
      <c r="K7" s="23"/>
      <c r="L7" s="23"/>
      <c r="M7" s="23"/>
      <c r="N7" s="23"/>
      <c r="O7" s="23"/>
      <c r="P7" s="23"/>
      <c r="Q7" s="23"/>
      <c r="R7" s="23"/>
      <c r="S7" s="23"/>
      <c r="T7" s="23"/>
    </row>
    <row r="8" spans="1:20" ht="26.25" thickBot="1">
      <c r="A8" s="233" t="s">
        <v>37</v>
      </c>
      <c r="B8" s="309" t="s">
        <v>148</v>
      </c>
      <c r="C8" s="310"/>
      <c r="D8" s="7" t="s">
        <v>155</v>
      </c>
      <c r="E8" s="248"/>
      <c r="F8" s="23"/>
      <c r="G8" s="23"/>
      <c r="H8" s="23"/>
      <c r="I8" s="23"/>
      <c r="J8" s="23"/>
      <c r="K8" s="23"/>
      <c r="L8" s="23"/>
      <c r="M8" s="23"/>
      <c r="N8" s="23"/>
      <c r="O8" s="23"/>
      <c r="P8" s="23"/>
      <c r="Q8" s="23"/>
      <c r="R8" s="23"/>
      <c r="S8" s="23"/>
      <c r="T8" s="23"/>
    </row>
    <row r="9" spans="1:20" ht="15.75" thickBot="1">
      <c r="A9" s="248"/>
      <c r="B9" s="248"/>
      <c r="C9" s="248"/>
      <c r="D9" s="248"/>
      <c r="E9" s="248"/>
      <c r="F9" s="23"/>
      <c r="G9" s="23"/>
      <c r="H9" s="23"/>
      <c r="I9" s="23"/>
      <c r="J9" s="23"/>
      <c r="K9" s="23"/>
      <c r="L9" s="23"/>
      <c r="M9" s="23"/>
      <c r="N9" s="23"/>
      <c r="O9" s="23"/>
      <c r="P9" s="23"/>
      <c r="Q9" s="23"/>
      <c r="R9" s="23"/>
      <c r="S9" s="23"/>
      <c r="T9" s="23"/>
    </row>
    <row r="10" spans="1:20" ht="15.75" thickBot="1">
      <c r="A10" s="316" t="s">
        <v>3</v>
      </c>
      <c r="B10" s="317"/>
      <c r="C10" s="317"/>
      <c r="D10" s="317"/>
      <c r="E10" s="317"/>
      <c r="F10" s="317"/>
      <c r="G10" s="318"/>
      <c r="H10" s="316">
        <v>2022</v>
      </c>
      <c r="I10" s="317"/>
      <c r="J10" s="317"/>
      <c r="K10" s="317"/>
      <c r="L10" s="317"/>
      <c r="M10" s="317"/>
      <c r="N10" s="317"/>
      <c r="O10" s="317"/>
      <c r="P10" s="317"/>
      <c r="Q10" s="317"/>
      <c r="R10" s="317"/>
      <c r="S10" s="318"/>
      <c r="T10" s="314" t="s">
        <v>23</v>
      </c>
    </row>
    <row r="11" spans="1:20" ht="51.75" thickBot="1">
      <c r="A11" s="43" t="s">
        <v>20</v>
      </c>
      <c r="B11" s="32" t="s">
        <v>25</v>
      </c>
      <c r="C11" s="33" t="s">
        <v>4</v>
      </c>
      <c r="D11" s="44" t="s">
        <v>5</v>
      </c>
      <c r="E11" s="44" t="s">
        <v>6</v>
      </c>
      <c r="F11" s="33" t="s">
        <v>7</v>
      </c>
      <c r="G11" s="34" t="s">
        <v>8</v>
      </c>
      <c r="H11" s="43" t="s">
        <v>9</v>
      </c>
      <c r="I11" s="44" t="s">
        <v>22</v>
      </c>
      <c r="J11" s="44" t="s">
        <v>10</v>
      </c>
      <c r="K11" s="35" t="s">
        <v>11</v>
      </c>
      <c r="L11" s="35" t="s">
        <v>12</v>
      </c>
      <c r="M11" s="35" t="s">
        <v>13</v>
      </c>
      <c r="N11" s="35" t="s">
        <v>14</v>
      </c>
      <c r="O11" s="35" t="s">
        <v>15</v>
      </c>
      <c r="P11" s="44" t="s">
        <v>16</v>
      </c>
      <c r="Q11" s="44" t="s">
        <v>17</v>
      </c>
      <c r="R11" s="44" t="s">
        <v>18</v>
      </c>
      <c r="S11" s="34" t="s">
        <v>19</v>
      </c>
      <c r="T11" s="337"/>
    </row>
    <row r="12" spans="1:21" ht="25.5">
      <c r="A12" s="425" t="s">
        <v>156</v>
      </c>
      <c r="B12" s="311">
        <v>15163</v>
      </c>
      <c r="C12" s="324" t="s">
        <v>157</v>
      </c>
      <c r="D12" s="324" t="s">
        <v>158</v>
      </c>
      <c r="E12" s="217" t="s">
        <v>159</v>
      </c>
      <c r="F12" s="212" t="s">
        <v>74</v>
      </c>
      <c r="G12" s="200" t="s">
        <v>160</v>
      </c>
      <c r="H12" s="152">
        <v>0</v>
      </c>
      <c r="I12" s="172">
        <v>14</v>
      </c>
      <c r="J12" s="172">
        <v>10</v>
      </c>
      <c r="K12" s="109">
        <v>3</v>
      </c>
      <c r="L12" s="109">
        <v>3</v>
      </c>
      <c r="M12" s="109">
        <v>5</v>
      </c>
      <c r="N12" s="109">
        <v>22</v>
      </c>
      <c r="O12" s="109">
        <v>27</v>
      </c>
      <c r="P12" s="172">
        <v>12</v>
      </c>
      <c r="Q12" s="172">
        <v>49</v>
      </c>
      <c r="R12" s="172">
        <v>44</v>
      </c>
      <c r="S12" s="172">
        <v>46</v>
      </c>
      <c r="T12" s="176">
        <f>SUM(H12:S12)</f>
        <v>235</v>
      </c>
      <c r="U12" s="171"/>
    </row>
    <row r="13" spans="1:21" ht="38.25">
      <c r="A13" s="404"/>
      <c r="B13" s="312"/>
      <c r="C13" s="325"/>
      <c r="D13" s="325"/>
      <c r="E13" s="202" t="s">
        <v>161</v>
      </c>
      <c r="F13" s="213" t="s">
        <v>74</v>
      </c>
      <c r="G13" s="215" t="s">
        <v>160</v>
      </c>
      <c r="H13" s="224">
        <v>0</v>
      </c>
      <c r="I13" s="230">
        <v>1</v>
      </c>
      <c r="J13" s="230">
        <v>10</v>
      </c>
      <c r="K13" s="230">
        <v>16</v>
      </c>
      <c r="L13" s="230">
        <v>21</v>
      </c>
      <c r="M13" s="230">
        <v>22</v>
      </c>
      <c r="N13" s="276">
        <v>2</v>
      </c>
      <c r="O13" s="276">
        <v>6</v>
      </c>
      <c r="P13" s="276">
        <v>10</v>
      </c>
      <c r="Q13" s="287">
        <v>1</v>
      </c>
      <c r="R13" s="287">
        <v>3</v>
      </c>
      <c r="S13" s="287">
        <v>18</v>
      </c>
      <c r="T13" s="173">
        <f>SUM(H13:S13)</f>
        <v>110</v>
      </c>
      <c r="U13" s="171"/>
    </row>
    <row r="14" spans="1:21" ht="73.5" customHeight="1" thickBot="1">
      <c r="A14" s="405"/>
      <c r="B14" s="386"/>
      <c r="C14" s="426"/>
      <c r="D14" s="326"/>
      <c r="E14" s="216" t="s">
        <v>162</v>
      </c>
      <c r="F14" s="42" t="s">
        <v>74</v>
      </c>
      <c r="G14" s="223" t="s">
        <v>160</v>
      </c>
      <c r="H14" s="256">
        <v>0</v>
      </c>
      <c r="I14" s="257">
        <v>2</v>
      </c>
      <c r="J14" s="258">
        <v>5</v>
      </c>
      <c r="K14" s="258">
        <v>4</v>
      </c>
      <c r="L14" s="258">
        <v>3</v>
      </c>
      <c r="M14" s="258">
        <v>7</v>
      </c>
      <c r="N14" s="258">
        <v>5</v>
      </c>
      <c r="O14" s="258">
        <v>5</v>
      </c>
      <c r="P14" s="258">
        <v>4</v>
      </c>
      <c r="Q14" s="291">
        <v>4</v>
      </c>
      <c r="R14" s="265">
        <v>3</v>
      </c>
      <c r="S14" s="292">
        <v>1</v>
      </c>
      <c r="T14" s="174">
        <f>SUM(H14:S14)</f>
        <v>43</v>
      </c>
      <c r="U14" s="171"/>
    </row>
    <row r="15" spans="1:19" ht="15">
      <c r="A15" s="40"/>
      <c r="B15" s="40"/>
      <c r="C15" s="40"/>
      <c r="E15" s="40"/>
      <c r="J15" s="40"/>
      <c r="K15" s="40"/>
      <c r="L15" s="40"/>
      <c r="M15" s="40"/>
      <c r="N15" s="40"/>
      <c r="O15" s="40"/>
      <c r="P15" s="40"/>
      <c r="Q15" s="40"/>
      <c r="S15" s="40"/>
    </row>
  </sheetData>
  <sheetProtection/>
  <mergeCells count="13">
    <mergeCell ref="A1:T1"/>
    <mergeCell ref="A2:T2"/>
    <mergeCell ref="A3:T3"/>
    <mergeCell ref="A6:D6"/>
    <mergeCell ref="B7:C7"/>
    <mergeCell ref="B8:C8"/>
    <mergeCell ref="A10:G10"/>
    <mergeCell ref="H10:S10"/>
    <mergeCell ref="T10:T11"/>
    <mergeCell ref="A12:A14"/>
    <mergeCell ref="B12:B14"/>
    <mergeCell ref="C12:C14"/>
    <mergeCell ref="D12:D14"/>
  </mergeCells>
  <printOptions/>
  <pageMargins left="0.7" right="0.7" top="0.75" bottom="0.75" header="0.3" footer="0.3"/>
  <pageSetup fitToHeight="1" fitToWidth="1" horizontalDpi="600" verticalDpi="600" orientation="landscape" scale="68"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Z12"/>
  <sheetViews>
    <sheetView tabSelected="1" zoomScalePageLayoutView="0" workbookViewId="0" topLeftCell="D4">
      <selection activeCell="W13" sqref="W13"/>
    </sheetView>
  </sheetViews>
  <sheetFormatPr defaultColWidth="11.421875" defaultRowHeight="15"/>
  <cols>
    <col min="1" max="1" width="29.7109375" style="1" customWidth="1"/>
    <col min="2" max="2" width="9.00390625" style="1" customWidth="1"/>
    <col min="3" max="3" width="15.8515625" style="1" customWidth="1"/>
    <col min="4" max="4" width="32.421875" style="1" customWidth="1"/>
    <col min="5" max="5" width="24.7109375" style="1" customWidth="1"/>
    <col min="6" max="6" width="7.421875" style="1" customWidth="1"/>
    <col min="7" max="7" width="12.28125" style="1" customWidth="1"/>
    <col min="8" max="9" width="18.00390625" style="1" hidden="1" customWidth="1"/>
    <col min="10" max="10" width="4.8515625" style="1" hidden="1" customWidth="1"/>
    <col min="11" max="11" width="7.57421875" style="1" hidden="1" customWidth="1"/>
    <col min="12" max="19" width="8.7109375" style="1" customWidth="1"/>
    <col min="20" max="20" width="11.57421875" style="1" customWidth="1"/>
    <col min="21" max="21" width="10.140625" style="1" customWidth="1"/>
    <col min="22" max="22" width="12.00390625" style="1" customWidth="1"/>
    <col min="23" max="23" width="13.00390625" style="1" customWidth="1"/>
    <col min="24" max="24" width="9.57421875" style="1" customWidth="1"/>
    <col min="25" max="32" width="20.8515625" style="1" customWidth="1"/>
    <col min="33" max="16384" width="11.421875" style="1" customWidth="1"/>
  </cols>
  <sheetData>
    <row r="1" spans="1:24" ht="19.5">
      <c r="A1" s="302" t="s">
        <v>30</v>
      </c>
      <c r="B1" s="302"/>
      <c r="C1" s="302"/>
      <c r="D1" s="302"/>
      <c r="E1" s="302"/>
      <c r="F1" s="302"/>
      <c r="G1" s="302"/>
      <c r="H1" s="302"/>
      <c r="I1" s="302"/>
      <c r="J1" s="302"/>
      <c r="K1" s="302"/>
      <c r="L1" s="302"/>
      <c r="M1" s="302"/>
      <c r="N1" s="302"/>
      <c r="O1" s="302"/>
      <c r="P1" s="302"/>
      <c r="Q1" s="302"/>
      <c r="R1" s="302"/>
      <c r="S1" s="302"/>
      <c r="T1" s="302"/>
      <c r="U1" s="302"/>
      <c r="V1" s="302"/>
      <c r="W1" s="302"/>
      <c r="X1" s="302"/>
    </row>
    <row r="2" spans="1:25" ht="19.5">
      <c r="A2" s="302" t="s">
        <v>24</v>
      </c>
      <c r="B2" s="302"/>
      <c r="C2" s="302"/>
      <c r="D2" s="302"/>
      <c r="E2" s="302"/>
      <c r="F2" s="302"/>
      <c r="G2" s="302"/>
      <c r="H2" s="302"/>
      <c r="I2" s="302"/>
      <c r="J2" s="302"/>
      <c r="K2" s="302"/>
      <c r="L2" s="302"/>
      <c r="M2" s="302"/>
      <c r="N2" s="302"/>
      <c r="O2" s="302"/>
      <c r="P2" s="302"/>
      <c r="Q2" s="302"/>
      <c r="R2" s="302"/>
      <c r="S2" s="302"/>
      <c r="T2" s="302"/>
      <c r="U2" s="302"/>
      <c r="V2" s="302"/>
      <c r="W2" s="302"/>
      <c r="X2" s="302"/>
      <c r="Y2" s="14"/>
    </row>
    <row r="3" spans="1:25" ht="19.5">
      <c r="A3" s="302" t="s">
        <v>21</v>
      </c>
      <c r="B3" s="302"/>
      <c r="C3" s="302"/>
      <c r="D3" s="302"/>
      <c r="E3" s="302"/>
      <c r="F3" s="302"/>
      <c r="G3" s="302"/>
      <c r="H3" s="302"/>
      <c r="I3" s="302"/>
      <c r="J3" s="302"/>
      <c r="K3" s="302"/>
      <c r="L3" s="302"/>
      <c r="M3" s="302"/>
      <c r="N3" s="302"/>
      <c r="O3" s="302"/>
      <c r="P3" s="302"/>
      <c r="Q3" s="302"/>
      <c r="R3" s="302"/>
      <c r="S3" s="302"/>
      <c r="T3" s="302"/>
      <c r="U3" s="302"/>
      <c r="V3" s="302"/>
      <c r="W3" s="302"/>
      <c r="X3" s="302"/>
      <c r="Y3" s="14"/>
    </row>
    <row r="4" spans="1:25" ht="11.25">
      <c r="A4" s="14"/>
      <c r="B4" s="14"/>
      <c r="C4" s="14"/>
      <c r="D4" s="14"/>
      <c r="E4" s="14"/>
      <c r="F4" s="14"/>
      <c r="G4" s="14"/>
      <c r="H4" s="14"/>
      <c r="I4" s="14"/>
      <c r="J4" s="14"/>
      <c r="K4" s="14"/>
      <c r="L4" s="14"/>
      <c r="M4" s="14"/>
      <c r="N4" s="14"/>
      <c r="O4" s="14"/>
      <c r="P4" s="14"/>
      <c r="Q4" s="14"/>
      <c r="R4" s="14"/>
      <c r="S4" s="14"/>
      <c r="T4" s="14"/>
      <c r="U4" s="14"/>
      <c r="V4" s="14"/>
      <c r="W4" s="14"/>
      <c r="X4" s="14"/>
      <c r="Y4" s="14"/>
    </row>
    <row r="5" ht="12" thickBot="1">
      <c r="F5" s="3"/>
    </row>
    <row r="6" spans="1:24" ht="12.75">
      <c r="A6" s="303" t="s">
        <v>0</v>
      </c>
      <c r="B6" s="304"/>
      <c r="C6" s="305"/>
      <c r="D6" s="306"/>
      <c r="E6" s="245"/>
      <c r="F6" s="23"/>
      <c r="G6" s="23"/>
      <c r="H6" s="23"/>
      <c r="I6" s="23"/>
      <c r="J6" s="23"/>
      <c r="K6" s="23"/>
      <c r="L6" s="23"/>
      <c r="M6" s="23"/>
      <c r="N6" s="23"/>
      <c r="O6" s="23"/>
      <c r="P6" s="23"/>
      <c r="Q6" s="23"/>
      <c r="R6" s="23"/>
      <c r="S6" s="23"/>
      <c r="T6" s="23"/>
      <c r="U6" s="23"/>
      <c r="V6" s="23"/>
      <c r="W6" s="23"/>
      <c r="X6" s="23"/>
    </row>
    <row r="7" spans="1:24" ht="12.75">
      <c r="A7" s="246" t="s">
        <v>1</v>
      </c>
      <c r="B7" s="307" t="s">
        <v>2</v>
      </c>
      <c r="C7" s="308"/>
      <c r="D7" s="247" t="s">
        <v>26</v>
      </c>
      <c r="E7" s="245"/>
      <c r="F7" s="23"/>
      <c r="G7" s="23"/>
      <c r="H7" s="23"/>
      <c r="I7" s="23"/>
      <c r="J7" s="23"/>
      <c r="K7" s="23"/>
      <c r="L7" s="23"/>
      <c r="M7" s="23"/>
      <c r="N7" s="23"/>
      <c r="O7" s="23"/>
      <c r="P7" s="23"/>
      <c r="Q7" s="23"/>
      <c r="R7" s="23"/>
      <c r="S7" s="23"/>
      <c r="T7" s="23"/>
      <c r="U7" s="23"/>
      <c r="V7" s="23"/>
      <c r="W7" s="23"/>
      <c r="X7" s="23"/>
    </row>
    <row r="8" spans="1:24" ht="29.25" customHeight="1" thickBot="1">
      <c r="A8" s="233" t="s">
        <v>49</v>
      </c>
      <c r="B8" s="309" t="s">
        <v>148</v>
      </c>
      <c r="C8" s="310"/>
      <c r="D8" s="7" t="s">
        <v>149</v>
      </c>
      <c r="E8" s="248"/>
      <c r="F8" s="23"/>
      <c r="G8" s="23"/>
      <c r="H8" s="23"/>
      <c r="I8" s="23"/>
      <c r="J8" s="23"/>
      <c r="K8" s="23"/>
      <c r="L8" s="23"/>
      <c r="M8" s="23"/>
      <c r="N8" s="23"/>
      <c r="O8" s="23"/>
      <c r="P8" s="23"/>
      <c r="Q8" s="23"/>
      <c r="R8" s="23"/>
      <c r="S8" s="23"/>
      <c r="T8" s="23"/>
      <c r="U8" s="23"/>
      <c r="V8" s="23"/>
      <c r="W8" s="23"/>
      <c r="X8" s="23"/>
    </row>
    <row r="9" spans="1:24" ht="13.5" thickBot="1">
      <c r="A9" s="248"/>
      <c r="B9" s="248"/>
      <c r="C9" s="248"/>
      <c r="D9" s="248"/>
      <c r="E9" s="248"/>
      <c r="F9" s="23"/>
      <c r="G9" s="23"/>
      <c r="H9" s="23"/>
      <c r="I9" s="23"/>
      <c r="J9" s="23"/>
      <c r="K9" s="23"/>
      <c r="L9" s="23"/>
      <c r="M9" s="23"/>
      <c r="N9" s="23"/>
      <c r="O9" s="23"/>
      <c r="P9" s="23"/>
      <c r="Q9" s="23"/>
      <c r="R9" s="23"/>
      <c r="S9" s="23"/>
      <c r="T9" s="23"/>
      <c r="U9" s="23"/>
      <c r="V9" s="23"/>
      <c r="W9" s="23"/>
      <c r="X9" s="23"/>
    </row>
    <row r="10" spans="1:24" ht="15.75" customHeight="1" thickBot="1">
      <c r="A10" s="316" t="s">
        <v>3</v>
      </c>
      <c r="B10" s="317"/>
      <c r="C10" s="317"/>
      <c r="D10" s="317"/>
      <c r="E10" s="317"/>
      <c r="F10" s="317"/>
      <c r="G10" s="318"/>
      <c r="H10" s="427">
        <v>2018</v>
      </c>
      <c r="I10" s="427"/>
      <c r="J10" s="427"/>
      <c r="K10" s="428"/>
      <c r="L10" s="316">
        <v>2022</v>
      </c>
      <c r="M10" s="317"/>
      <c r="N10" s="317"/>
      <c r="O10" s="317"/>
      <c r="P10" s="317"/>
      <c r="Q10" s="318"/>
      <c r="R10" s="261"/>
      <c r="S10" s="261"/>
      <c r="T10" s="280"/>
      <c r="U10" s="280"/>
      <c r="V10" s="280"/>
      <c r="W10" s="280"/>
      <c r="X10" s="314" t="s">
        <v>23</v>
      </c>
    </row>
    <row r="11" spans="1:24" ht="39" thickBot="1">
      <c r="A11" s="31" t="s">
        <v>20</v>
      </c>
      <c r="B11" s="32" t="s">
        <v>25</v>
      </c>
      <c r="C11" s="33" t="s">
        <v>4</v>
      </c>
      <c r="D11" s="33" t="s">
        <v>5</v>
      </c>
      <c r="E11" s="33" t="s">
        <v>6</v>
      </c>
      <c r="F11" s="33" t="s">
        <v>7</v>
      </c>
      <c r="G11" s="250" t="s">
        <v>8</v>
      </c>
      <c r="H11" s="251" t="s">
        <v>16</v>
      </c>
      <c r="I11" s="252" t="s">
        <v>17</v>
      </c>
      <c r="J11" s="252" t="s">
        <v>18</v>
      </c>
      <c r="K11" s="252" t="s">
        <v>19</v>
      </c>
      <c r="L11" s="252" t="s">
        <v>9</v>
      </c>
      <c r="M11" s="252" t="s">
        <v>22</v>
      </c>
      <c r="N11" s="252" t="s">
        <v>10</v>
      </c>
      <c r="O11" s="252" t="s">
        <v>11</v>
      </c>
      <c r="P11" s="252" t="s">
        <v>12</v>
      </c>
      <c r="Q11" s="252" t="s">
        <v>13</v>
      </c>
      <c r="R11" s="252" t="s">
        <v>14</v>
      </c>
      <c r="S11" s="252" t="s">
        <v>15</v>
      </c>
      <c r="T11" s="252" t="s">
        <v>16</v>
      </c>
      <c r="U11" s="252" t="s">
        <v>17</v>
      </c>
      <c r="V11" s="252" t="s">
        <v>18</v>
      </c>
      <c r="W11" s="252" t="s">
        <v>19</v>
      </c>
      <c r="X11" s="429"/>
    </row>
    <row r="12" spans="1:26" ht="120.75" customHeight="1">
      <c r="A12" s="153" t="s">
        <v>150</v>
      </c>
      <c r="B12" s="202">
        <v>15220</v>
      </c>
      <c r="C12" s="202" t="s">
        <v>151</v>
      </c>
      <c r="D12" s="153" t="s">
        <v>152</v>
      </c>
      <c r="E12" s="234" t="s">
        <v>153</v>
      </c>
      <c r="F12" s="222">
        <v>12</v>
      </c>
      <c r="G12" s="20" t="s">
        <v>154</v>
      </c>
      <c r="H12" s="253"/>
      <c r="I12" s="209"/>
      <c r="J12" s="209"/>
      <c r="K12" s="227"/>
      <c r="L12" s="222">
        <v>1</v>
      </c>
      <c r="M12" s="222">
        <v>1</v>
      </c>
      <c r="N12" s="222">
        <v>1</v>
      </c>
      <c r="O12" s="222">
        <v>1</v>
      </c>
      <c r="P12" s="222">
        <v>1</v>
      </c>
      <c r="Q12" s="222">
        <v>1</v>
      </c>
      <c r="R12" s="222">
        <v>1</v>
      </c>
      <c r="S12" s="222">
        <v>1</v>
      </c>
      <c r="T12" s="222">
        <v>1</v>
      </c>
      <c r="U12" s="222">
        <v>1</v>
      </c>
      <c r="V12" s="222">
        <v>1</v>
      </c>
      <c r="W12" s="222">
        <v>1</v>
      </c>
      <c r="X12" s="254">
        <f>SUM(L12:W12)</f>
        <v>12</v>
      </c>
      <c r="Y12" s="169"/>
      <c r="Z12" s="170"/>
    </row>
  </sheetData>
  <sheetProtection/>
  <mergeCells count="10">
    <mergeCell ref="L10:Q10"/>
    <mergeCell ref="A10:G10"/>
    <mergeCell ref="H10:K10"/>
    <mergeCell ref="X10:X11"/>
    <mergeCell ref="A1:X1"/>
    <mergeCell ref="A2:X2"/>
    <mergeCell ref="A3:X3"/>
    <mergeCell ref="A6:D6"/>
    <mergeCell ref="B7:C7"/>
    <mergeCell ref="B8:C8"/>
  </mergeCells>
  <printOptions/>
  <pageMargins left="0.62" right="0.31496062992125984" top="0.7480314960629921" bottom="0.7480314960629921" header="0.31496062992125984" footer="0.31496062992125984"/>
  <pageSetup fitToHeight="1" fitToWidth="1" horizontalDpi="600" verticalDpi="600" orientation="landscape"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H4">
      <selection activeCell="R12" sqref="R12:S13"/>
    </sheetView>
  </sheetViews>
  <sheetFormatPr defaultColWidth="11.421875" defaultRowHeight="15"/>
  <cols>
    <col min="1" max="1" width="27.7109375" style="18" customWidth="1"/>
    <col min="2" max="2" width="11.7109375" style="18" customWidth="1"/>
    <col min="3" max="3" width="21.28125" style="18" customWidth="1"/>
    <col min="4" max="4" width="37.7109375" style="18" customWidth="1"/>
    <col min="5" max="5" width="27.7109375" style="18" customWidth="1"/>
    <col min="6" max="6" width="20.421875" style="18" customWidth="1"/>
    <col min="7" max="7" width="21.57421875" style="18" bestFit="1" customWidth="1"/>
    <col min="8" max="8" width="16.140625" style="18" customWidth="1"/>
    <col min="9" max="9" width="17.421875" style="18" bestFit="1" customWidth="1"/>
    <col min="10" max="10" width="15.421875" style="18" bestFit="1" customWidth="1"/>
    <col min="11" max="11" width="14.57421875" style="18" customWidth="1"/>
    <col min="12" max="12" width="15.421875" style="18" customWidth="1"/>
    <col min="13" max="13" width="15.8515625" style="18" customWidth="1"/>
    <col min="14" max="16" width="14.140625" style="18" bestFit="1" customWidth="1"/>
    <col min="17" max="18" width="13.7109375" style="18" customWidth="1"/>
    <col min="19" max="19" width="14.28125" style="18" bestFit="1" customWidth="1"/>
    <col min="20" max="20" width="22.7109375" style="18" customWidth="1"/>
    <col min="21" max="28" width="20.8515625" style="18" customWidth="1"/>
    <col min="29" max="16384" width="11.421875" style="18" customWidth="1"/>
  </cols>
  <sheetData>
    <row r="1" spans="1:20" ht="19.5">
      <c r="A1" s="302" t="s">
        <v>30</v>
      </c>
      <c r="B1" s="302"/>
      <c r="C1" s="302"/>
      <c r="D1" s="302"/>
      <c r="E1" s="302"/>
      <c r="F1" s="302"/>
      <c r="G1" s="302"/>
      <c r="H1" s="302"/>
      <c r="I1" s="302"/>
      <c r="J1" s="302"/>
      <c r="K1" s="302"/>
      <c r="L1" s="302"/>
      <c r="M1" s="302"/>
      <c r="N1" s="302"/>
      <c r="O1" s="302"/>
      <c r="P1" s="302"/>
      <c r="Q1" s="302"/>
      <c r="R1" s="302"/>
      <c r="S1" s="302"/>
      <c r="T1" s="302"/>
    </row>
    <row r="2" spans="1:21" ht="19.5">
      <c r="A2" s="302" t="s">
        <v>24</v>
      </c>
      <c r="B2" s="302"/>
      <c r="C2" s="302"/>
      <c r="D2" s="302"/>
      <c r="E2" s="302"/>
      <c r="F2" s="302"/>
      <c r="G2" s="302"/>
      <c r="H2" s="302"/>
      <c r="I2" s="302"/>
      <c r="J2" s="302"/>
      <c r="K2" s="302"/>
      <c r="L2" s="302"/>
      <c r="M2" s="302"/>
      <c r="N2" s="302"/>
      <c r="O2" s="302"/>
      <c r="P2" s="302"/>
      <c r="Q2" s="302"/>
      <c r="R2" s="302"/>
      <c r="S2" s="302"/>
      <c r="T2" s="302"/>
      <c r="U2" s="26"/>
    </row>
    <row r="3" spans="1:21" ht="19.5">
      <c r="A3" s="302" t="s">
        <v>21</v>
      </c>
      <c r="B3" s="302"/>
      <c r="C3" s="302"/>
      <c r="D3" s="302"/>
      <c r="E3" s="302"/>
      <c r="F3" s="302"/>
      <c r="G3" s="302"/>
      <c r="H3" s="302"/>
      <c r="I3" s="302"/>
      <c r="J3" s="302"/>
      <c r="K3" s="302"/>
      <c r="L3" s="302"/>
      <c r="M3" s="302"/>
      <c r="N3" s="302"/>
      <c r="O3" s="302"/>
      <c r="P3" s="302"/>
      <c r="Q3" s="302"/>
      <c r="R3" s="302"/>
      <c r="S3" s="302"/>
      <c r="T3" s="302"/>
      <c r="U3" s="26"/>
    </row>
    <row r="4" spans="1:21" ht="18.75">
      <c r="A4" s="26"/>
      <c r="B4" s="26"/>
      <c r="C4" s="26"/>
      <c r="D4" s="26"/>
      <c r="E4" s="26"/>
      <c r="F4" s="26"/>
      <c r="G4" s="26"/>
      <c r="H4" s="26"/>
      <c r="I4" s="26"/>
      <c r="J4" s="26"/>
      <c r="K4" s="26"/>
      <c r="L4" s="26"/>
      <c r="M4" s="26"/>
      <c r="N4" s="26"/>
      <c r="O4" s="26"/>
      <c r="P4" s="26"/>
      <c r="Q4" s="26"/>
      <c r="R4" s="26"/>
      <c r="S4" s="26"/>
      <c r="T4" s="26"/>
      <c r="U4" s="26"/>
    </row>
    <row r="5" ht="15.75" thickBot="1"/>
    <row r="6" spans="1:5" ht="15">
      <c r="A6" s="328" t="s">
        <v>0</v>
      </c>
      <c r="B6" s="329"/>
      <c r="C6" s="330"/>
      <c r="D6" s="331"/>
      <c r="E6" s="27"/>
    </row>
    <row r="7" spans="1:5" ht="15">
      <c r="A7" s="15" t="s">
        <v>1</v>
      </c>
      <c r="B7" s="332" t="s">
        <v>2</v>
      </c>
      <c r="C7" s="333"/>
      <c r="D7" s="16" t="s">
        <v>26</v>
      </c>
      <c r="E7" s="27"/>
    </row>
    <row r="8" spans="1:5" ht="30.75" thickBot="1">
      <c r="A8" s="29" t="s">
        <v>126</v>
      </c>
      <c r="B8" s="309" t="s">
        <v>28</v>
      </c>
      <c r="C8" s="310"/>
      <c r="D8" s="7" t="s">
        <v>127</v>
      </c>
      <c r="E8" s="30"/>
    </row>
    <row r="9" spans="1:5" ht="15.75" thickBot="1">
      <c r="A9" s="30"/>
      <c r="B9" s="30"/>
      <c r="C9" s="30"/>
      <c r="D9" s="30"/>
      <c r="E9" s="30"/>
    </row>
    <row r="10" spans="1:20" ht="15.75" thickBot="1">
      <c r="A10" s="316" t="s">
        <v>3</v>
      </c>
      <c r="B10" s="317"/>
      <c r="C10" s="317"/>
      <c r="D10" s="317"/>
      <c r="E10" s="317"/>
      <c r="F10" s="317"/>
      <c r="G10" s="318"/>
      <c r="H10" s="316">
        <v>2022</v>
      </c>
      <c r="I10" s="317"/>
      <c r="J10" s="317"/>
      <c r="K10" s="317"/>
      <c r="L10" s="317"/>
      <c r="M10" s="317"/>
      <c r="N10" s="317"/>
      <c r="O10" s="317"/>
      <c r="P10" s="317"/>
      <c r="Q10" s="317"/>
      <c r="R10" s="317"/>
      <c r="S10" s="317"/>
      <c r="T10" s="314" t="s">
        <v>23</v>
      </c>
    </row>
    <row r="11" spans="1:20" ht="42" customHeight="1" thickBot="1">
      <c r="A11" s="72" t="s">
        <v>20</v>
      </c>
      <c r="B11" s="62" t="s">
        <v>25</v>
      </c>
      <c r="C11" s="60" t="s">
        <v>4</v>
      </c>
      <c r="D11" s="60" t="s">
        <v>5</v>
      </c>
      <c r="E11" s="135" t="s">
        <v>6</v>
      </c>
      <c r="F11" s="135" t="s">
        <v>7</v>
      </c>
      <c r="G11" s="137" t="s">
        <v>8</v>
      </c>
      <c r="H11" s="145" t="s">
        <v>9</v>
      </c>
      <c r="I11" s="136" t="s">
        <v>22</v>
      </c>
      <c r="J11" s="136" t="s">
        <v>10</v>
      </c>
      <c r="K11" s="136" t="s">
        <v>11</v>
      </c>
      <c r="L11" s="136" t="s">
        <v>12</v>
      </c>
      <c r="M11" s="136" t="s">
        <v>13</v>
      </c>
      <c r="N11" s="136" t="s">
        <v>14</v>
      </c>
      <c r="O11" s="138" t="s">
        <v>15</v>
      </c>
      <c r="P11" s="136" t="s">
        <v>16</v>
      </c>
      <c r="Q11" s="138" t="s">
        <v>17</v>
      </c>
      <c r="R11" s="138" t="s">
        <v>18</v>
      </c>
      <c r="S11" s="138" t="s">
        <v>19</v>
      </c>
      <c r="T11" s="315"/>
    </row>
    <row r="12" spans="1:22" ht="57.75" customHeight="1">
      <c r="A12" s="327" t="s">
        <v>128</v>
      </c>
      <c r="B12" s="311">
        <v>15305</v>
      </c>
      <c r="C12" s="311" t="s">
        <v>129</v>
      </c>
      <c r="D12" s="311" t="s">
        <v>130</v>
      </c>
      <c r="E12" s="79" t="s">
        <v>131</v>
      </c>
      <c r="F12" s="139">
        <v>783960288</v>
      </c>
      <c r="G12" s="147" t="s">
        <v>56</v>
      </c>
      <c r="H12" s="155">
        <v>441119513.13</v>
      </c>
      <c r="I12" s="139">
        <v>95745409.55</v>
      </c>
      <c r="J12" s="139">
        <v>45525421.8</v>
      </c>
      <c r="K12" s="192">
        <v>33444513.4</v>
      </c>
      <c r="L12" s="192">
        <v>33196523.57</v>
      </c>
      <c r="M12" s="192">
        <v>33881254.13</v>
      </c>
      <c r="N12" s="140">
        <v>31309752.6</v>
      </c>
      <c r="O12" s="140">
        <v>32808097.57</v>
      </c>
      <c r="P12" s="140">
        <v>30462536.69</v>
      </c>
      <c r="Q12" s="140">
        <v>38606676.72</v>
      </c>
      <c r="R12" s="140">
        <v>51811237.05</v>
      </c>
      <c r="S12" s="140">
        <v>29865884.44</v>
      </c>
      <c r="T12" s="194">
        <f>H12+I12+J12+K12+L12+M12+N12+O12+P12+Q12+R12+S12</f>
        <v>897776820.6500002</v>
      </c>
      <c r="U12" s="122"/>
      <c r="V12" s="123"/>
    </row>
    <row r="13" spans="1:22" s="30" customFormat="1" ht="78.75" customHeight="1">
      <c r="A13" s="322"/>
      <c r="B13" s="312"/>
      <c r="C13" s="312"/>
      <c r="D13" s="312"/>
      <c r="E13" s="124" t="s">
        <v>132</v>
      </c>
      <c r="F13" s="119">
        <v>823798777</v>
      </c>
      <c r="G13" s="78" t="s">
        <v>56</v>
      </c>
      <c r="H13" s="157">
        <v>87912980.33</v>
      </c>
      <c r="I13" s="119">
        <v>49698744.33</v>
      </c>
      <c r="J13" s="119">
        <v>64189169.33</v>
      </c>
      <c r="K13" s="193">
        <v>66615797.33</v>
      </c>
      <c r="L13" s="193">
        <v>84909719.33</v>
      </c>
      <c r="M13" s="193">
        <v>80537942</v>
      </c>
      <c r="N13" s="120">
        <v>73841863.66</v>
      </c>
      <c r="O13" s="120">
        <v>86360051.33</v>
      </c>
      <c r="P13" s="120">
        <v>85217104.33</v>
      </c>
      <c r="Q13" s="121">
        <v>65753372.33</v>
      </c>
      <c r="R13" s="121">
        <v>78936198.33</v>
      </c>
      <c r="S13" s="143">
        <v>101869738</v>
      </c>
      <c r="T13" s="195">
        <f>H13+I13+J13+K13+L13+M13+N13+O13+P13+Q13+R13+S13</f>
        <v>925842680.6300001</v>
      </c>
      <c r="U13" s="125"/>
      <c r="V13" s="126"/>
    </row>
    <row r="14" spans="1:22" s="30" customFormat="1" ht="51">
      <c r="A14" s="322"/>
      <c r="B14" s="312">
        <v>15313</v>
      </c>
      <c r="C14" s="312" t="s">
        <v>133</v>
      </c>
      <c r="D14" s="312" t="s">
        <v>207</v>
      </c>
      <c r="E14" s="124" t="s">
        <v>134</v>
      </c>
      <c r="F14" s="127">
        <v>1</v>
      </c>
      <c r="G14" s="78" t="s">
        <v>135</v>
      </c>
      <c r="H14" s="146">
        <v>0</v>
      </c>
      <c r="I14" s="127">
        <v>0</v>
      </c>
      <c r="J14" s="127">
        <v>0</v>
      </c>
      <c r="K14" s="127">
        <v>1</v>
      </c>
      <c r="L14" s="127">
        <v>0</v>
      </c>
      <c r="M14" s="127">
        <v>0</v>
      </c>
      <c r="N14" s="127">
        <v>0</v>
      </c>
      <c r="O14" s="127">
        <v>0</v>
      </c>
      <c r="P14" s="127">
        <v>0</v>
      </c>
      <c r="Q14" s="127">
        <v>0</v>
      </c>
      <c r="R14" s="127">
        <v>0</v>
      </c>
      <c r="S14" s="144">
        <v>0</v>
      </c>
      <c r="T14" s="197">
        <f>H14+I14+J14+K14+L14+M14+N14+O14+P14+Q14+R14+S14</f>
        <v>1</v>
      </c>
      <c r="U14" s="125"/>
      <c r="V14" s="126"/>
    </row>
    <row r="15" spans="1:22" s="30" customFormat="1" ht="26.25" thickBot="1">
      <c r="A15" s="323"/>
      <c r="B15" s="313"/>
      <c r="C15" s="313"/>
      <c r="D15" s="313"/>
      <c r="E15" s="80" t="s">
        <v>136</v>
      </c>
      <c r="F15" s="141">
        <v>9000000</v>
      </c>
      <c r="G15" s="81" t="s">
        <v>56</v>
      </c>
      <c r="H15" s="156">
        <v>8664449</v>
      </c>
      <c r="I15" s="142">
        <v>945533</v>
      </c>
      <c r="J15" s="141">
        <v>546120</v>
      </c>
      <c r="K15" s="141">
        <v>0</v>
      </c>
      <c r="L15" s="141">
        <v>0</v>
      </c>
      <c r="M15" s="141">
        <v>0</v>
      </c>
      <c r="N15" s="141">
        <v>0</v>
      </c>
      <c r="O15" s="141">
        <v>0</v>
      </c>
      <c r="P15" s="141">
        <v>0</v>
      </c>
      <c r="Q15" s="141">
        <v>0</v>
      </c>
      <c r="R15" s="141">
        <v>0</v>
      </c>
      <c r="S15" s="141">
        <v>0</v>
      </c>
      <c r="T15" s="196">
        <f>SUM(H15:S15)</f>
        <v>10156102</v>
      </c>
      <c r="U15" s="125"/>
      <c r="V15" s="126"/>
    </row>
    <row r="16" spans="1:20" s="30" customFormat="1" ht="15">
      <c r="A16" s="8"/>
      <c r="B16" s="8"/>
      <c r="C16" s="8"/>
      <c r="D16" s="8"/>
      <c r="E16" s="8"/>
      <c r="F16" s="128"/>
      <c r="G16" s="128"/>
      <c r="H16" s="129"/>
      <c r="I16" s="130"/>
      <c r="J16" s="130"/>
      <c r="K16" s="130"/>
      <c r="L16" s="130"/>
      <c r="M16" s="131"/>
      <c r="N16" s="132"/>
      <c r="O16" s="132"/>
      <c r="P16" s="132"/>
      <c r="Q16" s="132"/>
      <c r="R16" s="132"/>
      <c r="S16" s="132"/>
      <c r="T16" s="133"/>
    </row>
    <row r="17" spans="1:20" s="30" customFormat="1" ht="15">
      <c r="A17" s="8"/>
      <c r="B17" s="8"/>
      <c r="C17" s="8"/>
      <c r="D17" s="8"/>
      <c r="E17" s="8"/>
      <c r="F17" s="128"/>
      <c r="G17" s="128"/>
      <c r="H17" s="148"/>
      <c r="I17" s="149"/>
      <c r="J17" s="149"/>
      <c r="K17" s="130"/>
      <c r="L17" s="130"/>
      <c r="M17" s="131"/>
      <c r="N17" s="132"/>
      <c r="O17" s="132"/>
      <c r="P17" s="132"/>
      <c r="Q17" s="132"/>
      <c r="R17" s="132"/>
      <c r="S17" s="132"/>
      <c r="T17" s="133"/>
    </row>
    <row r="18" spans="1:20" s="30" customFormat="1" ht="15">
      <c r="A18" s="8"/>
      <c r="B18" s="8"/>
      <c r="C18" s="8"/>
      <c r="D18" s="8"/>
      <c r="E18" s="8"/>
      <c r="F18" s="128"/>
      <c r="G18" s="128"/>
      <c r="H18" s="129"/>
      <c r="I18" s="130"/>
      <c r="J18" s="130"/>
      <c r="K18" s="130"/>
      <c r="L18" s="130"/>
      <c r="N18" s="285"/>
      <c r="O18" s="149"/>
      <c r="P18" s="149"/>
      <c r="Q18" s="132"/>
      <c r="R18" s="132"/>
      <c r="S18" s="132"/>
      <c r="T18" s="133"/>
    </row>
    <row r="19" spans="1:20" s="30" customFormat="1" ht="15">
      <c r="A19" s="8"/>
      <c r="B19" s="8"/>
      <c r="C19" s="8"/>
      <c r="D19" s="8"/>
      <c r="E19" s="8"/>
      <c r="F19" s="128"/>
      <c r="G19" s="128"/>
      <c r="H19" s="129"/>
      <c r="I19" s="130"/>
      <c r="J19" s="130"/>
      <c r="K19" s="130"/>
      <c r="L19" s="130"/>
      <c r="M19" s="131"/>
      <c r="N19" s="149"/>
      <c r="O19" s="149"/>
      <c r="P19" s="149"/>
      <c r="Q19" s="132"/>
      <c r="R19" s="132"/>
      <c r="S19" s="132"/>
      <c r="T19" s="133"/>
    </row>
    <row r="20" spans="1:20" s="30" customFormat="1" ht="15">
      <c r="A20" s="8"/>
      <c r="B20" s="8"/>
      <c r="C20" s="8"/>
      <c r="D20" s="8"/>
      <c r="E20" s="8"/>
      <c r="F20" s="128"/>
      <c r="G20" s="128"/>
      <c r="H20" s="129"/>
      <c r="I20" s="130"/>
      <c r="J20" s="130"/>
      <c r="K20" s="130"/>
      <c r="L20" s="130"/>
      <c r="M20" s="131"/>
      <c r="N20" s="132"/>
      <c r="O20" s="132"/>
      <c r="P20" s="132"/>
      <c r="Q20" s="132"/>
      <c r="R20" s="132"/>
      <c r="S20" s="132"/>
      <c r="T20" s="133"/>
    </row>
    <row r="21" spans="6:20" s="30" customFormat="1" ht="15">
      <c r="F21" s="134"/>
      <c r="G21" s="134"/>
      <c r="H21" s="129"/>
      <c r="I21" s="130"/>
      <c r="J21" s="130"/>
      <c r="K21" s="130"/>
      <c r="L21" s="130"/>
      <c r="M21" s="131"/>
      <c r="N21" s="132"/>
      <c r="O21" s="132"/>
      <c r="P21" s="132"/>
      <c r="Q21" s="132"/>
      <c r="R21" s="132"/>
      <c r="S21" s="132"/>
      <c r="T21" s="133"/>
    </row>
    <row r="22" spans="6:20" s="30" customFormat="1" ht="15">
      <c r="F22" s="134"/>
      <c r="G22" s="134"/>
      <c r="H22" s="129"/>
      <c r="I22" s="130"/>
      <c r="J22" s="130"/>
      <c r="K22" s="130"/>
      <c r="L22" s="130"/>
      <c r="M22" s="131"/>
      <c r="N22" s="132"/>
      <c r="O22" s="132"/>
      <c r="P22" s="132"/>
      <c r="Q22" s="132"/>
      <c r="R22" s="132"/>
      <c r="S22" s="132"/>
      <c r="T22" s="133"/>
    </row>
    <row r="23" spans="6:20" s="30" customFormat="1" ht="15">
      <c r="F23" s="134"/>
      <c r="G23" s="134"/>
      <c r="H23" s="129"/>
      <c r="I23" s="130"/>
      <c r="J23" s="130"/>
      <c r="K23" s="130"/>
      <c r="L23" s="130"/>
      <c r="M23" s="131"/>
      <c r="N23" s="132"/>
      <c r="O23" s="132"/>
      <c r="P23" s="132"/>
      <c r="Q23" s="132"/>
      <c r="R23" s="132"/>
      <c r="S23" s="132"/>
      <c r="T23" s="133"/>
    </row>
    <row r="24" spans="6:20" s="30" customFormat="1" ht="15">
      <c r="F24" s="134"/>
      <c r="G24" s="134"/>
      <c r="H24" s="129"/>
      <c r="I24" s="130"/>
      <c r="J24" s="130"/>
      <c r="K24" s="130"/>
      <c r="L24" s="130"/>
      <c r="M24" s="131"/>
      <c r="N24" s="132"/>
      <c r="O24" s="132"/>
      <c r="P24" s="132"/>
      <c r="Q24" s="132"/>
      <c r="R24" s="132"/>
      <c r="S24" s="132"/>
      <c r="T24" s="133"/>
    </row>
    <row r="25" spans="6:20" s="30" customFormat="1" ht="15">
      <c r="F25" s="134"/>
      <c r="G25" s="134"/>
      <c r="H25" s="129"/>
      <c r="I25" s="130"/>
      <c r="J25" s="130"/>
      <c r="K25" s="130"/>
      <c r="L25" s="130"/>
      <c r="M25" s="131"/>
      <c r="N25" s="132"/>
      <c r="O25" s="132"/>
      <c r="P25" s="132"/>
      <c r="Q25" s="132"/>
      <c r="R25" s="132"/>
      <c r="S25" s="132"/>
      <c r="T25" s="133"/>
    </row>
    <row r="26" spans="6:20" s="30" customFormat="1" ht="15">
      <c r="F26" s="134"/>
      <c r="G26" s="134"/>
      <c r="H26" s="129"/>
      <c r="I26" s="130"/>
      <c r="J26" s="130"/>
      <c r="K26" s="130"/>
      <c r="L26" s="130"/>
      <c r="M26" s="131"/>
      <c r="N26" s="132"/>
      <c r="O26" s="132"/>
      <c r="P26" s="132"/>
      <c r="Q26" s="132"/>
      <c r="R26" s="132"/>
      <c r="S26" s="132"/>
      <c r="T26" s="133"/>
    </row>
    <row r="27" s="30" customFormat="1" ht="15"/>
    <row r="28" s="30" customFormat="1" ht="15"/>
    <row r="29" s="30" customFormat="1" ht="15"/>
    <row r="30" s="30" customFormat="1" ht="15"/>
    <row r="31" s="30" customFormat="1" ht="15"/>
    <row r="32" s="30" customFormat="1" ht="15"/>
    <row r="33" s="30" customFormat="1" ht="15"/>
  </sheetData>
  <sheetProtection/>
  <mergeCells count="16">
    <mergeCell ref="A1:T1"/>
    <mergeCell ref="A2:T2"/>
    <mergeCell ref="A3:T3"/>
    <mergeCell ref="A6:D6"/>
    <mergeCell ref="B7:C7"/>
    <mergeCell ref="B8:C8"/>
    <mergeCell ref="A10:G10"/>
    <mergeCell ref="H10:S10"/>
    <mergeCell ref="T10:T11"/>
    <mergeCell ref="A12:A15"/>
    <mergeCell ref="B12:B13"/>
    <mergeCell ref="C12:C13"/>
    <mergeCell ref="D12:D13"/>
    <mergeCell ref="B14:B15"/>
    <mergeCell ref="C14:C15"/>
    <mergeCell ref="D14:D15"/>
  </mergeCells>
  <printOptions/>
  <pageMargins left="0.7086614173228347" right="0.7086614173228347" top="0.7480314960629921" bottom="0.7480314960629921" header="0.31496062992125984" footer="0.31496062992125984"/>
  <pageSetup fitToHeight="0" fitToWidth="1" horizontalDpi="600" verticalDpi="600" orientation="landscape"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18"/>
  <sheetViews>
    <sheetView zoomScalePageLayoutView="0" workbookViewId="0" topLeftCell="E7">
      <selection activeCell="P17" sqref="P17"/>
    </sheetView>
  </sheetViews>
  <sheetFormatPr defaultColWidth="11.421875" defaultRowHeight="15"/>
  <cols>
    <col min="1" max="1" width="19.8515625" style="0" customWidth="1"/>
    <col min="3" max="3" width="18.421875" style="0" customWidth="1"/>
    <col min="4" max="4" width="28.00390625" style="0" customWidth="1"/>
    <col min="5" max="5" width="27.421875" style="0" customWidth="1"/>
    <col min="6" max="6" width="10.7109375" style="0" customWidth="1"/>
    <col min="7" max="7" width="18.140625" style="0" customWidth="1"/>
    <col min="11" max="19" width="11.421875" style="0" customWidth="1"/>
  </cols>
  <sheetData>
    <row r="2" spans="1:20" ht="19.5">
      <c r="A2" s="302" t="s">
        <v>30</v>
      </c>
      <c r="B2" s="302"/>
      <c r="C2" s="302"/>
      <c r="D2" s="302"/>
      <c r="E2" s="302"/>
      <c r="F2" s="302"/>
      <c r="G2" s="302"/>
      <c r="H2" s="302"/>
      <c r="I2" s="302"/>
      <c r="J2" s="302"/>
      <c r="K2" s="302"/>
      <c r="L2" s="302"/>
      <c r="M2" s="302"/>
      <c r="N2" s="302"/>
      <c r="O2" s="302"/>
      <c r="P2" s="302"/>
      <c r="Q2" s="302"/>
      <c r="R2" s="302"/>
      <c r="S2" s="302"/>
      <c r="T2" s="302"/>
    </row>
    <row r="3" spans="1:20" ht="19.5">
      <c r="A3" s="302" t="s">
        <v>24</v>
      </c>
      <c r="B3" s="302"/>
      <c r="C3" s="302"/>
      <c r="D3" s="302"/>
      <c r="E3" s="302"/>
      <c r="F3" s="302"/>
      <c r="G3" s="302"/>
      <c r="H3" s="302"/>
      <c r="I3" s="302"/>
      <c r="J3" s="302"/>
      <c r="K3" s="302"/>
      <c r="L3" s="302"/>
      <c r="M3" s="302"/>
      <c r="N3" s="302"/>
      <c r="O3" s="302"/>
      <c r="P3" s="302"/>
      <c r="Q3" s="302"/>
      <c r="R3" s="302"/>
      <c r="S3" s="302"/>
      <c r="T3" s="302"/>
    </row>
    <row r="4" spans="1:20" ht="19.5">
      <c r="A4" s="302" t="s">
        <v>21</v>
      </c>
      <c r="B4" s="302"/>
      <c r="C4" s="302"/>
      <c r="D4" s="302"/>
      <c r="E4" s="302"/>
      <c r="F4" s="302"/>
      <c r="G4" s="302"/>
      <c r="H4" s="302"/>
      <c r="I4" s="302"/>
      <c r="J4" s="302"/>
      <c r="K4" s="302"/>
      <c r="L4" s="302"/>
      <c r="M4" s="302"/>
      <c r="N4" s="302"/>
      <c r="O4" s="302"/>
      <c r="P4" s="302"/>
      <c r="Q4" s="302"/>
      <c r="R4" s="302"/>
      <c r="S4" s="302"/>
      <c r="T4" s="302"/>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40" t="s">
        <v>0</v>
      </c>
      <c r="B7" s="341"/>
      <c r="C7" s="342"/>
      <c r="D7" s="343"/>
      <c r="E7" s="27"/>
      <c r="F7" s="18"/>
      <c r="G7" s="18"/>
      <c r="H7" s="18"/>
      <c r="I7" s="18"/>
      <c r="J7" s="18"/>
      <c r="K7" s="18"/>
      <c r="L7" s="18"/>
      <c r="M7" s="18"/>
      <c r="N7" s="18"/>
      <c r="O7" s="18"/>
      <c r="P7" s="18"/>
      <c r="Q7" s="18"/>
      <c r="R7" s="18"/>
      <c r="S7" s="18"/>
      <c r="T7" s="18"/>
    </row>
    <row r="8" spans="1:20" ht="33" customHeight="1">
      <c r="A8" s="246" t="s">
        <v>1</v>
      </c>
      <c r="B8" s="307" t="s">
        <v>2</v>
      </c>
      <c r="C8" s="308"/>
      <c r="D8" s="247" t="s">
        <v>26</v>
      </c>
      <c r="E8" s="27"/>
      <c r="F8" s="28"/>
      <c r="G8" s="18"/>
      <c r="H8" s="18"/>
      <c r="I8" s="18"/>
      <c r="J8" s="18"/>
      <c r="K8" s="18"/>
      <c r="L8" s="18"/>
      <c r="M8" s="18"/>
      <c r="N8" s="18"/>
      <c r="O8" s="18"/>
      <c r="P8" s="18"/>
      <c r="Q8" s="18"/>
      <c r="R8" s="18"/>
      <c r="S8" s="18"/>
      <c r="T8" s="18"/>
    </row>
    <row r="9" spans="1:20" ht="30.75" customHeight="1" thickBot="1">
      <c r="A9" s="233" t="s">
        <v>37</v>
      </c>
      <c r="B9" s="309" t="s">
        <v>38</v>
      </c>
      <c r="C9" s="310"/>
      <c r="D9" s="7" t="s">
        <v>39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34" t="s">
        <v>3</v>
      </c>
      <c r="B11" s="335"/>
      <c r="C11" s="335"/>
      <c r="D11" s="335"/>
      <c r="E11" s="335"/>
      <c r="F11" s="335"/>
      <c r="G11" s="336"/>
      <c r="H11" s="334">
        <v>2022</v>
      </c>
      <c r="I11" s="335"/>
      <c r="J11" s="335"/>
      <c r="K11" s="335"/>
      <c r="L11" s="335"/>
      <c r="M11" s="335"/>
      <c r="N11" s="335"/>
      <c r="O11" s="335"/>
      <c r="P11" s="335"/>
      <c r="Q11" s="335"/>
      <c r="R11" s="335"/>
      <c r="S11" s="336"/>
      <c r="T11" s="314" t="s">
        <v>23</v>
      </c>
    </row>
    <row r="12" spans="1:20" ht="39" thickBot="1">
      <c r="A12" s="31" t="s">
        <v>20</v>
      </c>
      <c r="B12" s="32" t="s">
        <v>25</v>
      </c>
      <c r="C12" s="33" t="s">
        <v>4</v>
      </c>
      <c r="D12" s="33" t="s">
        <v>5</v>
      </c>
      <c r="E12" s="33" t="s">
        <v>6</v>
      </c>
      <c r="F12" s="33"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37"/>
    </row>
    <row r="13" spans="1:20" ht="63.75">
      <c r="A13" s="338" t="s">
        <v>40</v>
      </c>
      <c r="B13" s="338">
        <v>15445</v>
      </c>
      <c r="C13" s="338" t="s">
        <v>41</v>
      </c>
      <c r="D13" s="338" t="s">
        <v>42</v>
      </c>
      <c r="E13" s="201" t="s">
        <v>206</v>
      </c>
      <c r="F13" s="37">
        <v>928</v>
      </c>
      <c r="G13" s="74" t="s">
        <v>43</v>
      </c>
      <c r="H13" s="38">
        <v>394</v>
      </c>
      <c r="I13" s="109">
        <v>288</v>
      </c>
      <c r="J13" s="109">
        <v>349</v>
      </c>
      <c r="K13" s="109">
        <v>213</v>
      </c>
      <c r="L13" s="109">
        <v>233</v>
      </c>
      <c r="M13" s="109">
        <v>187</v>
      </c>
      <c r="N13" s="109">
        <v>158</v>
      </c>
      <c r="O13" s="109">
        <v>194</v>
      </c>
      <c r="P13" s="109">
        <v>147</v>
      </c>
      <c r="Q13" s="109">
        <v>141</v>
      </c>
      <c r="R13" s="109">
        <v>113</v>
      </c>
      <c r="S13" s="109">
        <v>100</v>
      </c>
      <c r="T13" s="108">
        <f>SUM(H13:S13)</f>
        <v>2517</v>
      </c>
    </row>
    <row r="14" spans="1:20" ht="51.75" thickBot="1">
      <c r="A14" s="339"/>
      <c r="B14" s="339"/>
      <c r="C14" s="339"/>
      <c r="D14" s="339"/>
      <c r="E14" s="203" t="s">
        <v>44</v>
      </c>
      <c r="F14" s="115">
        <v>1876</v>
      </c>
      <c r="G14" s="7" t="s">
        <v>45</v>
      </c>
      <c r="H14" s="39">
        <v>239</v>
      </c>
      <c r="I14" s="231">
        <v>168</v>
      </c>
      <c r="J14" s="231">
        <v>162</v>
      </c>
      <c r="K14" s="231">
        <v>124</v>
      </c>
      <c r="L14" s="231">
        <v>130</v>
      </c>
      <c r="M14" s="231">
        <v>149</v>
      </c>
      <c r="N14" s="277">
        <v>106</v>
      </c>
      <c r="O14" s="277">
        <v>131</v>
      </c>
      <c r="P14" s="277">
        <v>93</v>
      </c>
      <c r="Q14" s="288">
        <v>113</v>
      </c>
      <c r="R14" s="288">
        <v>86</v>
      </c>
      <c r="S14" s="288">
        <v>62</v>
      </c>
      <c r="T14" s="168">
        <f>SUM(H14:S14)</f>
        <v>1563</v>
      </c>
    </row>
    <row r="15" spans="16:19" ht="15">
      <c r="P15" s="40"/>
      <c r="Q15" s="40"/>
      <c r="R15" s="40"/>
      <c r="S15" s="40"/>
    </row>
    <row r="18" ht="15">
      <c r="G18" s="116"/>
    </row>
  </sheetData>
  <sheetProtection/>
  <mergeCells count="13">
    <mergeCell ref="A2:T2"/>
    <mergeCell ref="A3:T3"/>
    <mergeCell ref="A4:T4"/>
    <mergeCell ref="A7:D7"/>
    <mergeCell ref="B8:C8"/>
    <mergeCell ref="B9:C9"/>
    <mergeCell ref="A11:G11"/>
    <mergeCell ref="H11:S11"/>
    <mergeCell ref="T11:T12"/>
    <mergeCell ref="A13:A14"/>
    <mergeCell ref="B13:B14"/>
    <mergeCell ref="C13:C14"/>
    <mergeCell ref="D13:D14"/>
  </mergeCells>
  <printOptions/>
  <pageMargins left="0.7" right="0.7" top="0.75" bottom="0.75" header="0.3" footer="0.3"/>
  <pageSetup fitToHeight="0" fitToWidth="1" horizontalDpi="600" verticalDpi="600" orientation="landscape"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E8">
      <selection activeCell="T19" sqref="T19"/>
    </sheetView>
  </sheetViews>
  <sheetFormatPr defaultColWidth="11.421875" defaultRowHeight="15"/>
  <cols>
    <col min="1" max="1" width="22.7109375" style="0" customWidth="1"/>
    <col min="3" max="3" width="19.57421875" style="0" customWidth="1"/>
    <col min="4" max="4" width="30.28125" style="0" customWidth="1"/>
    <col min="5" max="5" width="26.140625" style="0" customWidth="1"/>
    <col min="6" max="6" width="13.8515625" style="0" customWidth="1"/>
    <col min="7" max="7" width="14.8515625" style="0" customWidth="1"/>
    <col min="11" max="19" width="11.421875" style="0" customWidth="1"/>
    <col min="20" max="20" width="15.28125" style="0" bestFit="1" customWidth="1"/>
  </cols>
  <sheetData>
    <row r="1" spans="1:20" ht="19.5">
      <c r="A1" s="302" t="s">
        <v>30</v>
      </c>
      <c r="B1" s="302"/>
      <c r="C1" s="302"/>
      <c r="D1" s="302"/>
      <c r="E1" s="302"/>
      <c r="F1" s="302"/>
      <c r="G1" s="302"/>
      <c r="H1" s="302"/>
      <c r="I1" s="302"/>
      <c r="J1" s="302"/>
      <c r="K1" s="302"/>
      <c r="L1" s="302"/>
      <c r="M1" s="302"/>
      <c r="N1" s="302"/>
      <c r="O1" s="302"/>
      <c r="P1" s="302"/>
      <c r="Q1" s="302"/>
      <c r="R1" s="302"/>
      <c r="S1" s="302"/>
      <c r="T1" s="302"/>
    </row>
    <row r="2" spans="1:20" ht="19.5">
      <c r="A2" s="302" t="s">
        <v>24</v>
      </c>
      <c r="B2" s="302"/>
      <c r="C2" s="302"/>
      <c r="D2" s="302"/>
      <c r="E2" s="302"/>
      <c r="F2" s="302"/>
      <c r="G2" s="302"/>
      <c r="H2" s="302"/>
      <c r="I2" s="302"/>
      <c r="J2" s="302"/>
      <c r="K2" s="302"/>
      <c r="L2" s="302"/>
      <c r="M2" s="302"/>
      <c r="N2" s="302"/>
      <c r="O2" s="302"/>
      <c r="P2" s="302"/>
      <c r="Q2" s="302"/>
      <c r="R2" s="302"/>
      <c r="S2" s="302"/>
      <c r="T2" s="302"/>
    </row>
    <row r="3" spans="1:20" ht="19.5">
      <c r="A3" s="302" t="s">
        <v>21</v>
      </c>
      <c r="B3" s="302"/>
      <c r="C3" s="302"/>
      <c r="D3" s="302"/>
      <c r="E3" s="302"/>
      <c r="F3" s="302"/>
      <c r="G3" s="302"/>
      <c r="H3" s="302"/>
      <c r="I3" s="302"/>
      <c r="J3" s="302"/>
      <c r="K3" s="302"/>
      <c r="L3" s="302"/>
      <c r="M3" s="302"/>
      <c r="N3" s="302"/>
      <c r="O3" s="302"/>
      <c r="P3" s="302"/>
      <c r="Q3" s="302"/>
      <c r="R3" s="302"/>
      <c r="S3" s="302"/>
      <c r="T3" s="302"/>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303" t="s">
        <v>0</v>
      </c>
      <c r="B6" s="304"/>
      <c r="C6" s="305"/>
      <c r="D6" s="306"/>
      <c r="E6" s="27"/>
      <c r="F6" s="18"/>
      <c r="G6" s="18"/>
      <c r="H6" s="18"/>
      <c r="I6" s="18"/>
      <c r="J6" s="18"/>
      <c r="K6" s="18"/>
      <c r="L6" s="18"/>
      <c r="M6" s="18"/>
      <c r="N6" s="18"/>
      <c r="O6" s="18"/>
      <c r="P6" s="18"/>
      <c r="Q6" s="18"/>
      <c r="R6" s="18"/>
      <c r="S6" s="18"/>
      <c r="T6" s="18"/>
    </row>
    <row r="7" spans="1:20" ht="32.25" customHeight="1">
      <c r="A7" s="246" t="s">
        <v>1</v>
      </c>
      <c r="B7" s="307" t="s">
        <v>2</v>
      </c>
      <c r="C7" s="308"/>
      <c r="D7" s="247" t="s">
        <v>26</v>
      </c>
      <c r="E7" s="27"/>
      <c r="F7" s="18"/>
      <c r="G7" s="18"/>
      <c r="H7" s="18"/>
      <c r="I7" s="18"/>
      <c r="J7" s="18"/>
      <c r="K7" s="18"/>
      <c r="L7" s="18"/>
      <c r="M7" s="18"/>
      <c r="N7" s="18"/>
      <c r="O7" s="18"/>
      <c r="P7" s="18"/>
      <c r="Q7" s="18"/>
      <c r="R7" s="18"/>
      <c r="S7" s="18"/>
      <c r="T7" s="18"/>
    </row>
    <row r="8" spans="1:20" ht="26.25" thickBot="1">
      <c r="A8" s="233" t="s">
        <v>37</v>
      </c>
      <c r="B8" s="309" t="s">
        <v>38</v>
      </c>
      <c r="C8" s="310"/>
      <c r="D8" s="7" t="s">
        <v>46</v>
      </c>
      <c r="E8" s="30"/>
      <c r="F8" s="18"/>
      <c r="G8" s="18"/>
      <c r="H8" s="18"/>
      <c r="I8" s="18"/>
      <c r="J8" s="18"/>
      <c r="K8" s="18"/>
      <c r="L8" s="18"/>
      <c r="M8" s="18"/>
      <c r="N8" s="18"/>
      <c r="O8" s="18"/>
      <c r="P8" s="18"/>
      <c r="Q8" s="18"/>
      <c r="R8" s="18"/>
      <c r="S8" s="18"/>
      <c r="T8" s="18"/>
    </row>
    <row r="9" spans="1:20" ht="15">
      <c r="A9" s="30"/>
      <c r="B9" s="30"/>
      <c r="C9" s="30"/>
      <c r="D9" s="30"/>
      <c r="E9" s="30"/>
      <c r="F9" s="18"/>
      <c r="G9" s="18"/>
      <c r="H9" s="18"/>
      <c r="I9" s="18"/>
      <c r="J9" s="18"/>
      <c r="K9" s="18"/>
      <c r="L9" s="18"/>
      <c r="M9" s="18"/>
      <c r="N9" s="18"/>
      <c r="O9" s="18"/>
      <c r="P9" s="18"/>
      <c r="Q9" s="18"/>
      <c r="R9" s="18"/>
      <c r="S9" s="18"/>
      <c r="T9" s="18"/>
    </row>
    <row r="10" ht="15.75" thickBot="1"/>
    <row r="11" spans="1:20" ht="15.75" thickBot="1">
      <c r="A11" s="316" t="s">
        <v>3</v>
      </c>
      <c r="B11" s="317"/>
      <c r="C11" s="317"/>
      <c r="D11" s="317"/>
      <c r="E11" s="317"/>
      <c r="F11" s="317"/>
      <c r="G11" s="318"/>
      <c r="H11" s="316">
        <v>2022</v>
      </c>
      <c r="I11" s="317"/>
      <c r="J11" s="317"/>
      <c r="K11" s="317"/>
      <c r="L11" s="317"/>
      <c r="M11" s="317"/>
      <c r="N11" s="317"/>
      <c r="O11" s="317"/>
      <c r="P11" s="317"/>
      <c r="Q11" s="317"/>
      <c r="R11" s="317"/>
      <c r="S11" s="318"/>
      <c r="T11" s="314" t="s">
        <v>23</v>
      </c>
    </row>
    <row r="12" spans="1:20" ht="36.75" customHeight="1" thickBot="1">
      <c r="A12" s="31" t="s">
        <v>20</v>
      </c>
      <c r="B12" s="32" t="s">
        <v>25</v>
      </c>
      <c r="C12" s="33" t="s">
        <v>4</v>
      </c>
      <c r="D12" s="33" t="s">
        <v>5</v>
      </c>
      <c r="E12" s="44" t="s">
        <v>6</v>
      </c>
      <c r="F12" s="44"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37"/>
    </row>
    <row r="13" spans="1:20" ht="50.25" customHeight="1">
      <c r="A13" s="344" t="s">
        <v>47</v>
      </c>
      <c r="B13" s="344">
        <v>15358</v>
      </c>
      <c r="C13" s="338" t="s">
        <v>48</v>
      </c>
      <c r="D13" s="338" t="s">
        <v>137</v>
      </c>
      <c r="E13" s="217" t="s">
        <v>138</v>
      </c>
      <c r="F13" s="154">
        <v>1500000</v>
      </c>
      <c r="G13" s="20" t="s">
        <v>56</v>
      </c>
      <c r="H13" s="46">
        <v>52368.52</v>
      </c>
      <c r="I13" s="47">
        <v>26864.64</v>
      </c>
      <c r="J13" s="47">
        <v>70761.64</v>
      </c>
      <c r="K13" s="47">
        <v>47749.84</v>
      </c>
      <c r="L13" s="47">
        <v>50016.02</v>
      </c>
      <c r="M13" s="47">
        <v>119421.28</v>
      </c>
      <c r="N13" s="47">
        <v>81161.55</v>
      </c>
      <c r="O13" s="47">
        <v>82426.89</v>
      </c>
      <c r="P13" s="47">
        <v>88266.03</v>
      </c>
      <c r="Q13" s="47">
        <v>211121.88</v>
      </c>
      <c r="R13" s="47">
        <v>140561.06</v>
      </c>
      <c r="S13" s="47">
        <v>35138.92</v>
      </c>
      <c r="T13" s="161">
        <f>SUM(H13:S13)</f>
        <v>1005858.2699999999</v>
      </c>
    </row>
    <row r="14" spans="1:20" ht="55.5" customHeight="1">
      <c r="A14" s="345"/>
      <c r="B14" s="345"/>
      <c r="C14" s="347"/>
      <c r="D14" s="347"/>
      <c r="E14" s="202" t="s">
        <v>139</v>
      </c>
      <c r="F14" s="24">
        <v>1</v>
      </c>
      <c r="G14" s="215" t="s">
        <v>140</v>
      </c>
      <c r="H14" s="222" t="s">
        <v>146</v>
      </c>
      <c r="I14" s="222" t="s">
        <v>146</v>
      </c>
      <c r="J14" s="222" t="s">
        <v>146</v>
      </c>
      <c r="K14" s="219" t="s">
        <v>146</v>
      </c>
      <c r="L14" s="219" t="s">
        <v>146</v>
      </c>
      <c r="M14" s="219" t="s">
        <v>146</v>
      </c>
      <c r="N14" s="275">
        <v>78323.08</v>
      </c>
      <c r="O14" s="219" t="s">
        <v>146</v>
      </c>
      <c r="P14" s="209" t="s">
        <v>146</v>
      </c>
      <c r="Q14" s="211" t="s">
        <v>146</v>
      </c>
      <c r="R14" s="213" t="s">
        <v>146</v>
      </c>
      <c r="S14" s="293" t="s">
        <v>146</v>
      </c>
      <c r="T14" s="278">
        <v>78323.08</v>
      </c>
    </row>
    <row r="15" spans="1:20" ht="67.5" customHeight="1">
      <c r="A15" s="345"/>
      <c r="B15" s="345"/>
      <c r="C15" s="347"/>
      <c r="D15" s="347"/>
      <c r="E15" s="202" t="s">
        <v>141</v>
      </c>
      <c r="F15" s="24">
        <v>1</v>
      </c>
      <c r="G15" s="20" t="s">
        <v>142</v>
      </c>
      <c r="H15" s="158">
        <f>377/377</f>
        <v>1</v>
      </c>
      <c r="I15" s="25">
        <f>200/200</f>
        <v>1</v>
      </c>
      <c r="J15" s="25">
        <f>152/152</f>
        <v>1</v>
      </c>
      <c r="K15" s="100">
        <v>1</v>
      </c>
      <c r="L15" s="25">
        <v>1</v>
      </c>
      <c r="M15" s="100">
        <v>1</v>
      </c>
      <c r="N15" s="100">
        <v>1</v>
      </c>
      <c r="O15" s="100">
        <v>1</v>
      </c>
      <c r="P15" s="235">
        <v>1</v>
      </c>
      <c r="Q15" s="235">
        <v>1</v>
      </c>
      <c r="R15" s="235">
        <v>1</v>
      </c>
      <c r="S15" s="235">
        <v>1</v>
      </c>
      <c r="T15" s="162">
        <v>1</v>
      </c>
    </row>
    <row r="16" spans="1:20" ht="80.25" customHeight="1">
      <c r="A16" s="345"/>
      <c r="B16" s="345"/>
      <c r="C16" s="347"/>
      <c r="D16" s="347"/>
      <c r="E16" s="202" t="s">
        <v>143</v>
      </c>
      <c r="F16" s="24">
        <v>1</v>
      </c>
      <c r="G16" s="20" t="s">
        <v>142</v>
      </c>
      <c r="H16" s="158">
        <f>50/53</f>
        <v>0.9433962264150944</v>
      </c>
      <c r="I16" s="25">
        <f>43/47</f>
        <v>0.9148936170212766</v>
      </c>
      <c r="J16" s="25">
        <f>43/48</f>
        <v>0.8958333333333334</v>
      </c>
      <c r="K16" s="25">
        <v>0.9696969696969697</v>
      </c>
      <c r="L16" s="235">
        <v>0.9130434782608695</v>
      </c>
      <c r="M16" s="25">
        <v>1</v>
      </c>
      <c r="N16" s="25">
        <v>0.9375</v>
      </c>
      <c r="O16" s="25">
        <v>0.9259259259259259</v>
      </c>
      <c r="P16" s="25">
        <v>0.9230769230769231</v>
      </c>
      <c r="Q16" s="25">
        <v>0.8571428571428571</v>
      </c>
      <c r="R16" s="25">
        <v>1</v>
      </c>
      <c r="S16" s="25">
        <v>0.8181818181818182</v>
      </c>
      <c r="T16" s="163">
        <v>0.92</v>
      </c>
    </row>
    <row r="17" spans="1:20" ht="87" customHeight="1" thickBot="1">
      <c r="A17" s="346"/>
      <c r="B17" s="346"/>
      <c r="C17" s="339"/>
      <c r="D17" s="339"/>
      <c r="E17" s="203" t="s">
        <v>144</v>
      </c>
      <c r="F17" s="104">
        <v>1</v>
      </c>
      <c r="G17" s="223" t="s">
        <v>145</v>
      </c>
      <c r="H17" s="159">
        <f>9/9</f>
        <v>1</v>
      </c>
      <c r="I17" s="160">
        <f>8/8</f>
        <v>1</v>
      </c>
      <c r="J17" s="160">
        <f>14/14</f>
        <v>1</v>
      </c>
      <c r="K17" s="160">
        <v>1</v>
      </c>
      <c r="L17" s="160">
        <v>1</v>
      </c>
      <c r="M17" s="160">
        <v>1</v>
      </c>
      <c r="N17" s="160">
        <v>1</v>
      </c>
      <c r="O17" s="160">
        <v>1</v>
      </c>
      <c r="P17" s="160">
        <v>1</v>
      </c>
      <c r="Q17" s="160">
        <v>1</v>
      </c>
      <c r="R17" s="160">
        <v>1</v>
      </c>
      <c r="S17" s="160">
        <v>1</v>
      </c>
      <c r="T17" s="83">
        <v>1</v>
      </c>
    </row>
  </sheetData>
  <sheetProtection/>
  <mergeCells count="13">
    <mergeCell ref="T11:T12"/>
    <mergeCell ref="A1:T1"/>
    <mergeCell ref="A2:T2"/>
    <mergeCell ref="A3:T3"/>
    <mergeCell ref="A6:D6"/>
    <mergeCell ref="B7:C7"/>
    <mergeCell ref="B8:C8"/>
    <mergeCell ref="A13:A17"/>
    <mergeCell ref="B13:B17"/>
    <mergeCell ref="C13:C17"/>
    <mergeCell ref="D13:D17"/>
    <mergeCell ref="A11:G11"/>
    <mergeCell ref="H11:S11"/>
  </mergeCells>
  <printOptions/>
  <pageMargins left="0.7" right="0.7" top="0.75" bottom="0.75" header="0.3" footer="0.3"/>
  <pageSetup fitToHeight="1" fitToWidth="1" horizontalDpi="600" verticalDpi="600" orientation="landscape"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16"/>
  <sheetViews>
    <sheetView zoomScalePageLayoutView="0" workbookViewId="0" topLeftCell="J8">
      <selection activeCell="U16" sqref="U16"/>
    </sheetView>
  </sheetViews>
  <sheetFormatPr defaultColWidth="11.421875" defaultRowHeight="15"/>
  <cols>
    <col min="1" max="1" width="19.140625" style="0" customWidth="1"/>
    <col min="3" max="3" width="16.28125" style="0" customWidth="1"/>
    <col min="4" max="5" width="28.28125" style="0" customWidth="1"/>
    <col min="6" max="6" width="17.140625" style="0" customWidth="1"/>
    <col min="7" max="7" width="14.140625" style="0" customWidth="1"/>
    <col min="8" max="8" width="16.57421875" style="0" bestFit="1" customWidth="1"/>
    <col min="9" max="9" width="17.28125" style="0" customWidth="1"/>
    <col min="10" max="10" width="16.57421875" style="0" customWidth="1"/>
    <col min="11" max="11" width="17.28125" style="0" customWidth="1"/>
    <col min="12" max="12" width="16.28125" style="0" customWidth="1"/>
    <col min="13" max="13" width="17.00390625" style="0" customWidth="1"/>
    <col min="14" max="14" width="14.421875" style="0" customWidth="1"/>
    <col min="15" max="15" width="15.28125" style="0" customWidth="1"/>
    <col min="16" max="16" width="15.57421875" style="0" customWidth="1"/>
    <col min="17" max="17" width="13.140625" style="0" bestFit="1" customWidth="1"/>
    <col min="18" max="18" width="14.140625" style="0" bestFit="1" customWidth="1"/>
    <col min="19" max="19" width="13.140625" style="0" bestFit="1" customWidth="1"/>
    <col min="20" max="20" width="16.8515625" style="0" customWidth="1"/>
    <col min="21" max="22" width="15.140625" style="0" bestFit="1" customWidth="1"/>
  </cols>
  <sheetData>
    <row r="1" spans="1:20" ht="19.5">
      <c r="A1" s="302" t="s">
        <v>30</v>
      </c>
      <c r="B1" s="302"/>
      <c r="C1" s="302"/>
      <c r="D1" s="302"/>
      <c r="E1" s="302"/>
      <c r="F1" s="302"/>
      <c r="G1" s="302"/>
      <c r="H1" s="302"/>
      <c r="I1" s="302"/>
      <c r="J1" s="302"/>
      <c r="K1" s="302"/>
      <c r="L1" s="302"/>
      <c r="M1" s="302"/>
      <c r="N1" s="302"/>
      <c r="O1" s="302"/>
      <c r="P1" s="302"/>
      <c r="Q1" s="302"/>
      <c r="R1" s="302"/>
      <c r="S1" s="302"/>
      <c r="T1" s="302"/>
    </row>
    <row r="2" spans="1:20" ht="19.5">
      <c r="A2" s="302" t="s">
        <v>24</v>
      </c>
      <c r="B2" s="302"/>
      <c r="C2" s="302"/>
      <c r="D2" s="302"/>
      <c r="E2" s="302"/>
      <c r="F2" s="302"/>
      <c r="G2" s="302"/>
      <c r="H2" s="302"/>
      <c r="I2" s="302"/>
      <c r="J2" s="302"/>
      <c r="K2" s="302"/>
      <c r="L2" s="302"/>
      <c r="M2" s="302"/>
      <c r="N2" s="302"/>
      <c r="O2" s="302"/>
      <c r="P2" s="302"/>
      <c r="Q2" s="302"/>
      <c r="R2" s="302"/>
      <c r="S2" s="302"/>
      <c r="T2" s="302"/>
    </row>
    <row r="3" spans="1:20" ht="19.5">
      <c r="A3" s="302" t="s">
        <v>21</v>
      </c>
      <c r="B3" s="302"/>
      <c r="C3" s="302"/>
      <c r="D3" s="302"/>
      <c r="E3" s="302"/>
      <c r="F3" s="302"/>
      <c r="G3" s="302"/>
      <c r="H3" s="302"/>
      <c r="I3" s="302"/>
      <c r="J3" s="302"/>
      <c r="K3" s="302"/>
      <c r="L3" s="302"/>
      <c r="M3" s="302"/>
      <c r="N3" s="302"/>
      <c r="O3" s="302"/>
      <c r="P3" s="302"/>
      <c r="Q3" s="302"/>
      <c r="R3" s="302"/>
      <c r="S3" s="302"/>
      <c r="T3" s="302"/>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303" t="s">
        <v>0</v>
      </c>
      <c r="B6" s="304"/>
      <c r="C6" s="305"/>
      <c r="D6" s="306"/>
      <c r="E6" s="27"/>
      <c r="F6" s="18"/>
      <c r="G6" s="18"/>
      <c r="H6" s="18"/>
      <c r="I6" s="18"/>
      <c r="J6" s="18"/>
      <c r="K6" s="18"/>
      <c r="L6" s="18"/>
      <c r="M6" s="18"/>
      <c r="N6" s="18"/>
      <c r="O6" s="18"/>
      <c r="P6" s="18"/>
      <c r="Q6" s="18"/>
      <c r="R6" s="18"/>
      <c r="S6" s="18"/>
      <c r="T6" s="18"/>
    </row>
    <row r="7" spans="1:20" ht="42.75" customHeight="1">
      <c r="A7" s="246" t="s">
        <v>1</v>
      </c>
      <c r="B7" s="307" t="s">
        <v>2</v>
      </c>
      <c r="C7" s="308"/>
      <c r="D7" s="247" t="s">
        <v>26</v>
      </c>
      <c r="E7" s="27"/>
      <c r="F7" s="28"/>
      <c r="G7" s="18"/>
      <c r="H7" s="18"/>
      <c r="I7" s="18"/>
      <c r="J7" s="18"/>
      <c r="K7" s="18"/>
      <c r="L7" s="18"/>
      <c r="M7" s="18"/>
      <c r="N7" s="18"/>
      <c r="O7" s="18"/>
      <c r="P7" s="18"/>
      <c r="Q7" s="18"/>
      <c r="R7" s="18"/>
      <c r="S7" s="18"/>
      <c r="T7" s="18"/>
    </row>
    <row r="8" spans="1:20" ht="26.25" thickBot="1">
      <c r="A8" s="233" t="s">
        <v>49</v>
      </c>
      <c r="B8" s="309" t="s">
        <v>50</v>
      </c>
      <c r="C8" s="310"/>
      <c r="D8" s="7" t="s">
        <v>51</v>
      </c>
      <c r="E8" s="30"/>
      <c r="F8" s="18"/>
      <c r="G8" s="18"/>
      <c r="H8" s="18"/>
      <c r="I8" s="18"/>
      <c r="J8" s="18"/>
      <c r="K8" s="18"/>
      <c r="L8" s="18"/>
      <c r="M8" s="18"/>
      <c r="N8" s="18"/>
      <c r="O8" s="18"/>
      <c r="P8" s="18"/>
      <c r="Q8" s="18"/>
      <c r="R8" s="18"/>
      <c r="S8" s="18"/>
      <c r="T8" s="18"/>
    </row>
    <row r="9" spans="1:20" ht="15.75" thickBot="1">
      <c r="A9" s="30"/>
      <c r="B9" s="30"/>
      <c r="C9" s="30"/>
      <c r="D9" s="30"/>
      <c r="E9" s="30"/>
      <c r="F9" s="18"/>
      <c r="G9" s="18"/>
      <c r="H9" s="18"/>
      <c r="I9" s="18"/>
      <c r="J9" s="18"/>
      <c r="K9" s="18"/>
      <c r="L9" s="18"/>
      <c r="M9" s="18"/>
      <c r="N9" s="18"/>
      <c r="O9" s="18"/>
      <c r="P9" s="18"/>
      <c r="Q9" s="18"/>
      <c r="R9" s="18"/>
      <c r="S9" s="18"/>
      <c r="T9" s="18"/>
    </row>
    <row r="10" spans="1:20" ht="15.75" thickBot="1">
      <c r="A10" s="316" t="s">
        <v>3</v>
      </c>
      <c r="B10" s="317"/>
      <c r="C10" s="317"/>
      <c r="D10" s="317"/>
      <c r="E10" s="317"/>
      <c r="F10" s="317"/>
      <c r="G10" s="318"/>
      <c r="H10" s="316">
        <v>2022</v>
      </c>
      <c r="I10" s="317"/>
      <c r="J10" s="317"/>
      <c r="K10" s="317"/>
      <c r="L10" s="317"/>
      <c r="M10" s="317"/>
      <c r="N10" s="317"/>
      <c r="O10" s="317"/>
      <c r="P10" s="317"/>
      <c r="Q10" s="317"/>
      <c r="R10" s="317"/>
      <c r="S10" s="318"/>
      <c r="T10" s="314" t="s">
        <v>23</v>
      </c>
    </row>
    <row r="11" spans="1:20" ht="39" thickBot="1">
      <c r="A11" s="31" t="s">
        <v>20</v>
      </c>
      <c r="B11" s="32" t="s">
        <v>25</v>
      </c>
      <c r="C11" s="33" t="s">
        <v>4</v>
      </c>
      <c r="D11" s="33" t="s">
        <v>5</v>
      </c>
      <c r="E11" s="33" t="s">
        <v>6</v>
      </c>
      <c r="F11" s="33" t="s">
        <v>7</v>
      </c>
      <c r="G11" s="41" t="s">
        <v>8</v>
      </c>
      <c r="H11" s="35" t="s">
        <v>9</v>
      </c>
      <c r="I11" s="35" t="s">
        <v>22</v>
      </c>
      <c r="J11" s="35" t="s">
        <v>10</v>
      </c>
      <c r="K11" s="35" t="s">
        <v>11</v>
      </c>
      <c r="L11" s="35" t="s">
        <v>12</v>
      </c>
      <c r="M11" s="35" t="s">
        <v>13</v>
      </c>
      <c r="N11" s="35" t="s">
        <v>14</v>
      </c>
      <c r="O11" s="35" t="s">
        <v>15</v>
      </c>
      <c r="P11" s="35" t="s">
        <v>16</v>
      </c>
      <c r="Q11" s="35" t="s">
        <v>17</v>
      </c>
      <c r="R11" s="35" t="s">
        <v>18</v>
      </c>
      <c r="S11" s="36" t="s">
        <v>19</v>
      </c>
      <c r="T11" s="337"/>
    </row>
    <row r="12" spans="1:24" ht="15">
      <c r="A12" s="359" t="s">
        <v>52</v>
      </c>
      <c r="B12" s="338">
        <v>15277</v>
      </c>
      <c r="C12" s="338" t="s">
        <v>53</v>
      </c>
      <c r="D12" s="338" t="s">
        <v>54</v>
      </c>
      <c r="E12" s="338" t="s">
        <v>55</v>
      </c>
      <c r="F12" s="363">
        <v>37849851.96</v>
      </c>
      <c r="G12" s="366" t="s">
        <v>56</v>
      </c>
      <c r="H12" s="356">
        <v>24269004.32</v>
      </c>
      <c r="I12" s="353">
        <v>4950693.44</v>
      </c>
      <c r="J12" s="353">
        <v>4007980.32</v>
      </c>
      <c r="K12" s="353">
        <v>2824820.34</v>
      </c>
      <c r="L12" s="353">
        <v>3529401.49</v>
      </c>
      <c r="M12" s="353">
        <v>3727691.24</v>
      </c>
      <c r="N12" s="353">
        <v>4159704.67</v>
      </c>
      <c r="O12" s="353">
        <v>6722589.08</v>
      </c>
      <c r="P12" s="353">
        <v>4118120.39</v>
      </c>
      <c r="Q12" s="353">
        <v>4252140.47</v>
      </c>
      <c r="R12" s="353">
        <v>18518691.69</v>
      </c>
      <c r="S12" s="353">
        <v>5712084.45</v>
      </c>
      <c r="T12" s="350">
        <f>SUM(H12:S15)</f>
        <v>86792921.9</v>
      </c>
      <c r="U12" s="349"/>
      <c r="V12" s="348"/>
      <c r="X12" s="348"/>
    </row>
    <row r="13" spans="1:24" ht="24.75" customHeight="1">
      <c r="A13" s="360"/>
      <c r="B13" s="347"/>
      <c r="C13" s="347"/>
      <c r="D13" s="347"/>
      <c r="E13" s="347"/>
      <c r="F13" s="364"/>
      <c r="G13" s="367"/>
      <c r="H13" s="357"/>
      <c r="I13" s="354"/>
      <c r="J13" s="354"/>
      <c r="K13" s="354"/>
      <c r="L13" s="354"/>
      <c r="M13" s="354"/>
      <c r="N13" s="354"/>
      <c r="O13" s="354"/>
      <c r="P13" s="354"/>
      <c r="Q13" s="354"/>
      <c r="R13" s="354"/>
      <c r="S13" s="354"/>
      <c r="T13" s="351"/>
      <c r="U13" s="349"/>
      <c r="V13" s="348"/>
      <c r="X13" s="348"/>
    </row>
    <row r="14" spans="1:24" ht="54" customHeight="1">
      <c r="A14" s="360"/>
      <c r="B14" s="347"/>
      <c r="C14" s="347"/>
      <c r="D14" s="347"/>
      <c r="E14" s="347"/>
      <c r="F14" s="364"/>
      <c r="G14" s="367"/>
      <c r="H14" s="357"/>
      <c r="I14" s="354"/>
      <c r="J14" s="354"/>
      <c r="K14" s="354"/>
      <c r="L14" s="354"/>
      <c r="M14" s="354"/>
      <c r="N14" s="354"/>
      <c r="O14" s="354"/>
      <c r="P14" s="354"/>
      <c r="Q14" s="354"/>
      <c r="R14" s="354"/>
      <c r="S14" s="354"/>
      <c r="T14" s="351"/>
      <c r="U14" s="349"/>
      <c r="V14" s="348"/>
      <c r="X14" s="348"/>
    </row>
    <row r="15" spans="1:24" ht="3.75" customHeight="1">
      <c r="A15" s="360"/>
      <c r="B15" s="347"/>
      <c r="C15" s="347"/>
      <c r="D15" s="347"/>
      <c r="E15" s="362"/>
      <c r="F15" s="365"/>
      <c r="G15" s="368"/>
      <c r="H15" s="358"/>
      <c r="I15" s="355"/>
      <c r="J15" s="355"/>
      <c r="K15" s="355"/>
      <c r="L15" s="355"/>
      <c r="M15" s="355"/>
      <c r="N15" s="355"/>
      <c r="O15" s="355"/>
      <c r="P15" s="355"/>
      <c r="Q15" s="355"/>
      <c r="R15" s="355"/>
      <c r="S15" s="355"/>
      <c r="T15" s="352"/>
      <c r="U15" s="349"/>
      <c r="V15" s="348"/>
      <c r="X15" s="348"/>
    </row>
    <row r="16" spans="1:20" ht="98.25" customHeight="1" thickBot="1">
      <c r="A16" s="361"/>
      <c r="B16" s="339"/>
      <c r="C16" s="339"/>
      <c r="D16" s="339"/>
      <c r="E16" s="206" t="s">
        <v>57</v>
      </c>
      <c r="F16" s="244">
        <v>900</v>
      </c>
      <c r="G16" s="7" t="s">
        <v>58</v>
      </c>
      <c r="H16" s="198">
        <v>52</v>
      </c>
      <c r="I16" s="199">
        <v>85</v>
      </c>
      <c r="J16" s="199">
        <v>89</v>
      </c>
      <c r="K16" s="231">
        <v>59</v>
      </c>
      <c r="L16" s="231">
        <v>87</v>
      </c>
      <c r="M16" s="231">
        <v>81</v>
      </c>
      <c r="N16" s="286">
        <v>92</v>
      </c>
      <c r="O16" s="286">
        <v>74</v>
      </c>
      <c r="P16" s="286">
        <v>69</v>
      </c>
      <c r="Q16" s="294">
        <v>75</v>
      </c>
      <c r="R16" s="269">
        <v>21</v>
      </c>
      <c r="S16" s="295">
        <v>26</v>
      </c>
      <c r="T16" s="229">
        <f>SUM(H16:S16)</f>
        <v>810</v>
      </c>
    </row>
  </sheetData>
  <sheetProtection/>
  <mergeCells count="32">
    <mergeCell ref="A1:T1"/>
    <mergeCell ref="A2:T2"/>
    <mergeCell ref="A3:T3"/>
    <mergeCell ref="A6:D6"/>
    <mergeCell ref="B7:C7"/>
    <mergeCell ref="B8:C8"/>
    <mergeCell ref="A10:G10"/>
    <mergeCell ref="H10:S10"/>
    <mergeCell ref="T10:T11"/>
    <mergeCell ref="A12:A16"/>
    <mergeCell ref="B12:B16"/>
    <mergeCell ref="C12:C16"/>
    <mergeCell ref="D12:D16"/>
    <mergeCell ref="E12:E15"/>
    <mergeCell ref="F12:F15"/>
    <mergeCell ref="G12:G15"/>
    <mergeCell ref="H12:H15"/>
    <mergeCell ref="I12:I15"/>
    <mergeCell ref="J12:J15"/>
    <mergeCell ref="K12:K15"/>
    <mergeCell ref="L12:L15"/>
    <mergeCell ref="M12:M15"/>
    <mergeCell ref="V12:V15"/>
    <mergeCell ref="X12:X15"/>
    <mergeCell ref="U12:U15"/>
    <mergeCell ref="T12:T15"/>
    <mergeCell ref="N12:N15"/>
    <mergeCell ref="O12:O15"/>
    <mergeCell ref="P12:P15"/>
    <mergeCell ref="Q12:Q15"/>
    <mergeCell ref="R12:R15"/>
    <mergeCell ref="S12:S15"/>
  </mergeCells>
  <printOptions/>
  <pageMargins left="0.7" right="0.7" top="0.75" bottom="0.75" header="0.3" footer="0.3"/>
  <pageSetup fitToHeight="1" fitToWidth="1" horizontalDpi="600" verticalDpi="600" orientation="landscape"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22"/>
  <sheetViews>
    <sheetView zoomScalePageLayoutView="0" workbookViewId="0" topLeftCell="E10">
      <selection activeCell="Q20" sqref="Q20"/>
    </sheetView>
  </sheetViews>
  <sheetFormatPr defaultColWidth="11.421875" defaultRowHeight="15"/>
  <cols>
    <col min="1" max="1" width="17.57421875" style="0" customWidth="1"/>
    <col min="3" max="3" width="16.00390625" style="0" customWidth="1"/>
    <col min="4" max="4" width="18.00390625" style="0" customWidth="1"/>
    <col min="5" max="5" width="16.7109375" style="0" customWidth="1"/>
    <col min="6" max="6" width="14.28125" style="0" customWidth="1"/>
    <col min="8" max="10" width="12.57421875" style="0" bestFit="1" customWidth="1"/>
    <col min="11" max="15" width="11.421875" style="0" customWidth="1"/>
    <col min="16" max="16" width="13.57421875" style="0" customWidth="1"/>
    <col min="17" max="17" width="13.7109375" style="0" customWidth="1"/>
    <col min="18" max="18" width="13.421875" style="0" customWidth="1"/>
    <col min="19" max="19" width="11.421875" style="0" customWidth="1"/>
    <col min="20" max="20" width="14.421875" style="0" customWidth="1"/>
  </cols>
  <sheetData>
    <row r="2" spans="1:20" ht="19.5">
      <c r="A2" s="302" t="s">
        <v>30</v>
      </c>
      <c r="B2" s="302"/>
      <c r="C2" s="302"/>
      <c r="D2" s="302"/>
      <c r="E2" s="302"/>
      <c r="F2" s="302"/>
      <c r="G2" s="302"/>
      <c r="H2" s="302"/>
      <c r="I2" s="302"/>
      <c r="J2" s="302"/>
      <c r="K2" s="302"/>
      <c r="L2" s="302"/>
      <c r="M2" s="302"/>
      <c r="N2" s="302"/>
      <c r="O2" s="302"/>
      <c r="P2" s="302"/>
      <c r="Q2" s="302"/>
      <c r="R2" s="302"/>
      <c r="S2" s="302"/>
      <c r="T2" s="302"/>
    </row>
    <row r="3" spans="1:20" ht="19.5">
      <c r="A3" s="302" t="s">
        <v>24</v>
      </c>
      <c r="B3" s="302"/>
      <c r="C3" s="302"/>
      <c r="D3" s="302"/>
      <c r="E3" s="302"/>
      <c r="F3" s="302"/>
      <c r="G3" s="302"/>
      <c r="H3" s="302"/>
      <c r="I3" s="302"/>
      <c r="J3" s="302"/>
      <c r="K3" s="302"/>
      <c r="L3" s="302"/>
      <c r="M3" s="302"/>
      <c r="N3" s="302"/>
      <c r="O3" s="302"/>
      <c r="P3" s="302"/>
      <c r="Q3" s="302"/>
      <c r="R3" s="302"/>
      <c r="S3" s="302"/>
      <c r="T3" s="302"/>
    </row>
    <row r="4" spans="1:20" ht="19.5">
      <c r="A4" s="302" t="s">
        <v>21</v>
      </c>
      <c r="B4" s="302"/>
      <c r="C4" s="302"/>
      <c r="D4" s="302"/>
      <c r="E4" s="302"/>
      <c r="F4" s="302"/>
      <c r="G4" s="302"/>
      <c r="H4" s="302"/>
      <c r="I4" s="302"/>
      <c r="J4" s="302"/>
      <c r="K4" s="302"/>
      <c r="L4" s="302"/>
      <c r="M4" s="302"/>
      <c r="N4" s="302"/>
      <c r="O4" s="302"/>
      <c r="P4" s="302"/>
      <c r="Q4" s="302"/>
      <c r="R4" s="302"/>
      <c r="S4" s="302"/>
      <c r="T4" s="302"/>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03" t="s">
        <v>0</v>
      </c>
      <c r="B7" s="304"/>
      <c r="C7" s="305"/>
      <c r="D7" s="306"/>
      <c r="E7" s="27"/>
      <c r="F7" s="18"/>
      <c r="G7" s="18"/>
      <c r="H7" s="18"/>
      <c r="I7" s="18"/>
      <c r="J7" s="18"/>
      <c r="K7" s="18"/>
      <c r="L7" s="18"/>
      <c r="M7" s="18"/>
      <c r="N7" s="18"/>
      <c r="O7" s="18"/>
      <c r="P7" s="18"/>
      <c r="Q7" s="18"/>
      <c r="R7" s="18"/>
      <c r="S7" s="18"/>
      <c r="T7" s="18"/>
    </row>
    <row r="8" spans="1:20" ht="39" customHeight="1">
      <c r="A8" s="246" t="s">
        <v>1</v>
      </c>
      <c r="B8" s="307" t="s">
        <v>2</v>
      </c>
      <c r="C8" s="308"/>
      <c r="D8" s="247" t="s">
        <v>26</v>
      </c>
      <c r="E8" s="27"/>
      <c r="F8" s="18"/>
      <c r="G8" s="18"/>
      <c r="H8" s="18"/>
      <c r="I8" s="18"/>
      <c r="J8" s="18"/>
      <c r="K8" s="18"/>
      <c r="L8" s="18"/>
      <c r="M8" s="18"/>
      <c r="N8" s="18"/>
      <c r="O8" s="18"/>
      <c r="P8" s="18"/>
      <c r="Q8" s="18"/>
      <c r="R8" s="18"/>
      <c r="S8" s="18"/>
      <c r="T8" s="18"/>
    </row>
    <row r="9" spans="1:20" ht="26.25" thickBot="1">
      <c r="A9" s="233" t="s">
        <v>27</v>
      </c>
      <c r="B9" s="309" t="s">
        <v>38</v>
      </c>
      <c r="C9" s="310"/>
      <c r="D9" s="7" t="s">
        <v>59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16" t="s">
        <v>3</v>
      </c>
      <c r="B11" s="317"/>
      <c r="C11" s="317"/>
      <c r="D11" s="317"/>
      <c r="E11" s="317"/>
      <c r="F11" s="317"/>
      <c r="G11" s="318"/>
      <c r="H11" s="316">
        <v>2022</v>
      </c>
      <c r="I11" s="317"/>
      <c r="J11" s="317"/>
      <c r="K11" s="317"/>
      <c r="L11" s="317"/>
      <c r="M11" s="317"/>
      <c r="N11" s="317"/>
      <c r="O11" s="317"/>
      <c r="P11" s="317"/>
      <c r="Q11" s="317"/>
      <c r="R11" s="317"/>
      <c r="S11" s="318"/>
      <c r="T11" s="314" t="s">
        <v>23</v>
      </c>
    </row>
    <row r="12" spans="1:20" ht="39" thickBot="1">
      <c r="A12" s="31" t="s">
        <v>20</v>
      </c>
      <c r="B12" s="32" t="s">
        <v>25</v>
      </c>
      <c r="C12" s="33" t="s">
        <v>4</v>
      </c>
      <c r="D12" s="33" t="s">
        <v>5</v>
      </c>
      <c r="E12" s="33" t="s">
        <v>6</v>
      </c>
      <c r="F12" s="33" t="s">
        <v>7</v>
      </c>
      <c r="G12" s="41" t="s">
        <v>8</v>
      </c>
      <c r="H12" s="43" t="s">
        <v>9</v>
      </c>
      <c r="I12" s="44" t="s">
        <v>22</v>
      </c>
      <c r="J12" s="44" t="s">
        <v>10</v>
      </c>
      <c r="K12" s="44" t="s">
        <v>11</v>
      </c>
      <c r="L12" s="44" t="s">
        <v>12</v>
      </c>
      <c r="M12" s="44" t="s">
        <v>13</v>
      </c>
      <c r="N12" s="44" t="s">
        <v>14</v>
      </c>
      <c r="O12" s="44" t="s">
        <v>15</v>
      </c>
      <c r="P12" s="44" t="s">
        <v>16</v>
      </c>
      <c r="Q12" s="44" t="s">
        <v>17</v>
      </c>
      <c r="R12" s="44" t="s">
        <v>18</v>
      </c>
      <c r="S12" s="34" t="s">
        <v>19</v>
      </c>
      <c r="T12" s="337"/>
    </row>
    <row r="13" spans="1:20" ht="63.75">
      <c r="A13" s="327" t="s">
        <v>60</v>
      </c>
      <c r="B13" s="344">
        <v>15294</v>
      </c>
      <c r="C13" s="344" t="s">
        <v>61</v>
      </c>
      <c r="D13" s="369" t="s">
        <v>62</v>
      </c>
      <c r="E13" s="204" t="s">
        <v>63</v>
      </c>
      <c r="F13" s="45">
        <v>4296517</v>
      </c>
      <c r="G13" s="214" t="s">
        <v>56</v>
      </c>
      <c r="H13" s="46">
        <v>530429</v>
      </c>
      <c r="I13" s="47">
        <v>433206.5</v>
      </c>
      <c r="J13" s="47">
        <v>579731</v>
      </c>
      <c r="K13" s="47">
        <v>522331</v>
      </c>
      <c r="L13" s="47">
        <v>582624</v>
      </c>
      <c r="M13" s="47">
        <v>542920</v>
      </c>
      <c r="N13" s="47">
        <v>532801.5</v>
      </c>
      <c r="O13" s="48">
        <v>629016</v>
      </c>
      <c r="P13" s="47">
        <v>527941.5</v>
      </c>
      <c r="Q13" s="47">
        <v>526721</v>
      </c>
      <c r="R13" s="47">
        <v>598062</v>
      </c>
      <c r="S13" s="47">
        <v>593067.5</v>
      </c>
      <c r="T13" s="49">
        <f>SUM(H13:S13)</f>
        <v>6598851</v>
      </c>
    </row>
    <row r="14" spans="1:20" ht="51">
      <c r="A14" s="322"/>
      <c r="B14" s="345"/>
      <c r="C14" s="345"/>
      <c r="D14" s="370"/>
      <c r="E14" s="205" t="s">
        <v>64</v>
      </c>
      <c r="F14" s="50">
        <v>437300</v>
      </c>
      <c r="G14" s="215" t="s">
        <v>56</v>
      </c>
      <c r="H14" s="51">
        <v>129460</v>
      </c>
      <c r="I14" s="52">
        <v>116116</v>
      </c>
      <c r="J14" s="52">
        <v>138780</v>
      </c>
      <c r="K14" s="52">
        <v>122056</v>
      </c>
      <c r="L14" s="52">
        <v>147240</v>
      </c>
      <c r="M14" s="52">
        <v>114976</v>
      </c>
      <c r="N14" s="52">
        <v>111064</v>
      </c>
      <c r="O14" s="53">
        <v>136768</v>
      </c>
      <c r="P14" s="52">
        <v>118312</v>
      </c>
      <c r="Q14" s="52">
        <v>136460</v>
      </c>
      <c r="R14" s="52">
        <v>130700</v>
      </c>
      <c r="S14" s="52">
        <v>140516</v>
      </c>
      <c r="T14" s="54">
        <f>SUM(H14:S14)</f>
        <v>1542448</v>
      </c>
    </row>
    <row r="15" spans="1:20" ht="51">
      <c r="A15" s="322"/>
      <c r="B15" s="345"/>
      <c r="C15" s="345"/>
      <c r="D15" s="370"/>
      <c r="E15" s="205" t="s">
        <v>65</v>
      </c>
      <c r="F15" s="50">
        <v>255000</v>
      </c>
      <c r="G15" s="215" t="s">
        <v>56</v>
      </c>
      <c r="H15" s="51">
        <v>91630</v>
      </c>
      <c r="I15" s="52">
        <v>86610</v>
      </c>
      <c r="J15" s="52">
        <v>117700</v>
      </c>
      <c r="K15" s="52">
        <v>117520</v>
      </c>
      <c r="L15" s="52">
        <v>130480</v>
      </c>
      <c r="M15" s="52">
        <v>107625</v>
      </c>
      <c r="N15" s="52">
        <v>116030</v>
      </c>
      <c r="O15" s="52">
        <v>129395</v>
      </c>
      <c r="P15" s="52">
        <v>122280</v>
      </c>
      <c r="Q15" s="52">
        <v>170115</v>
      </c>
      <c r="R15" s="52">
        <v>141860</v>
      </c>
      <c r="S15" s="52">
        <v>119440</v>
      </c>
      <c r="T15" s="54">
        <f>SUM(H15:S15)</f>
        <v>1450685</v>
      </c>
    </row>
    <row r="16" spans="1:20" ht="51">
      <c r="A16" s="322"/>
      <c r="B16" s="345"/>
      <c r="C16" s="345"/>
      <c r="D16" s="370"/>
      <c r="E16" s="205" t="s">
        <v>66</v>
      </c>
      <c r="F16" s="50">
        <v>135000</v>
      </c>
      <c r="G16" s="215" t="s">
        <v>56</v>
      </c>
      <c r="H16" s="51">
        <v>0</v>
      </c>
      <c r="I16" s="52">
        <v>0</v>
      </c>
      <c r="J16" s="52">
        <v>0</v>
      </c>
      <c r="K16" s="52">
        <v>0</v>
      </c>
      <c r="L16" s="52">
        <v>0</v>
      </c>
      <c r="M16" s="52">
        <v>0</v>
      </c>
      <c r="N16" s="52">
        <v>0</v>
      </c>
      <c r="O16" s="52">
        <v>0</v>
      </c>
      <c r="P16" s="52">
        <v>0</v>
      </c>
      <c r="Q16" s="52">
        <v>0</v>
      </c>
      <c r="R16" s="52">
        <v>0</v>
      </c>
      <c r="S16" s="52">
        <v>0</v>
      </c>
      <c r="T16" s="54">
        <f>SUM(H16:S16)</f>
        <v>0</v>
      </c>
    </row>
    <row r="17" spans="1:20" ht="51.75" thickBot="1">
      <c r="A17" s="323"/>
      <c r="B17" s="346"/>
      <c r="C17" s="346"/>
      <c r="D17" s="371"/>
      <c r="E17" s="206" t="s">
        <v>67</v>
      </c>
      <c r="F17" s="55">
        <v>521000</v>
      </c>
      <c r="G17" s="223" t="s">
        <v>56</v>
      </c>
      <c r="H17" s="56">
        <v>355115</v>
      </c>
      <c r="I17" s="57">
        <v>166638</v>
      </c>
      <c r="J17" s="57">
        <v>170031</v>
      </c>
      <c r="K17" s="57">
        <v>119075</v>
      </c>
      <c r="L17" s="57">
        <v>116652</v>
      </c>
      <c r="M17" s="57">
        <v>97917</v>
      </c>
      <c r="N17" s="57">
        <v>105029.8</v>
      </c>
      <c r="O17" s="57">
        <v>89966</v>
      </c>
      <c r="P17" s="57">
        <v>95828</v>
      </c>
      <c r="Q17" s="57">
        <v>75141.2</v>
      </c>
      <c r="R17" s="57">
        <v>81292.6</v>
      </c>
      <c r="S17" s="57">
        <v>92423.6</v>
      </c>
      <c r="T17" s="58">
        <f>SUM(H17:S17)</f>
        <v>1565109.2000000002</v>
      </c>
    </row>
    <row r="19" spans="8:10" ht="15">
      <c r="H19" s="150"/>
      <c r="I19" s="151"/>
      <c r="J19" s="150"/>
    </row>
    <row r="20" spans="16:18" ht="15">
      <c r="P20" s="301"/>
      <c r="Q20" s="301"/>
      <c r="R20" s="301"/>
    </row>
    <row r="21" ht="15">
      <c r="P21" s="301"/>
    </row>
    <row r="22" ht="15">
      <c r="P22" s="301"/>
    </row>
  </sheetData>
  <sheetProtection/>
  <mergeCells count="13">
    <mergeCell ref="A2:T2"/>
    <mergeCell ref="A3:T3"/>
    <mergeCell ref="A4:T4"/>
    <mergeCell ref="A7:D7"/>
    <mergeCell ref="B8:C8"/>
    <mergeCell ref="B9:C9"/>
    <mergeCell ref="A11:G11"/>
    <mergeCell ref="H11:S11"/>
    <mergeCell ref="T11:T12"/>
    <mergeCell ref="A13:A17"/>
    <mergeCell ref="B13:B17"/>
    <mergeCell ref="C13:C17"/>
    <mergeCell ref="D13:D17"/>
  </mergeCells>
  <printOptions/>
  <pageMargins left="0.7" right="0.7" top="0.75" bottom="0.75" header="0.3" footer="0.3"/>
  <pageSetup fitToHeight="1" fitToWidth="1" horizontalDpi="600" verticalDpi="600" orientation="landscape"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17"/>
  <sheetViews>
    <sheetView zoomScalePageLayoutView="0" workbookViewId="0" topLeftCell="E10">
      <selection activeCell="S17" sqref="S17"/>
    </sheetView>
  </sheetViews>
  <sheetFormatPr defaultColWidth="11.421875" defaultRowHeight="15"/>
  <cols>
    <col min="1" max="1" width="19.28125" style="1" customWidth="1"/>
    <col min="2" max="2" width="21.140625" style="1" customWidth="1"/>
    <col min="3" max="3" width="14.57421875" style="1" customWidth="1"/>
    <col min="4" max="4" width="35.421875" style="1" customWidth="1"/>
    <col min="5" max="5" width="28.421875" style="1" customWidth="1"/>
    <col min="6" max="6" width="10.421875" style="1" customWidth="1"/>
    <col min="7" max="7" width="17.7109375" style="1" customWidth="1"/>
    <col min="8" max="8" width="10.28125" style="1" customWidth="1"/>
    <col min="9" max="9" width="10.8515625" style="1" customWidth="1"/>
    <col min="10" max="12" width="9.7109375" style="1" customWidth="1"/>
    <col min="13" max="13" width="9.8515625" style="1" customWidth="1"/>
    <col min="14" max="14" width="8.7109375" style="1" customWidth="1"/>
    <col min="15" max="15" width="10.7109375" style="1" customWidth="1"/>
    <col min="16" max="16" width="11.7109375" style="1" customWidth="1"/>
    <col min="17" max="17" width="11.421875" style="1" customWidth="1"/>
    <col min="18" max="18" width="12.28125" style="1" customWidth="1"/>
    <col min="19" max="19" width="11.57421875" style="1" customWidth="1"/>
    <col min="20" max="20" width="18.28125" style="1" customWidth="1"/>
    <col min="21" max="28" width="20.8515625" style="1" customWidth="1"/>
    <col min="29" max="16384" width="11.421875" style="1" customWidth="1"/>
  </cols>
  <sheetData>
    <row r="1" spans="1:20" ht="19.5">
      <c r="A1" s="302" t="s">
        <v>30</v>
      </c>
      <c r="B1" s="302"/>
      <c r="C1" s="302"/>
      <c r="D1" s="302"/>
      <c r="E1" s="302"/>
      <c r="F1" s="302"/>
      <c r="G1" s="302"/>
      <c r="H1" s="302"/>
      <c r="I1" s="302"/>
      <c r="J1" s="302"/>
      <c r="K1" s="302"/>
      <c r="L1" s="302"/>
      <c r="M1" s="302"/>
      <c r="N1" s="302"/>
      <c r="O1" s="302"/>
      <c r="P1" s="302"/>
      <c r="Q1" s="302"/>
      <c r="R1" s="302"/>
      <c r="S1" s="302"/>
      <c r="T1" s="302"/>
    </row>
    <row r="2" spans="1:21" ht="19.5">
      <c r="A2" s="302" t="s">
        <v>24</v>
      </c>
      <c r="B2" s="302"/>
      <c r="C2" s="302"/>
      <c r="D2" s="302"/>
      <c r="E2" s="302"/>
      <c r="F2" s="302"/>
      <c r="G2" s="302"/>
      <c r="H2" s="302"/>
      <c r="I2" s="302"/>
      <c r="J2" s="302"/>
      <c r="K2" s="302"/>
      <c r="L2" s="302"/>
      <c r="M2" s="302"/>
      <c r="N2" s="302"/>
      <c r="O2" s="302"/>
      <c r="P2" s="302"/>
      <c r="Q2" s="302"/>
      <c r="R2" s="302"/>
      <c r="S2" s="302"/>
      <c r="T2" s="302"/>
      <c r="U2" s="14"/>
    </row>
    <row r="3" spans="1:21" ht="19.5">
      <c r="A3" s="302" t="s">
        <v>21</v>
      </c>
      <c r="B3" s="302"/>
      <c r="C3" s="302"/>
      <c r="D3" s="302"/>
      <c r="E3" s="302"/>
      <c r="F3" s="302"/>
      <c r="G3" s="302"/>
      <c r="H3" s="302"/>
      <c r="I3" s="302"/>
      <c r="J3" s="302"/>
      <c r="K3" s="302"/>
      <c r="L3" s="302"/>
      <c r="M3" s="302"/>
      <c r="N3" s="302"/>
      <c r="O3" s="302"/>
      <c r="P3" s="302"/>
      <c r="Q3" s="302"/>
      <c r="R3" s="302"/>
      <c r="S3" s="302"/>
      <c r="T3" s="302"/>
      <c r="U3" s="14"/>
    </row>
    <row r="4" spans="1:21" ht="11.25">
      <c r="A4" s="14"/>
      <c r="B4" s="14"/>
      <c r="C4" s="14"/>
      <c r="D4" s="14"/>
      <c r="E4" s="14"/>
      <c r="F4" s="14"/>
      <c r="G4" s="14"/>
      <c r="H4" s="14"/>
      <c r="I4" s="14"/>
      <c r="J4" s="14"/>
      <c r="K4" s="14"/>
      <c r="L4" s="14"/>
      <c r="M4" s="14"/>
      <c r="N4" s="14"/>
      <c r="O4" s="14"/>
      <c r="P4" s="14"/>
      <c r="Q4" s="14"/>
      <c r="R4" s="14"/>
      <c r="S4" s="14"/>
      <c r="T4" s="14"/>
      <c r="U4" s="14"/>
    </row>
    <row r="5" ht="12" thickBot="1">
      <c r="F5" s="3"/>
    </row>
    <row r="6" spans="1:5" ht="12.75">
      <c r="A6" s="303" t="s">
        <v>0</v>
      </c>
      <c r="B6" s="304"/>
      <c r="C6" s="305"/>
      <c r="D6" s="306"/>
      <c r="E6" s="4"/>
    </row>
    <row r="7" spans="1:5" ht="12.75">
      <c r="A7" s="246" t="s">
        <v>1</v>
      </c>
      <c r="B7" s="307" t="s">
        <v>2</v>
      </c>
      <c r="C7" s="308"/>
      <c r="D7" s="247" t="s">
        <v>26</v>
      </c>
      <c r="E7" s="4"/>
    </row>
    <row r="8" spans="1:5" ht="29.25" customHeight="1" thickBot="1">
      <c r="A8" s="233" t="s">
        <v>49</v>
      </c>
      <c r="B8" s="309" t="s">
        <v>38</v>
      </c>
      <c r="C8" s="310"/>
      <c r="D8" s="7" t="s">
        <v>114</v>
      </c>
      <c r="E8" s="13"/>
    </row>
    <row r="9" spans="1:5" ht="11.25">
      <c r="A9" s="13"/>
      <c r="B9" s="13"/>
      <c r="C9" s="13"/>
      <c r="D9" s="13"/>
      <c r="E9" s="13"/>
    </row>
    <row r="10" ht="12" thickBot="1"/>
    <row r="11" spans="1:20" ht="15.75" customHeight="1" thickBot="1">
      <c r="A11" s="316" t="s">
        <v>3</v>
      </c>
      <c r="B11" s="317"/>
      <c r="C11" s="317"/>
      <c r="D11" s="317"/>
      <c r="E11" s="317"/>
      <c r="F11" s="317"/>
      <c r="G11" s="318"/>
      <c r="H11" s="319">
        <v>2022</v>
      </c>
      <c r="I11" s="319"/>
      <c r="J11" s="319"/>
      <c r="K11" s="319"/>
      <c r="L11" s="317"/>
      <c r="M11" s="317"/>
      <c r="N11" s="317"/>
      <c r="O11" s="317"/>
      <c r="P11" s="317"/>
      <c r="Q11" s="317"/>
      <c r="R11" s="317"/>
      <c r="S11" s="318"/>
      <c r="T11" s="314" t="s">
        <v>23</v>
      </c>
    </row>
    <row r="12" spans="1:20" s="18" customFormat="1" ht="51.75" thickBot="1">
      <c r="A12" s="43" t="s">
        <v>20</v>
      </c>
      <c r="B12" s="73" t="s">
        <v>25</v>
      </c>
      <c r="C12" s="44" t="s">
        <v>4</v>
      </c>
      <c r="D12" s="44" t="s">
        <v>5</v>
      </c>
      <c r="E12" s="136" t="s">
        <v>6</v>
      </c>
      <c r="F12" s="136" t="s">
        <v>7</v>
      </c>
      <c r="G12" s="137" t="s">
        <v>8</v>
      </c>
      <c r="H12" s="44" t="s">
        <v>9</v>
      </c>
      <c r="I12" s="44" t="s">
        <v>22</v>
      </c>
      <c r="J12" s="44" t="s">
        <v>10</v>
      </c>
      <c r="K12" s="44" t="s">
        <v>11</v>
      </c>
      <c r="L12" s="73" t="s">
        <v>12</v>
      </c>
      <c r="M12" s="44" t="s">
        <v>13</v>
      </c>
      <c r="N12" s="44" t="s">
        <v>14</v>
      </c>
      <c r="O12" s="44" t="s">
        <v>15</v>
      </c>
      <c r="P12" s="44" t="s">
        <v>16</v>
      </c>
      <c r="Q12" s="44" t="s">
        <v>17</v>
      </c>
      <c r="R12" s="44" t="s">
        <v>18</v>
      </c>
      <c r="S12" s="34" t="s">
        <v>19</v>
      </c>
      <c r="T12" s="315"/>
    </row>
    <row r="13" spans="1:20" s="23" customFormat="1" ht="33" customHeight="1" thickBot="1">
      <c r="A13" s="327" t="s">
        <v>115</v>
      </c>
      <c r="B13" s="344">
        <v>15298</v>
      </c>
      <c r="C13" s="344" t="s">
        <v>116</v>
      </c>
      <c r="D13" s="344" t="s">
        <v>117</v>
      </c>
      <c r="E13" s="217" t="s">
        <v>118</v>
      </c>
      <c r="F13" s="111">
        <v>8000</v>
      </c>
      <c r="G13" s="218" t="s">
        <v>119</v>
      </c>
      <c r="H13" s="111">
        <v>5107</v>
      </c>
      <c r="I13" s="217">
        <v>1232</v>
      </c>
      <c r="J13" s="217">
        <v>853</v>
      </c>
      <c r="K13" s="217">
        <v>353</v>
      </c>
      <c r="L13" s="96">
        <v>447</v>
      </c>
      <c r="M13" s="96">
        <v>299</v>
      </c>
      <c r="N13" s="96">
        <v>427</v>
      </c>
      <c r="O13" s="217">
        <v>497</v>
      </c>
      <c r="P13" s="217">
        <v>297</v>
      </c>
      <c r="Q13" s="96">
        <v>458</v>
      </c>
      <c r="R13" s="96">
        <v>790</v>
      </c>
      <c r="S13" s="207">
        <v>228</v>
      </c>
      <c r="T13" s="168">
        <f>SUM(H13:S13)</f>
        <v>10988</v>
      </c>
    </row>
    <row r="14" spans="1:20" s="23" customFormat="1" ht="87" customHeight="1" thickBot="1">
      <c r="A14" s="322"/>
      <c r="B14" s="345"/>
      <c r="C14" s="345"/>
      <c r="D14" s="345"/>
      <c r="E14" s="216" t="s">
        <v>120</v>
      </c>
      <c r="F14" s="100">
        <v>1</v>
      </c>
      <c r="G14" s="221" t="s">
        <v>121</v>
      </c>
      <c r="H14" s="92">
        <v>1</v>
      </c>
      <c r="I14" s="92">
        <v>1</v>
      </c>
      <c r="J14" s="92">
        <v>1</v>
      </c>
      <c r="K14" s="92">
        <v>1</v>
      </c>
      <c r="L14" s="92">
        <v>1</v>
      </c>
      <c r="M14" s="92">
        <v>1</v>
      </c>
      <c r="N14" s="92">
        <v>1</v>
      </c>
      <c r="O14" s="84">
        <v>1</v>
      </c>
      <c r="P14" s="92">
        <v>1</v>
      </c>
      <c r="Q14" s="92">
        <v>1</v>
      </c>
      <c r="R14" s="84">
        <v>1</v>
      </c>
      <c r="S14" s="94">
        <v>1</v>
      </c>
      <c r="T14" s="83">
        <f>AVERAGE(H14:S14)</f>
        <v>1</v>
      </c>
    </row>
    <row r="15" spans="1:20" s="23" customFormat="1" ht="51.75" customHeight="1" thickBot="1">
      <c r="A15" s="322"/>
      <c r="B15" s="345"/>
      <c r="C15" s="345"/>
      <c r="D15" s="345"/>
      <c r="E15" s="117" t="s">
        <v>122</v>
      </c>
      <c r="F15" s="25">
        <v>1</v>
      </c>
      <c r="G15" s="272" t="s">
        <v>123</v>
      </c>
      <c r="H15" s="95">
        <v>1</v>
      </c>
      <c r="I15" s="84">
        <v>1</v>
      </c>
      <c r="J15" s="84">
        <v>1</v>
      </c>
      <c r="K15" s="84">
        <v>1</v>
      </c>
      <c r="L15" s="84">
        <v>1</v>
      </c>
      <c r="M15" s="84">
        <v>1</v>
      </c>
      <c r="N15" s="84">
        <v>1</v>
      </c>
      <c r="O15" s="93">
        <v>1</v>
      </c>
      <c r="P15" s="84">
        <v>1</v>
      </c>
      <c r="Q15" s="84">
        <v>1</v>
      </c>
      <c r="R15" s="93">
        <v>1</v>
      </c>
      <c r="S15" s="93">
        <v>1</v>
      </c>
      <c r="T15" s="83">
        <f>AVERAGE(H15:S15)</f>
        <v>1</v>
      </c>
    </row>
    <row r="16" spans="1:20" s="23" customFormat="1" ht="102" customHeight="1" thickBot="1">
      <c r="A16" s="323"/>
      <c r="B16" s="346"/>
      <c r="C16" s="346"/>
      <c r="D16" s="346"/>
      <c r="E16" s="203" t="s">
        <v>124</v>
      </c>
      <c r="F16" s="118">
        <v>1</v>
      </c>
      <c r="G16" s="273" t="s">
        <v>125</v>
      </c>
      <c r="H16" s="82">
        <v>1</v>
      </c>
      <c r="I16" s="85">
        <v>1</v>
      </c>
      <c r="J16" s="85">
        <v>1</v>
      </c>
      <c r="K16" s="85">
        <v>1</v>
      </c>
      <c r="L16" s="85">
        <v>1</v>
      </c>
      <c r="M16" s="85">
        <v>1</v>
      </c>
      <c r="N16" s="85">
        <v>1</v>
      </c>
      <c r="O16" s="85">
        <v>1</v>
      </c>
      <c r="P16" s="85">
        <v>1</v>
      </c>
      <c r="Q16" s="85">
        <v>1</v>
      </c>
      <c r="R16" s="85">
        <v>1</v>
      </c>
      <c r="S16" s="85">
        <v>1</v>
      </c>
      <c r="T16" s="83">
        <f>AVERAGE(H16:S16)</f>
        <v>1</v>
      </c>
    </row>
    <row r="17" spans="1:19" ht="11.25">
      <c r="A17" s="13"/>
      <c r="B17" s="13"/>
      <c r="C17" s="13"/>
      <c r="D17" s="13"/>
      <c r="E17" s="86"/>
      <c r="F17" s="87"/>
      <c r="G17" s="88"/>
      <c r="L17" s="89"/>
      <c r="M17" s="90"/>
      <c r="N17" s="89"/>
      <c r="O17" s="89"/>
      <c r="P17" s="91"/>
      <c r="Q17" s="91"/>
      <c r="R17" s="91"/>
      <c r="S17" s="91"/>
    </row>
  </sheetData>
  <sheetProtection/>
  <mergeCells count="13">
    <mergeCell ref="B8:C8"/>
    <mergeCell ref="T11:T12"/>
    <mergeCell ref="H11:S11"/>
    <mergeCell ref="A13:A16"/>
    <mergeCell ref="B13:B16"/>
    <mergeCell ref="C13:C16"/>
    <mergeCell ref="D13:D16"/>
    <mergeCell ref="A1:T1"/>
    <mergeCell ref="A2:T2"/>
    <mergeCell ref="A3:T3"/>
    <mergeCell ref="A6:D6"/>
    <mergeCell ref="B7:C7"/>
    <mergeCell ref="A11:G11"/>
  </mergeCells>
  <printOptions/>
  <pageMargins left="0.62" right="0.31496062992125984" top="0.7480314960629921" bottom="0.7480314960629921" header="0.31496062992125984" footer="0.31496062992125984"/>
  <pageSetup fitToHeight="1" fitToWidth="1" horizontalDpi="600" verticalDpi="600" orientation="landscape"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T20"/>
  <sheetViews>
    <sheetView zoomScalePageLayoutView="0" workbookViewId="0" topLeftCell="E19">
      <selection activeCell="T21" sqref="T21"/>
    </sheetView>
  </sheetViews>
  <sheetFormatPr defaultColWidth="11.421875" defaultRowHeight="15"/>
  <cols>
    <col min="1" max="1" width="31.57421875" style="0" customWidth="1"/>
    <col min="3" max="3" width="19.140625" style="0" customWidth="1"/>
    <col min="4" max="4" width="42.57421875" style="0" customWidth="1"/>
    <col min="5" max="5" width="25.7109375" style="0" customWidth="1"/>
    <col min="7" max="7" width="17.00390625" style="0" customWidth="1"/>
    <col min="11" max="19" width="11.421875" style="0" customWidth="1"/>
  </cols>
  <sheetData>
    <row r="2" spans="1:20" ht="19.5">
      <c r="A2" s="302" t="s">
        <v>30</v>
      </c>
      <c r="B2" s="302"/>
      <c r="C2" s="302"/>
      <c r="D2" s="302"/>
      <c r="E2" s="302"/>
      <c r="F2" s="302"/>
      <c r="G2" s="302"/>
      <c r="H2" s="302"/>
      <c r="I2" s="302"/>
      <c r="J2" s="302"/>
      <c r="K2" s="302"/>
      <c r="L2" s="302"/>
      <c r="M2" s="302"/>
      <c r="N2" s="302"/>
      <c r="O2" s="302"/>
      <c r="P2" s="302"/>
      <c r="Q2" s="302"/>
      <c r="R2" s="302"/>
      <c r="S2" s="302"/>
      <c r="T2" s="302"/>
    </row>
    <row r="3" spans="1:20" ht="19.5">
      <c r="A3" s="302" t="s">
        <v>24</v>
      </c>
      <c r="B3" s="302"/>
      <c r="C3" s="302"/>
      <c r="D3" s="302"/>
      <c r="E3" s="302"/>
      <c r="F3" s="302"/>
      <c r="G3" s="302"/>
      <c r="H3" s="302"/>
      <c r="I3" s="302"/>
      <c r="J3" s="302"/>
      <c r="K3" s="302"/>
      <c r="L3" s="302"/>
      <c r="M3" s="302"/>
      <c r="N3" s="302"/>
      <c r="O3" s="302"/>
      <c r="P3" s="302"/>
      <c r="Q3" s="302"/>
      <c r="R3" s="302"/>
      <c r="S3" s="302"/>
      <c r="T3" s="302"/>
    </row>
    <row r="4" spans="1:20" ht="19.5">
      <c r="A4" s="302" t="s">
        <v>21</v>
      </c>
      <c r="B4" s="302"/>
      <c r="C4" s="302"/>
      <c r="D4" s="302"/>
      <c r="E4" s="302"/>
      <c r="F4" s="302"/>
      <c r="G4" s="302"/>
      <c r="H4" s="302"/>
      <c r="I4" s="302"/>
      <c r="J4" s="302"/>
      <c r="K4" s="302"/>
      <c r="L4" s="302"/>
      <c r="M4" s="302"/>
      <c r="N4" s="302"/>
      <c r="O4" s="302"/>
      <c r="P4" s="302"/>
      <c r="Q4" s="302"/>
      <c r="R4" s="302"/>
      <c r="S4" s="302"/>
      <c r="T4" s="302"/>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03" t="s">
        <v>0</v>
      </c>
      <c r="B7" s="304"/>
      <c r="C7" s="305"/>
      <c r="D7" s="306"/>
      <c r="E7" s="27"/>
      <c r="F7" s="18"/>
      <c r="G7" s="18"/>
      <c r="H7" s="18"/>
      <c r="I7" s="18"/>
      <c r="J7" s="18"/>
      <c r="K7" s="18"/>
      <c r="L7" s="18"/>
      <c r="M7" s="18"/>
      <c r="N7" s="18"/>
      <c r="O7" s="18"/>
      <c r="P7" s="18"/>
      <c r="Q7" s="18"/>
      <c r="R7" s="18"/>
      <c r="S7" s="18"/>
      <c r="T7" s="18"/>
    </row>
    <row r="8" spans="1:20" ht="23.25" customHeight="1">
      <c r="A8" s="246" t="s">
        <v>1</v>
      </c>
      <c r="B8" s="307" t="s">
        <v>2</v>
      </c>
      <c r="C8" s="308"/>
      <c r="D8" s="247" t="s">
        <v>26</v>
      </c>
      <c r="E8" s="27"/>
      <c r="F8" s="18"/>
      <c r="G8" s="18"/>
      <c r="H8" s="18"/>
      <c r="I8" s="18"/>
      <c r="J8" s="18"/>
      <c r="K8" s="18"/>
      <c r="L8" s="18"/>
      <c r="M8" s="18"/>
      <c r="N8" s="18"/>
      <c r="O8" s="18"/>
      <c r="P8" s="18"/>
      <c r="Q8" s="18"/>
      <c r="R8" s="18"/>
      <c r="S8" s="18"/>
      <c r="T8" s="18"/>
    </row>
    <row r="9" spans="1:20" ht="15.75" thickBot="1">
      <c r="A9" s="271" t="s">
        <v>27</v>
      </c>
      <c r="B9" s="377" t="s">
        <v>68</v>
      </c>
      <c r="C9" s="378"/>
      <c r="D9" s="59" t="s">
        <v>69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72" t="s">
        <v>3</v>
      </c>
      <c r="B11" s="372"/>
      <c r="C11" s="372"/>
      <c r="D11" s="372"/>
      <c r="E11" s="372"/>
      <c r="F11" s="372"/>
      <c r="G11" s="373"/>
      <c r="H11" s="374">
        <v>2022</v>
      </c>
      <c r="I11" s="372"/>
      <c r="J11" s="372"/>
      <c r="K11" s="372"/>
      <c r="L11" s="372"/>
      <c r="M11" s="372"/>
      <c r="N11" s="372"/>
      <c r="O11" s="372"/>
      <c r="P11" s="372"/>
      <c r="Q11" s="372"/>
      <c r="R11" s="372"/>
      <c r="S11" s="372"/>
      <c r="T11" s="375" t="s">
        <v>23</v>
      </c>
    </row>
    <row r="12" spans="1:20" ht="43.5" customHeight="1" thickBot="1">
      <c r="A12" s="60" t="s">
        <v>20</v>
      </c>
      <c r="B12" s="60" t="s">
        <v>25</v>
      </c>
      <c r="C12" s="60" t="s">
        <v>4</v>
      </c>
      <c r="D12" s="60" t="s">
        <v>5</v>
      </c>
      <c r="E12" s="60" t="s">
        <v>6</v>
      </c>
      <c r="F12" s="60" t="s">
        <v>7</v>
      </c>
      <c r="G12" s="64" t="s">
        <v>8</v>
      </c>
      <c r="H12" s="62" t="s">
        <v>9</v>
      </c>
      <c r="I12" s="60" t="s">
        <v>22</v>
      </c>
      <c r="J12" s="60" t="s">
        <v>10</v>
      </c>
      <c r="K12" s="60" t="s">
        <v>11</v>
      </c>
      <c r="L12" s="60" t="s">
        <v>12</v>
      </c>
      <c r="M12" s="60" t="s">
        <v>13</v>
      </c>
      <c r="N12" s="60" t="s">
        <v>14</v>
      </c>
      <c r="O12" s="60" t="s">
        <v>15</v>
      </c>
      <c r="P12" s="60" t="s">
        <v>16</v>
      </c>
      <c r="Q12" s="60" t="s">
        <v>17</v>
      </c>
      <c r="R12" s="60" t="s">
        <v>18</v>
      </c>
      <c r="S12" s="60" t="s">
        <v>19</v>
      </c>
      <c r="T12" s="376"/>
    </row>
    <row r="13" spans="1:20" ht="39.75" customHeight="1">
      <c r="A13" s="311" t="s">
        <v>70</v>
      </c>
      <c r="B13" s="311">
        <v>15273</v>
      </c>
      <c r="C13" s="324" t="s">
        <v>71</v>
      </c>
      <c r="D13" s="324" t="s">
        <v>72</v>
      </c>
      <c r="E13" s="61" t="s">
        <v>73</v>
      </c>
      <c r="F13" s="208" t="s">
        <v>74</v>
      </c>
      <c r="G13" s="65" t="s">
        <v>75</v>
      </c>
      <c r="H13" s="38">
        <v>106</v>
      </c>
      <c r="I13" s="109">
        <v>188</v>
      </c>
      <c r="J13" s="109">
        <v>281</v>
      </c>
      <c r="K13" s="109">
        <v>281</v>
      </c>
      <c r="L13" s="109">
        <v>480</v>
      </c>
      <c r="M13" s="109">
        <v>238</v>
      </c>
      <c r="N13" s="109">
        <v>211</v>
      </c>
      <c r="O13" s="109">
        <v>237</v>
      </c>
      <c r="P13" s="109">
        <v>276</v>
      </c>
      <c r="Q13" s="109">
        <v>268</v>
      </c>
      <c r="R13" s="109">
        <v>241</v>
      </c>
      <c r="S13" s="109">
        <v>333</v>
      </c>
      <c r="T13" s="191">
        <f>SUM(H13:S13)</f>
        <v>3140</v>
      </c>
    </row>
    <row r="14" spans="1:20" ht="56.25" customHeight="1">
      <c r="A14" s="312"/>
      <c r="B14" s="312"/>
      <c r="C14" s="325"/>
      <c r="D14" s="325"/>
      <c r="E14" s="205" t="s">
        <v>76</v>
      </c>
      <c r="F14" s="209" t="s">
        <v>74</v>
      </c>
      <c r="G14" s="66" t="s">
        <v>77</v>
      </c>
      <c r="H14" s="224">
        <v>81</v>
      </c>
      <c r="I14" s="230">
        <v>172</v>
      </c>
      <c r="J14" s="230">
        <v>253</v>
      </c>
      <c r="K14" s="230">
        <v>267</v>
      </c>
      <c r="L14" s="230">
        <v>455</v>
      </c>
      <c r="M14" s="230">
        <v>223</v>
      </c>
      <c r="N14" s="276">
        <v>189</v>
      </c>
      <c r="O14" s="276">
        <v>224</v>
      </c>
      <c r="P14" s="276">
        <v>268</v>
      </c>
      <c r="Q14" s="287">
        <v>243</v>
      </c>
      <c r="R14" s="287">
        <v>225</v>
      </c>
      <c r="S14" s="287">
        <v>331</v>
      </c>
      <c r="T14" s="270">
        <f>SUM(H14:S14)</f>
        <v>2931</v>
      </c>
    </row>
    <row r="15" spans="1:20" ht="42.75" customHeight="1">
      <c r="A15" s="312"/>
      <c r="B15" s="312"/>
      <c r="C15" s="325"/>
      <c r="D15" s="325"/>
      <c r="E15" s="205" t="s">
        <v>78</v>
      </c>
      <c r="F15" s="209" t="s">
        <v>74</v>
      </c>
      <c r="G15" s="66" t="s">
        <v>79</v>
      </c>
      <c r="H15" s="224">
        <v>25</v>
      </c>
      <c r="I15" s="230">
        <v>16</v>
      </c>
      <c r="J15" s="230">
        <v>28</v>
      </c>
      <c r="K15" s="230">
        <v>14</v>
      </c>
      <c r="L15" s="230">
        <v>25</v>
      </c>
      <c r="M15" s="230">
        <v>15</v>
      </c>
      <c r="N15" s="276">
        <v>22</v>
      </c>
      <c r="O15" s="276">
        <v>13</v>
      </c>
      <c r="P15" s="276">
        <v>8</v>
      </c>
      <c r="Q15" s="287">
        <v>25</v>
      </c>
      <c r="R15" s="287">
        <v>16</v>
      </c>
      <c r="S15" s="287">
        <v>2</v>
      </c>
      <c r="T15" s="228">
        <f>H15+J15+I15+K15+L15+M15+N15+O15+P15</f>
        <v>166</v>
      </c>
    </row>
    <row r="16" spans="1:20" ht="118.5" customHeight="1">
      <c r="A16" s="312"/>
      <c r="B16" s="312"/>
      <c r="C16" s="325"/>
      <c r="D16" s="325"/>
      <c r="E16" s="205" t="s">
        <v>80</v>
      </c>
      <c r="F16" s="209" t="s">
        <v>74</v>
      </c>
      <c r="G16" s="67" t="s">
        <v>81</v>
      </c>
      <c r="H16" s="63">
        <v>21</v>
      </c>
      <c r="I16" s="166">
        <v>20</v>
      </c>
      <c r="J16" s="166">
        <v>23</v>
      </c>
      <c r="K16" s="230">
        <v>21</v>
      </c>
      <c r="L16" s="230">
        <v>22</v>
      </c>
      <c r="M16" s="230">
        <v>21</v>
      </c>
      <c r="N16" s="276">
        <v>31</v>
      </c>
      <c r="O16" s="276">
        <v>31</v>
      </c>
      <c r="P16" s="276">
        <v>30</v>
      </c>
      <c r="Q16" s="287">
        <v>31</v>
      </c>
      <c r="R16" s="287">
        <v>30</v>
      </c>
      <c r="S16" s="287">
        <v>31</v>
      </c>
      <c r="T16" s="228">
        <f>H16+I16+J16+K16+L16+M16+N16+O16+P16</f>
        <v>220</v>
      </c>
    </row>
    <row r="17" spans="1:20" ht="63.75">
      <c r="A17" s="312"/>
      <c r="B17" s="312"/>
      <c r="C17" s="325"/>
      <c r="D17" s="325"/>
      <c r="E17" s="325" t="s">
        <v>82</v>
      </c>
      <c r="F17" s="209" t="s">
        <v>74</v>
      </c>
      <c r="G17" s="67" t="s">
        <v>83</v>
      </c>
      <c r="H17" s="63">
        <v>72</v>
      </c>
      <c r="I17" s="230">
        <v>44</v>
      </c>
      <c r="J17" s="230">
        <v>19</v>
      </c>
      <c r="K17" s="230">
        <v>0</v>
      </c>
      <c r="L17" s="230">
        <v>13</v>
      </c>
      <c r="M17" s="230">
        <v>0</v>
      </c>
      <c r="N17" s="276">
        <v>0</v>
      </c>
      <c r="O17" s="276">
        <v>8</v>
      </c>
      <c r="P17" s="276">
        <v>25</v>
      </c>
      <c r="Q17" s="287">
        <v>5</v>
      </c>
      <c r="R17" s="287">
        <v>0</v>
      </c>
      <c r="S17" s="287">
        <v>16</v>
      </c>
      <c r="T17" s="281">
        <f>S17</f>
        <v>16</v>
      </c>
    </row>
    <row r="18" spans="1:20" ht="51">
      <c r="A18" s="312"/>
      <c r="B18" s="312"/>
      <c r="C18" s="325"/>
      <c r="D18" s="325"/>
      <c r="E18" s="325"/>
      <c r="F18" s="209" t="s">
        <v>74</v>
      </c>
      <c r="G18" s="67" t="s">
        <v>84</v>
      </c>
      <c r="H18" s="63">
        <v>0</v>
      </c>
      <c r="I18" s="230">
        <v>0</v>
      </c>
      <c r="J18" s="230">
        <v>1</v>
      </c>
      <c r="K18" s="230">
        <v>1</v>
      </c>
      <c r="L18" s="230">
        <v>0</v>
      </c>
      <c r="M18" s="230">
        <v>0</v>
      </c>
      <c r="N18" s="276">
        <v>0</v>
      </c>
      <c r="O18" s="276">
        <v>3</v>
      </c>
      <c r="P18" s="276">
        <v>0</v>
      </c>
      <c r="Q18" s="287">
        <v>1</v>
      </c>
      <c r="R18" s="287">
        <v>0</v>
      </c>
      <c r="S18" s="287">
        <v>0</v>
      </c>
      <c r="T18" s="228">
        <f>H18+I18+J18+K18+L18+M18+N18+O18+P18+Q18+R18+S18</f>
        <v>6</v>
      </c>
    </row>
    <row r="19" spans="1:20" ht="124.5" customHeight="1">
      <c r="A19" s="312"/>
      <c r="B19" s="312"/>
      <c r="C19" s="325"/>
      <c r="D19" s="325"/>
      <c r="E19" s="209" t="s">
        <v>85</v>
      </c>
      <c r="F19" s="209" t="s">
        <v>74</v>
      </c>
      <c r="G19" s="67" t="s">
        <v>86</v>
      </c>
      <c r="H19" s="165">
        <v>2257</v>
      </c>
      <c r="I19" s="166">
        <v>2676</v>
      </c>
      <c r="J19" s="166">
        <v>2999</v>
      </c>
      <c r="K19" s="166">
        <v>2822</v>
      </c>
      <c r="L19" s="166">
        <v>2993</v>
      </c>
      <c r="M19" s="166">
        <v>2916</v>
      </c>
      <c r="N19" s="166">
        <v>2917</v>
      </c>
      <c r="O19" s="166">
        <v>3220</v>
      </c>
      <c r="P19" s="166">
        <v>3073</v>
      </c>
      <c r="Q19" s="166">
        <v>3159</v>
      </c>
      <c r="R19" s="166">
        <v>3387</v>
      </c>
      <c r="S19" s="166">
        <v>3935</v>
      </c>
      <c r="T19" s="167">
        <f>H19+I19+J19+K19+L19+M19+N19+O19+P19</f>
        <v>25873</v>
      </c>
    </row>
    <row r="20" spans="1:20" ht="64.5" customHeight="1" thickBot="1">
      <c r="A20" s="313"/>
      <c r="B20" s="313"/>
      <c r="C20" s="326"/>
      <c r="D20" s="326"/>
      <c r="E20" s="232" t="s">
        <v>87</v>
      </c>
      <c r="F20" s="232" t="s">
        <v>74</v>
      </c>
      <c r="G20" s="68" t="s">
        <v>88</v>
      </c>
      <c r="H20" s="164">
        <v>62</v>
      </c>
      <c r="I20" s="231">
        <v>59</v>
      </c>
      <c r="J20" s="231">
        <v>57</v>
      </c>
      <c r="K20" s="231">
        <v>53</v>
      </c>
      <c r="L20" s="231">
        <v>52</v>
      </c>
      <c r="M20" s="231">
        <v>54</v>
      </c>
      <c r="N20" s="277">
        <v>54</v>
      </c>
      <c r="O20" s="277">
        <v>55</v>
      </c>
      <c r="P20" s="277">
        <v>56</v>
      </c>
      <c r="Q20" s="288">
        <v>57</v>
      </c>
      <c r="R20" s="288">
        <v>56</v>
      </c>
      <c r="S20" s="288">
        <v>55</v>
      </c>
      <c r="T20" s="168">
        <f>S20</f>
        <v>55</v>
      </c>
    </row>
  </sheetData>
  <sheetProtection/>
  <mergeCells count="14">
    <mergeCell ref="A2:T2"/>
    <mergeCell ref="A3:T3"/>
    <mergeCell ref="A4:T4"/>
    <mergeCell ref="A7:D7"/>
    <mergeCell ref="B8:C8"/>
    <mergeCell ref="B9:C9"/>
    <mergeCell ref="A11:G11"/>
    <mergeCell ref="H11:S11"/>
    <mergeCell ref="T11:T12"/>
    <mergeCell ref="A13:A20"/>
    <mergeCell ref="B13:B20"/>
    <mergeCell ref="C13:C20"/>
    <mergeCell ref="D13:D20"/>
    <mergeCell ref="E17:E18"/>
  </mergeCells>
  <printOptions/>
  <pageMargins left="0.7" right="0.7" top="0.75" bottom="0.75" header="0.3" footer="0.3"/>
  <pageSetup fitToHeight="1" fitToWidth="1" horizontalDpi="600" verticalDpi="600" orientation="landscape" scale="5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V23"/>
  <sheetViews>
    <sheetView zoomScale="90" zoomScaleNormal="90" zoomScalePageLayoutView="0" workbookViewId="0" topLeftCell="F10">
      <selection activeCell="R13" sqref="R13:R17"/>
    </sheetView>
  </sheetViews>
  <sheetFormatPr defaultColWidth="11.421875" defaultRowHeight="15"/>
  <cols>
    <col min="1" max="1" width="30.7109375" style="0" bestFit="1" customWidth="1"/>
    <col min="3" max="3" width="27.421875" style="0" customWidth="1"/>
    <col min="4" max="4" width="36.57421875" style="0" customWidth="1"/>
    <col min="5" max="5" width="28.8515625" style="0" customWidth="1"/>
    <col min="6" max="6" width="17.57421875" style="0" bestFit="1" customWidth="1"/>
    <col min="7" max="7" width="17.00390625" style="0" customWidth="1"/>
    <col min="8" max="8" width="14.8515625" style="0" customWidth="1"/>
    <col min="9" max="9" width="16.28125" style="0" customWidth="1"/>
    <col min="10" max="10" width="16.140625" style="0" customWidth="1"/>
    <col min="11" max="11" width="15.28125" style="0" customWidth="1"/>
    <col min="12" max="12" width="16.140625" style="0" customWidth="1"/>
    <col min="13" max="13" width="12.28125" style="0" customWidth="1"/>
    <col min="14" max="15" width="11.421875" style="0" customWidth="1"/>
    <col min="16" max="16" width="13.421875" style="0" customWidth="1"/>
    <col min="17" max="17" width="13.28125" style="0" customWidth="1"/>
    <col min="18" max="18" width="12.8515625" style="0" customWidth="1"/>
    <col min="19" max="19" width="14.7109375" style="0" customWidth="1"/>
    <col min="20" max="20" width="20.7109375" style="0" bestFit="1" customWidth="1"/>
  </cols>
  <sheetData>
    <row r="2" spans="1:20" s="18" customFormat="1" ht="19.5">
      <c r="A2" s="302" t="s">
        <v>30</v>
      </c>
      <c r="B2" s="302"/>
      <c r="C2" s="302"/>
      <c r="D2" s="302"/>
      <c r="E2" s="302"/>
      <c r="F2" s="302"/>
      <c r="G2" s="302"/>
      <c r="H2" s="302"/>
      <c r="I2" s="302"/>
      <c r="J2" s="302"/>
      <c r="K2" s="302"/>
      <c r="L2" s="302"/>
      <c r="M2" s="302"/>
      <c r="N2" s="302"/>
      <c r="O2" s="302"/>
      <c r="P2" s="302"/>
      <c r="Q2" s="302"/>
      <c r="R2" s="302"/>
      <c r="S2" s="302"/>
      <c r="T2" s="302"/>
    </row>
    <row r="3" spans="1:21" s="18" customFormat="1" ht="19.5">
      <c r="A3" s="302" t="s">
        <v>24</v>
      </c>
      <c r="B3" s="302"/>
      <c r="C3" s="302"/>
      <c r="D3" s="302"/>
      <c r="E3" s="302"/>
      <c r="F3" s="302"/>
      <c r="G3" s="302"/>
      <c r="H3" s="302"/>
      <c r="I3" s="302"/>
      <c r="J3" s="302"/>
      <c r="K3" s="302"/>
      <c r="L3" s="302"/>
      <c r="M3" s="302"/>
      <c r="N3" s="302"/>
      <c r="O3" s="302"/>
      <c r="P3" s="302"/>
      <c r="Q3" s="302"/>
      <c r="R3" s="302"/>
      <c r="S3" s="302"/>
      <c r="T3" s="302"/>
      <c r="U3" s="26"/>
    </row>
    <row r="4" spans="1:21" s="18" customFormat="1" ht="19.5">
      <c r="A4" s="302" t="s">
        <v>21</v>
      </c>
      <c r="B4" s="302"/>
      <c r="C4" s="302"/>
      <c r="D4" s="302"/>
      <c r="E4" s="302"/>
      <c r="F4" s="302"/>
      <c r="G4" s="302"/>
      <c r="H4" s="302"/>
      <c r="I4" s="302"/>
      <c r="J4" s="302"/>
      <c r="K4" s="302"/>
      <c r="L4" s="302"/>
      <c r="M4" s="302"/>
      <c r="N4" s="302"/>
      <c r="O4" s="302"/>
      <c r="P4" s="302"/>
      <c r="Q4" s="302"/>
      <c r="R4" s="302"/>
      <c r="S4" s="302"/>
      <c r="T4" s="302"/>
      <c r="U4" s="26"/>
    </row>
    <row r="5" spans="1:21" s="18" customFormat="1" ht="18.75">
      <c r="A5" s="26"/>
      <c r="B5" s="26"/>
      <c r="C5" s="26"/>
      <c r="D5" s="26"/>
      <c r="E5" s="26"/>
      <c r="F5" s="26"/>
      <c r="G5" s="26"/>
      <c r="H5" s="26"/>
      <c r="I5" s="26"/>
      <c r="J5" s="26"/>
      <c r="K5" s="26"/>
      <c r="L5" s="26"/>
      <c r="M5" s="26"/>
      <c r="N5" s="26"/>
      <c r="O5" s="26"/>
      <c r="P5" s="26"/>
      <c r="Q5" s="26"/>
      <c r="R5" s="26"/>
      <c r="S5" s="26"/>
      <c r="T5" s="26"/>
      <c r="U5" s="26"/>
    </row>
    <row r="6" s="18" customFormat="1" ht="15.75" thickBot="1"/>
    <row r="7" spans="1:5" s="18" customFormat="1" ht="15">
      <c r="A7" s="328" t="s">
        <v>0</v>
      </c>
      <c r="B7" s="329"/>
      <c r="C7" s="330"/>
      <c r="D7" s="331"/>
      <c r="E7" s="27"/>
    </row>
    <row r="8" spans="1:5" s="18" customFormat="1" ht="31.5" customHeight="1">
      <c r="A8" s="15" t="s">
        <v>1</v>
      </c>
      <c r="B8" s="332" t="s">
        <v>2</v>
      </c>
      <c r="C8" s="333"/>
      <c r="D8" s="16" t="s">
        <v>26</v>
      </c>
      <c r="E8" s="27"/>
    </row>
    <row r="9" spans="1:5" s="18" customFormat="1" ht="15.75" thickBot="1">
      <c r="A9" s="29" t="s">
        <v>163</v>
      </c>
      <c r="B9" s="309" t="s">
        <v>68</v>
      </c>
      <c r="C9" s="310"/>
      <c r="D9" s="7" t="s">
        <v>164</v>
      </c>
      <c r="E9" s="30"/>
    </row>
    <row r="10" spans="1:5" s="18" customFormat="1" ht="15.75" thickBot="1">
      <c r="A10" s="30"/>
      <c r="B10" s="30"/>
      <c r="C10" s="30"/>
      <c r="D10" s="30"/>
      <c r="E10" s="30"/>
    </row>
    <row r="11" spans="1:20" s="18" customFormat="1" ht="15.75" thickBot="1">
      <c r="A11" s="316" t="s">
        <v>3</v>
      </c>
      <c r="B11" s="317"/>
      <c r="C11" s="317"/>
      <c r="D11" s="317"/>
      <c r="E11" s="317"/>
      <c r="F11" s="317"/>
      <c r="G11" s="318"/>
      <c r="H11" s="316">
        <v>2022</v>
      </c>
      <c r="I11" s="317"/>
      <c r="J11" s="317"/>
      <c r="K11" s="317"/>
      <c r="L11" s="317"/>
      <c r="M11" s="317"/>
      <c r="N11" s="317"/>
      <c r="O11" s="317"/>
      <c r="P11" s="317"/>
      <c r="Q11" s="317"/>
      <c r="R11" s="317"/>
      <c r="S11" s="318"/>
      <c r="T11" s="314" t="s">
        <v>23</v>
      </c>
    </row>
    <row r="12" spans="1:20" s="18" customFormat="1" ht="53.25" customHeight="1" thickBot="1">
      <c r="A12" s="31" t="s">
        <v>20</v>
      </c>
      <c r="B12" s="32" t="s">
        <v>25</v>
      </c>
      <c r="C12" s="33" t="s">
        <v>4</v>
      </c>
      <c r="D12" s="33" t="s">
        <v>5</v>
      </c>
      <c r="E12" s="33" t="s">
        <v>6</v>
      </c>
      <c r="F12" s="33" t="s">
        <v>7</v>
      </c>
      <c r="G12" s="41" t="s">
        <v>8</v>
      </c>
      <c r="H12" s="35" t="s">
        <v>9</v>
      </c>
      <c r="I12" s="35" t="s">
        <v>22</v>
      </c>
      <c r="J12" s="35" t="s">
        <v>10</v>
      </c>
      <c r="K12" s="35" t="s">
        <v>11</v>
      </c>
      <c r="L12" s="35" t="s">
        <v>12</v>
      </c>
      <c r="M12" s="35" t="s">
        <v>13</v>
      </c>
      <c r="N12" s="35" t="s">
        <v>14</v>
      </c>
      <c r="O12" s="35" t="s">
        <v>15</v>
      </c>
      <c r="P12" s="35" t="s">
        <v>16</v>
      </c>
      <c r="Q12" s="35" t="s">
        <v>17</v>
      </c>
      <c r="R12" s="35" t="s">
        <v>18</v>
      </c>
      <c r="S12" s="36" t="s">
        <v>19</v>
      </c>
      <c r="T12" s="337"/>
    </row>
    <row r="13" spans="1:22" s="18" customFormat="1" ht="38.25" customHeight="1">
      <c r="A13" s="327" t="s">
        <v>165</v>
      </c>
      <c r="B13" s="344">
        <v>15287</v>
      </c>
      <c r="C13" s="338" t="s">
        <v>166</v>
      </c>
      <c r="D13" s="338" t="s">
        <v>167</v>
      </c>
      <c r="E13" s="338" t="s">
        <v>166</v>
      </c>
      <c r="F13" s="396">
        <v>33000</v>
      </c>
      <c r="G13" s="366" t="s">
        <v>164</v>
      </c>
      <c r="H13" s="399">
        <v>970</v>
      </c>
      <c r="I13" s="396">
        <v>2344</v>
      </c>
      <c r="J13" s="396">
        <v>3599</v>
      </c>
      <c r="K13" s="396">
        <v>3460</v>
      </c>
      <c r="L13" s="396">
        <v>3903</v>
      </c>
      <c r="M13" s="396">
        <v>3685</v>
      </c>
      <c r="N13" s="396">
        <v>3534</v>
      </c>
      <c r="O13" s="396">
        <v>4157</v>
      </c>
      <c r="P13" s="396">
        <v>3406</v>
      </c>
      <c r="Q13" s="396">
        <v>3609</v>
      </c>
      <c r="R13" s="396">
        <v>4056</v>
      </c>
      <c r="S13" s="396">
        <v>8046</v>
      </c>
      <c r="T13" s="383">
        <f>SUM(H13:S17)</f>
        <v>44769</v>
      </c>
      <c r="U13" s="122"/>
      <c r="V13" s="123"/>
    </row>
    <row r="14" spans="1:22" s="18" customFormat="1" ht="51" customHeight="1">
      <c r="A14" s="322"/>
      <c r="B14" s="345"/>
      <c r="C14" s="347"/>
      <c r="D14" s="347"/>
      <c r="E14" s="347"/>
      <c r="F14" s="397"/>
      <c r="G14" s="367"/>
      <c r="H14" s="400"/>
      <c r="I14" s="397"/>
      <c r="J14" s="397"/>
      <c r="K14" s="397"/>
      <c r="L14" s="397"/>
      <c r="M14" s="397"/>
      <c r="N14" s="397"/>
      <c r="O14" s="397"/>
      <c r="P14" s="397"/>
      <c r="Q14" s="397"/>
      <c r="R14" s="397"/>
      <c r="S14" s="397"/>
      <c r="T14" s="384"/>
      <c r="U14" s="122"/>
      <c r="V14" s="123"/>
    </row>
    <row r="15" spans="1:22" s="18" customFormat="1" ht="38.25" customHeight="1">
      <c r="A15" s="322"/>
      <c r="B15" s="345"/>
      <c r="C15" s="347"/>
      <c r="D15" s="347"/>
      <c r="E15" s="347"/>
      <c r="F15" s="397"/>
      <c r="G15" s="367"/>
      <c r="H15" s="400"/>
      <c r="I15" s="397"/>
      <c r="J15" s="397"/>
      <c r="K15" s="397"/>
      <c r="L15" s="397"/>
      <c r="M15" s="397"/>
      <c r="N15" s="397"/>
      <c r="O15" s="397"/>
      <c r="P15" s="397"/>
      <c r="Q15" s="397"/>
      <c r="R15" s="397"/>
      <c r="S15" s="397"/>
      <c r="T15" s="384"/>
      <c r="U15" s="122"/>
      <c r="V15" s="123"/>
    </row>
    <row r="16" spans="1:22" s="18" customFormat="1" ht="38.25" customHeight="1">
      <c r="A16" s="322"/>
      <c r="B16" s="345"/>
      <c r="C16" s="347"/>
      <c r="D16" s="347"/>
      <c r="E16" s="347"/>
      <c r="F16" s="397"/>
      <c r="G16" s="367"/>
      <c r="H16" s="400"/>
      <c r="I16" s="397"/>
      <c r="J16" s="397"/>
      <c r="K16" s="397"/>
      <c r="L16" s="397"/>
      <c r="M16" s="397"/>
      <c r="N16" s="397"/>
      <c r="O16" s="397"/>
      <c r="P16" s="397"/>
      <c r="Q16" s="397"/>
      <c r="R16" s="397"/>
      <c r="S16" s="397"/>
      <c r="T16" s="384"/>
      <c r="U16" s="122"/>
      <c r="V16" s="123"/>
    </row>
    <row r="17" spans="1:20" s="18" customFormat="1" ht="18.75" customHeight="1">
      <c r="A17" s="402"/>
      <c r="B17" s="403"/>
      <c r="C17" s="362"/>
      <c r="D17" s="362"/>
      <c r="E17" s="362"/>
      <c r="F17" s="398"/>
      <c r="G17" s="368"/>
      <c r="H17" s="401"/>
      <c r="I17" s="398"/>
      <c r="J17" s="398"/>
      <c r="K17" s="398"/>
      <c r="L17" s="398"/>
      <c r="M17" s="398"/>
      <c r="N17" s="398"/>
      <c r="O17" s="398"/>
      <c r="P17" s="398"/>
      <c r="Q17" s="398"/>
      <c r="R17" s="398"/>
      <c r="S17" s="398"/>
      <c r="T17" s="385"/>
    </row>
    <row r="18" spans="1:20" s="18" customFormat="1" ht="71.25" customHeight="1">
      <c r="A18" s="322" t="s">
        <v>168</v>
      </c>
      <c r="B18" s="386">
        <v>15293</v>
      </c>
      <c r="C18" s="386" t="s">
        <v>169</v>
      </c>
      <c r="D18" s="386" t="s">
        <v>170</v>
      </c>
      <c r="E18" s="386" t="s">
        <v>169</v>
      </c>
      <c r="F18" s="387">
        <v>14500000</v>
      </c>
      <c r="G18" s="390" t="s">
        <v>56</v>
      </c>
      <c r="H18" s="393">
        <v>5154346.8</v>
      </c>
      <c r="I18" s="379">
        <v>2424028.48</v>
      </c>
      <c r="J18" s="379">
        <v>1290198.6</v>
      </c>
      <c r="K18" s="379">
        <v>569831.21</v>
      </c>
      <c r="L18" s="379">
        <v>577840.39</v>
      </c>
      <c r="M18" s="379">
        <v>483122.59</v>
      </c>
      <c r="N18" s="379">
        <v>482095.61</v>
      </c>
      <c r="O18" s="379">
        <v>802211.61</v>
      </c>
      <c r="P18" s="379">
        <v>610259.17</v>
      </c>
      <c r="Q18" s="379">
        <v>386863.2</v>
      </c>
      <c r="R18" s="379">
        <v>969082.45</v>
      </c>
      <c r="S18" s="379">
        <v>773331.07</v>
      </c>
      <c r="T18" s="381">
        <f>SUM(H18:S21)</f>
        <v>14523211.179999998</v>
      </c>
    </row>
    <row r="19" spans="1:20" s="18" customFormat="1" ht="15" customHeight="1">
      <c r="A19" s="322"/>
      <c r="B19" s="345"/>
      <c r="C19" s="345"/>
      <c r="D19" s="345"/>
      <c r="E19" s="345"/>
      <c r="F19" s="388"/>
      <c r="G19" s="391"/>
      <c r="H19" s="394"/>
      <c r="I19" s="364"/>
      <c r="J19" s="364"/>
      <c r="K19" s="364"/>
      <c r="L19" s="364"/>
      <c r="M19" s="364"/>
      <c r="N19" s="364"/>
      <c r="O19" s="364"/>
      <c r="P19" s="364"/>
      <c r="Q19" s="364"/>
      <c r="R19" s="364"/>
      <c r="S19" s="364"/>
      <c r="T19" s="351"/>
    </row>
    <row r="20" spans="1:20" s="18" customFormat="1" ht="15" customHeight="1">
      <c r="A20" s="322"/>
      <c r="B20" s="345"/>
      <c r="C20" s="345"/>
      <c r="D20" s="345"/>
      <c r="E20" s="345"/>
      <c r="F20" s="388"/>
      <c r="G20" s="391"/>
      <c r="H20" s="394"/>
      <c r="I20" s="364"/>
      <c r="J20" s="364"/>
      <c r="K20" s="364"/>
      <c r="L20" s="364"/>
      <c r="M20" s="364"/>
      <c r="N20" s="364"/>
      <c r="O20" s="364"/>
      <c r="P20" s="364"/>
      <c r="Q20" s="364"/>
      <c r="R20" s="364"/>
      <c r="S20" s="364"/>
      <c r="T20" s="351"/>
    </row>
    <row r="21" spans="1:20" s="18" customFormat="1" ht="15.75" thickBot="1">
      <c r="A21" s="323"/>
      <c r="B21" s="346"/>
      <c r="C21" s="346"/>
      <c r="D21" s="346"/>
      <c r="E21" s="346"/>
      <c r="F21" s="389"/>
      <c r="G21" s="392"/>
      <c r="H21" s="395"/>
      <c r="I21" s="380"/>
      <c r="J21" s="380"/>
      <c r="K21" s="380"/>
      <c r="L21" s="380"/>
      <c r="M21" s="380"/>
      <c r="N21" s="380"/>
      <c r="O21" s="380"/>
      <c r="P21" s="380"/>
      <c r="Q21" s="380"/>
      <c r="R21" s="380"/>
      <c r="S21" s="380"/>
      <c r="T21" s="382"/>
    </row>
    <row r="23" ht="15">
      <c r="T23" s="290"/>
    </row>
  </sheetData>
  <sheetProtection/>
  <mergeCells count="49">
    <mergeCell ref="A2:T2"/>
    <mergeCell ref="A3:T3"/>
    <mergeCell ref="A4:T4"/>
    <mergeCell ref="A7:D7"/>
    <mergeCell ref="B8:C8"/>
    <mergeCell ref="B9:C9"/>
    <mergeCell ref="A11:G11"/>
    <mergeCell ref="H11:S11"/>
    <mergeCell ref="T11:T12"/>
    <mergeCell ref="A13:A17"/>
    <mergeCell ref="B13:B17"/>
    <mergeCell ref="C13:C17"/>
    <mergeCell ref="D13:D17"/>
    <mergeCell ref="E13:E17"/>
    <mergeCell ref="F13:F17"/>
    <mergeCell ref="G13:G17"/>
    <mergeCell ref="S13:S17"/>
    <mergeCell ref="H13:H17"/>
    <mergeCell ref="I13:I17"/>
    <mergeCell ref="J13:J17"/>
    <mergeCell ref="K13:K17"/>
    <mergeCell ref="L13:L17"/>
    <mergeCell ref="M13:M17"/>
    <mergeCell ref="I18:I21"/>
    <mergeCell ref="N13:N17"/>
    <mergeCell ref="O13:O17"/>
    <mergeCell ref="P13:P17"/>
    <mergeCell ref="Q13:Q17"/>
    <mergeCell ref="R13:R17"/>
    <mergeCell ref="O18:O21"/>
    <mergeCell ref="Q18:Q21"/>
    <mergeCell ref="R18:R21"/>
    <mergeCell ref="T13:T17"/>
    <mergeCell ref="A18:A21"/>
    <mergeCell ref="B18:B21"/>
    <mergeCell ref="C18:C21"/>
    <mergeCell ref="D18:D21"/>
    <mergeCell ref="E18:E21"/>
    <mergeCell ref="F18:F21"/>
    <mergeCell ref="G18:G21"/>
    <mergeCell ref="H18:H21"/>
    <mergeCell ref="P18:P21"/>
    <mergeCell ref="S18:S21"/>
    <mergeCell ref="T18:T21"/>
    <mergeCell ref="J18:J21"/>
    <mergeCell ref="K18:K21"/>
    <mergeCell ref="L18:L21"/>
    <mergeCell ref="M18:M21"/>
    <mergeCell ref="N18:N21"/>
  </mergeCells>
  <printOptions/>
  <pageMargins left="0.7" right="0.7" top="0.75" bottom="0.75" header="0.3" footer="0.3"/>
  <pageSetup fitToHeight="1" fitToWidth="1" horizontalDpi="600" verticalDpi="600" orientation="landscape"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Kinil Gonzalez Teresita de Jesus</cp:lastModifiedBy>
  <cp:lastPrinted>2022-07-14T16:05:36Z</cp:lastPrinted>
  <dcterms:created xsi:type="dcterms:W3CDTF">2018-12-05T18:41:01Z</dcterms:created>
  <dcterms:modified xsi:type="dcterms:W3CDTF">2023-01-11T21:50:26Z</dcterms:modified>
  <cp:category/>
  <cp:version/>
  <cp:contentType/>
  <cp:contentStatus/>
</cp:coreProperties>
</file>