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4"/>
  </bookViews>
  <sheets>
    <sheet name="Capacitación L." sheetId="1" r:id="rId1"/>
    <sheet name="CAE" sheetId="2" r:id="rId2"/>
    <sheet name="MICROMER" sheetId="3" r:id="rId3"/>
    <sheet name="CME" sheetId="4" r:id="rId4"/>
    <sheet name="Circulo 47" sheetId="5" r:id="rId5"/>
    <sheet name="VE Y BOLSA" sheetId="6" r:id="rId6"/>
    <sheet name="MERKA SDD" sheetId="7" r:id="rId7"/>
    <sheet name="VINCULACIÓN" sheetId="8" r:id="rId8"/>
    <sheet name="INFRAESTRUCTURA" sheetId="9" r:id="rId9"/>
    <sheet name="Atención Turística SDD" sheetId="10" r:id="rId10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<sst xmlns="http://schemas.openxmlformats.org/spreadsheetml/2006/main" count="1894" uniqueCount="281">
  <si>
    <t>CLASIFICACIÓN ADMINISTRATIVA</t>
  </si>
  <si>
    <t>DIRECCIÓN</t>
  </si>
  <si>
    <t>SUBDIRECCIÓN</t>
  </si>
  <si>
    <t>BASE DE DATOS</t>
  </si>
  <si>
    <t>PROGRAMA PRESUPUESTARIO LIGADO (POA)</t>
  </si>
  <si>
    <t>OBJETIVO DEL PROGRAMA PRESUPUESTARIO</t>
  </si>
  <si>
    <t>NOMBRE DE LA ACTIVIDAD</t>
  </si>
  <si>
    <t>META</t>
  </si>
  <si>
    <t>UNIDAD DE MEDIDA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</si>
  <si>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</si>
  <si>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</si>
  <si>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</si>
  <si>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</si>
  <si>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</si>
  <si>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</si>
  <si>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</si>
  <si>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</si>
  <si>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</si>
  <si>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</si>
  <si>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</si>
  <si>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LÍNEA (S) ACCIÓN PMD </t>
  </si>
  <si>
    <t xml:space="preserve">DATOS ESTADÍSTICOS  </t>
  </si>
  <si>
    <t>FEBRERO</t>
  </si>
  <si>
    <t>TOTAL ANUAL</t>
  </si>
  <si>
    <t>INDICADORES DE GESTIÓN</t>
  </si>
  <si>
    <t>No. PP</t>
  </si>
  <si>
    <t>UNIDAD RESPONSABLE (DEPTO)</t>
  </si>
  <si>
    <t>Desarrollo Económico y Turismo</t>
  </si>
  <si>
    <t>CONCEPTO</t>
  </si>
  <si>
    <t>DATOS DESAGREGADOS</t>
  </si>
  <si>
    <t>SEXO</t>
  </si>
  <si>
    <t>MUJERES</t>
  </si>
  <si>
    <t>HOMBRES</t>
  </si>
  <si>
    <t>OTRA</t>
  </si>
  <si>
    <t>TOTAL</t>
  </si>
  <si>
    <t>TOTAL MES</t>
  </si>
  <si>
    <t>EDAD</t>
  </si>
  <si>
    <t>0 A 11 AÑOS</t>
  </si>
  <si>
    <t>12 A 17 AÑOS</t>
  </si>
  <si>
    <t>18 A 29 AÑOS</t>
  </si>
  <si>
    <t>30 A 59 AÑOS</t>
  </si>
  <si>
    <t>60 AÑOS EN ADELANTE</t>
  </si>
  <si>
    <t>PROCEDENCIA</t>
  </si>
  <si>
    <t>COLONIAS</t>
  </si>
  <si>
    <t>COMISARÍAS</t>
  </si>
  <si>
    <t>CARACTERÍSTICAS</t>
  </si>
  <si>
    <t>DISCAPACIDAD</t>
  </si>
  <si>
    <t>PUEBLOS ORIGINARIOS</t>
  </si>
  <si>
    <t xml:space="preserve"> </t>
  </si>
  <si>
    <t>TOTAL MIPYMES CAPACITADAS</t>
  </si>
  <si>
    <t>N/A</t>
  </si>
  <si>
    <t>EVALUACIÓN DE PROGRAMAS PRESUPUESTARIOS DERIVADOS DEL PLAN MUNICIPAL DE DESARROLLO 2021-2024</t>
  </si>
  <si>
    <t>Desarrollo Económico</t>
  </si>
  <si>
    <t>Capacitación laboral</t>
  </si>
  <si>
    <t>FORTALECER LAS CAPACIDADES DE LA POBLACIÓN A TRÁVES DE CURSOS DE CAPACITACIÓN PARA FOMENTAR EL EMLEO Y/O AUTOEMPLEO</t>
  </si>
  <si>
    <t>CURSOS DE CAPACITACIÓN PARA EL EMPLEO Y AUTOEMPLEO</t>
  </si>
  <si>
    <t>PROPORCIONAR CAPACITACIÓN A LA POBLACIÓN DEL MUNICIPIO DE MÉRIDA, A TRÁVES DE CURSOS DIRIGIDOS AL EMPLEO Y/O AUTOEMPLEO</t>
  </si>
  <si>
    <t>LA CIUDADANÍA DEL MUNICIPIO DE MÉRIDA LOGRA EMPLEARSE Y/O AUTOEMPLEARSE MEDIANTE LA CAPACITACIÓN PROPORCIONADA</t>
  </si>
  <si>
    <t>PORCENTAJE DEL ALUMNADO CAPACITADO QUE SE EMPLEO Y/O AUTOEMPLEO</t>
  </si>
  <si>
    <t>ESPACIOS DE EXPOSICIÓN Y VENTA GESTIONADOS PARA LA CIUDADANÍA EN CAPACITACIÓN</t>
  </si>
  <si>
    <t>NÚMERO DE EVENTOS GESTIONADOS</t>
  </si>
  <si>
    <t>CURSOS DE CAPACITACIÓN PROPORCIONADOS A LA CIUDADANÍA PARA EMPLEARSE Y/O AUTOEMPLEARSE</t>
  </si>
  <si>
    <t>NÚMERO DE CURSOS IMPARTIDOS</t>
  </si>
  <si>
    <t>TERMINACIÓN DE LOS CURSOS DE CAPACITACIÓN POR EL ALUMNADO</t>
  </si>
  <si>
    <t>PORCENTAJE DEL ALUMNADO QUE TERMINA LOS CURSOS DE CAPACITACIÓN</t>
  </si>
  <si>
    <t>PROMOCIÓN DE LOS CURSOS DE CAPACITACIÓN EN MEDIOS DIGITALES Y TRADICIONALES PARA LA CAPTACIÓN DE CIUDADANAS Y CIUDADANOS INTERESADOS</t>
  </si>
  <si>
    <t>PORCENTAJE DEL ALUMNADO CAPTADO A TRÁVES DE LA PROMOCIÓN EN MEDIOS DIGITALES Y TRADICIONALES</t>
  </si>
  <si>
    <t>PARTICIPACIÓN DEL ALUMNADOEN LOS ESPACIOS DE EXPOSICIÓN Y VENTA</t>
  </si>
  <si>
    <t>PORCENTAJE DEL ALUMNADO QUE PARTICIPA EN LOS ESPACIOS DE EXPOSICIÓN Y VENTA</t>
  </si>
  <si>
    <t>COLABORACIÓN CON INSTITUCIONES EDUCATIVAS PÚBLICAS Y PRIVADAS PARA GENERAR Y OFRECER UN PORTAFOLIO DE CURSOS DE CAPACITACIÓN LABORAL Y DE OFICIOS</t>
  </si>
  <si>
    <t>CURSOS DE CAPACITACIÓN PROPORCIONADOS A LA CIUDADANÍA A TRÁVES DE CONVENIOS DE COLABORACIÓN CON INSTITUCIONES PÚBLICAS Y/O PRIVADAS</t>
  </si>
  <si>
    <t>NUMERO DE CURSOS IMPARTIDOS A TRAVÉS DE LOS CONVENIOS</t>
  </si>
  <si>
    <t>Micromer</t>
  </si>
  <si>
    <t xml:space="preserve">FINANCIAR LA INICIATIVA EMPRENDEDORA DE LA MUJER A TRAVES DEL FONDO MICROMER MUJER           </t>
  </si>
  <si>
    <t>MICROCRÉDITOS DE MÉRIDA (MICROMER)</t>
  </si>
  <si>
    <t>FORTALECER EL PROCESO OPERATIVO DE LAS EMPRESAS MEDIANTE EL FINANCIAMIENTO PARA CONTRIBUIR AL CRECIMIENTO DE LA ACTIVIDAD ECONÓMICA DEL MUNICIPIO.</t>
  </si>
  <si>
    <t>PERSONAS ATENDIDAS EN EL DEPARTAMENTO DE MICROMER</t>
  </si>
  <si>
    <t>PERSONAS ATENDIDAS</t>
  </si>
  <si>
    <t>RECEPCIÓN DE SOLICITUDES DE CRÉDITO</t>
  </si>
  <si>
    <t xml:space="preserve">SOLICITUDES DE CREDITO </t>
  </si>
  <si>
    <t>1 A 11 AÑOS</t>
  </si>
  <si>
    <t>13 A 17 AÑOS</t>
  </si>
  <si>
    <t>19 A 29 AÑOS</t>
  </si>
  <si>
    <t xml:space="preserve">OTORGAR CREDITOS PARA FORTALECER EMPRESAS A TRAVES DE MICROMER          </t>
  </si>
  <si>
    <t>31 A 59 AÑOS</t>
  </si>
  <si>
    <t>61 AÑOS EN ADELANTE</t>
  </si>
  <si>
    <t>CRÉDITO AUTORIZADOS A LAS MYPIMES</t>
  </si>
  <si>
    <t>SOLICTUDES DE CRÉDITO AUTORIZADAS</t>
  </si>
  <si>
    <t>VINCULAR Y PROMOVER A EMPRESAS CON BANCOS E INSTITUCIONES FINANCIERAS PARA ACCEDER A CREDITOS DE MAYOR ALCANCE</t>
  </si>
  <si>
    <t>CRÉDITO ENTREGADOS A LAS MYPIMES</t>
  </si>
  <si>
    <t>CREDITOS ENTREGADOS /CREDITOS AUTORIZADOS</t>
  </si>
  <si>
    <t>POCENTAJE DE CRÉDITOS ENTREGADOS</t>
  </si>
  <si>
    <t>NA</t>
  </si>
  <si>
    <t xml:space="preserve"> RECUPERACIÓN EN EL PROCESO DE LOS CRÉDITOS OTORGADOS</t>
  </si>
  <si>
    <t>CARTERA VIGENTE /EMPRESAS FINANCIADAS</t>
  </si>
  <si>
    <t xml:space="preserve">POCENTAJE DE CARTERA </t>
  </si>
  <si>
    <t xml:space="preserve"> LAS MICROEMPRESAS OBTIENEN
CRÉDITOS QUE PERMITEN MEJORAR LA
ECONÓMIA DE LOS HABITANTES DEL
MUNICIPIO DE MÉRIDA.
</t>
  </si>
  <si>
    <t>EMPRESAS  VIGENTES/ EMPRESAS FINANCIADAS</t>
  </si>
  <si>
    <t>POCENTAJE DE CRÉDITOS VIGENTES</t>
  </si>
  <si>
    <t>Turismo</t>
  </si>
  <si>
    <t>Atención Turística</t>
  </si>
  <si>
    <t>Desarrollar Nuevos Productos Turísticos y Culturales en Mérida y sus Comisarías</t>
  </si>
  <si>
    <t>Atención y Servicios Turísticos</t>
  </si>
  <si>
    <t>BRINDAR A LOS TURISTAS UNA IMAGEN DE MÉRIDA COMO DESTINO TURÍSTICO ATRACTIVO, CULTURAL Y VANGUARDISTA, OFRECIENDO NUEVOS PRODUCTOS TURÍSTICOS Y RUTAS URBANAS, MEDIANTE LA ATENCIÓN PROFESIONAL Y UN SERVICIO DE EXCELENCIA.</t>
  </si>
  <si>
    <t>Información turistica en módulos de información</t>
  </si>
  <si>
    <t>Número de turistas atendidos en los módulos</t>
  </si>
  <si>
    <t>Visitas guiadas</t>
  </si>
  <si>
    <t>Viisitas guiadas</t>
  </si>
  <si>
    <t>Participación de los turistas en las visitas guiadas</t>
  </si>
  <si>
    <t>Turistas atendidos en las visitas guiadas</t>
  </si>
  <si>
    <t>Centro Municipal de Emprendedores</t>
  </si>
  <si>
    <t>CONSOLIDAR LOS PROGRAMAS DE CAPACITACIÓN ACORDES A LAS NECESIDADES DE LAS Y LOS EMPRENDEDORES EN
MODALIDAD HÍBRIDA (PRESENCIAL Y VIRTUAL), A TRAVÉS DEL USO DE HERRAMIENTAS DIGITALES.</t>
  </si>
  <si>
    <t>PARTICIPACIÓN DE EMPRENDEDORES EN LOS CURSOS DE CAPACITACIÓN INTEGRAL EN TEMAS ADMINISTRATIVOS</t>
  </si>
  <si>
    <t>TOTAL DE CAPACITADOS</t>
  </si>
  <si>
    <t>TOTAL DE PARTICIPANTES</t>
  </si>
  <si>
    <t xml:space="preserve">NUMERO DE CURSOS DE CAPACITACIÓN IMPARTIDOS EN TEMAS ADMINISTRATIVOS </t>
  </si>
  <si>
    <t>NÚMERO DE CURSOS</t>
  </si>
  <si>
    <t>NÚMERO DE EMPRENDEDORAS Y EMPRENDEDORES BENEFICIADAS DEL PROGRAMA FORTALECER PARA CRECER.</t>
  </si>
  <si>
    <t>NÚMERO DE EMPRENDEDORAS Y EMPRENDEDORES</t>
  </si>
  <si>
    <t>NÚMERO DE MUJERES BENEFICIADAS</t>
  </si>
  <si>
    <t>APOYAR A LA COLOCACIÓN DE LOS PRODUCTOS TERMINADOS DEL CENTRO MUNICIPAL DE EMPRENDEDORES</t>
  </si>
  <si>
    <t xml:space="preserve">NÚMERO DE CONVOCATORIAS PARA APOYAR A LAS Y LOS EMPRENDEDORES EN LA FORMALIZACIÓN DE SUS PROYECTOS </t>
  </si>
  <si>
    <t>NÚMERO DE CONVOCATORIAS REALIZADAS</t>
  </si>
  <si>
    <t>GESTIÓN DE  APOYOS ECONÓMICOS PARA LA FORMALIZACIÓN DE LOS MODELOS DE NEGOCIO</t>
  </si>
  <si>
    <t>TOTAL DE APOYOS OTORGADOS</t>
  </si>
  <si>
    <t>DESARROLLO DE CONVOCATORIAS PARA LA FORMALIZACIÓN DE LOS NEGOCIOS</t>
  </si>
  <si>
    <t>TOTAL DE PROYECTOS FINALIZADOS/TOTAL DE PROYECTOS SELECCIONADOS</t>
  </si>
  <si>
    <t>DAR MAYOR PROMOCIÓN DE LOS SERVICIOS QUE OFRECE EL CENTRO MUNICIPAL DE EMPRENDEDORES A TRAVÉS DE MEDIOS DIGITALES.</t>
  </si>
  <si>
    <t>NÚMERO DE CIUDADANAS Y CIUDADANOS QUE SE ACERCAN A PEDIR INFORMES AL CENTRO MUNICIPAL DE EMPRENDEDORES.</t>
  </si>
  <si>
    <t>NÚMERO DE CIUDADANOS ATENDIDOS</t>
  </si>
  <si>
    <t>FOMENTAR EL EMPRENDIMIENTO DE NUEVOS NEGOCIOS EN EL MUNICIPIO DE MÉRIDA.</t>
  </si>
  <si>
    <t xml:space="preserve">NÚMERO DE PROYECTOS DE EMPRENDIMIENTO APOYADOS </t>
  </si>
  <si>
    <t>NÚMERO DE PROYECTOS ATENDIDOS</t>
  </si>
  <si>
    <t>NÚMERO DE SOLICITUDES RECIBIDAS PARA SER PARTE DEL PROGRAMA PARA INTEGRAR EL CENTRO MUNICIPAL DE EMPRENDEDORES</t>
  </si>
  <si>
    <t>NÚMERO DE SOLICITUDES RECIBIDAS</t>
  </si>
  <si>
    <t>APOYAR A LA DIFUSIÓN DE EMPRESAS GENERADAS EN EL CENTRO MUNICIPAL DE EMPRENDEDORES.</t>
  </si>
  <si>
    <t xml:space="preserve"> CONTROL  DE ASESORÍAS PERSONALIZADAS PARA LA ATENCIÓN DE LOS MODELOS DE NEGOCIO</t>
  </si>
  <si>
    <t>TOTAL DE MENTORIAS</t>
  </si>
  <si>
    <t xml:space="preserve">ORGANIZACIÓN DE EVENTOS PARA LA EXPOSICIÓN DE PRODUCTOS Y/O SERVICIOS DE LOS EMPRENDEDORES. </t>
  </si>
  <si>
    <t>PARTICIPACIÓN DE LOS EMPRENDEDORES EN EVENTOS</t>
  </si>
  <si>
    <t>NÚMERO DE EMPRENDEDORAS BENEFICIADAS DEL PROGRAMA FORTALECER PARA CRECER.</t>
  </si>
  <si>
    <t xml:space="preserve">GESTIÓNDE EVENTOS PARA LA EXPOSICIÓN DE PRODUCTOS Y/O SERVICIOS DE LOS EMPRENDEDORES. </t>
  </si>
  <si>
    <t>EVENTOS REALIZADOS</t>
  </si>
  <si>
    <t>PARTICIPACIÓN DE LAS Y LOS EMPRENDEDORES EN EVENTOS</t>
  </si>
  <si>
    <t xml:space="preserve">TOTAL DE VENTAS PERCIBIDAS POR LAS Y LOS EMPRENDEDORES AL CIERRE DEL PROGRAMA </t>
  </si>
  <si>
    <t>TOTAL DE VENTAS ANUALES AL CIERRE DEL PROGRAMA</t>
  </si>
  <si>
    <t>Círculo 47</t>
  </si>
  <si>
    <t>CÍRCULO 47</t>
  </si>
  <si>
    <t>MEJORAR LA SOSTENIBILIDAD DE LAS ACTIVIDADES AGROPECUARIAS DE LAS COMISARÍAS DE MÉRIDA, MEDIANTE LA
VINCULACIÓN DE LOS PRODUCTORES A MERCADOS JUSTOS.</t>
  </si>
  <si>
    <t>DIFUSIÓN DE LAS GRANJAS LOCALES EN LA CIUDADANÍA DE MÉRIDA.</t>
  </si>
  <si>
    <t>NÚMERO DE VISITAS AL MICROSITIO WEB</t>
  </si>
  <si>
    <t>VINCULACIÓN DE PRODUCTORES CON MERCADOS JUSTOS</t>
  </si>
  <si>
    <t>TALLERES DE CAPACITACIÓN EN BUENAS PRÁCTICAS PRODUCTIVAS EN LAS COMISARÍAS DE MÉRIDA.</t>
  </si>
  <si>
    <t>PORCENTAJE  (A: COMISARÍAS CON TALLERES IMPARTIDOS /B: COMISARÍAS CON ACTIVIDAD AGROPECUARIA)</t>
  </si>
  <si>
    <t>Subdireccion de Desarrollo Económico</t>
  </si>
  <si>
    <t>Centro de Atención Empresarial</t>
  </si>
  <si>
    <t>PROPORCIONAR CAPACITACIÓN A MICROEMPRESAS PARA SU FORTALECIMIENTO.
GESTIONAR LA FORMALIZACIÓN DE LAS MICROEMPRESAS DEL MUNICIPIO DE MÉRIDA.</t>
  </si>
  <si>
    <t>CENTRO DE ATENCIÓN EMPRESARIAL</t>
  </si>
  <si>
    <t xml:space="preserve"> IMPULSAR LA GENERACIÓN DE EMPRESAS PRODUCTIVAS Y COMPETITIVAS A TRAVÉS DE PROGRAMAS DE DESARROLLO PARA QUE BENEFICIEN A LOS CIUDADANOS DE MÉRIDA.</t>
  </si>
  <si>
    <t>LAS MIPYMES DE BAJO IMPACTO EN EL MUNICIPIO DE MÉRIDA, RECIBEN SERVICIOS PARA SU FORMALIZACIÓN.</t>
  </si>
  <si>
    <t>PORCENTAJE DE MIPYMES QUE SE FORMALIZAN. (MENSUAL)</t>
  </si>
  <si>
    <t>CAPACITACIÓN IMPARTIDA A LAS MIPYMES</t>
  </si>
  <si>
    <t>PORCENTAJE DE CIUDADANOS VINCULADOS A LAS MIPYMES QUE CONCLUYEN LA CAPACITACIÓN EN LÍNEA PARA SU FORTALECIMIENTO.
(MENSUAL)</t>
  </si>
  <si>
    <t>APERTURA DE NEGOCIOS REALIZADAS EN TRES DÍAS HÁBILES.</t>
  </si>
  <si>
    <t>PORCENTAJE DE NEGOCIOS APERTURADOS EN TRES DÍAS. (MENSUAL)</t>
  </si>
  <si>
    <t>ASESORIAS PROPORCIONADAS A LAS MIPYMES</t>
  </si>
  <si>
    <t>NUMERO DE PERSONAS QUE RECIBEN ASESORIAS PARA FORMALIZAR SU NEGOCIO. (MENSUAL)</t>
  </si>
  <si>
    <t>ADMINISTRACIÓN DE LA BASE DE DATOS DE LAS MIPYMES INSCRITOS A LA CAPACITACIÓN.</t>
  </si>
  <si>
    <t>NUMERO DE MIPYMES CAPACITADAS. (SEMESTRAL)</t>
  </si>
  <si>
    <t>DIFUSION DEL CAE Y DEL SARE  TRAVÉS DE REDES SOCIALES</t>
  </si>
  <si>
    <t>NUMERO DE PERSONAS ALCANZADAS A TRAVÉS DE LAS CAMPAÑAS REALIZADAS. (ANUAL)</t>
  </si>
  <si>
    <t>NÚMERO DE OPERACIONES REALIZADAS EN LOS CENTROS DE ATENCION EMPRESARIAL (CAE) (MENSUAL)</t>
  </si>
  <si>
    <t>NÚMERO DE EMPLEOS GENERADOS DE LAS APERTURAS REALIZADAS. (MENSUAL)</t>
  </si>
  <si>
    <t>INVERSIÓN REALIZADA POR LAS EMPRESAS APERTURADAS. (MENSUAL)</t>
  </si>
  <si>
    <t>Subdireccion de Turismo</t>
  </si>
  <si>
    <t>Mercadotencia y Difusión</t>
  </si>
  <si>
    <t>Promocionar la Oferta Turística Municipal en Mercados Estratégicos</t>
  </si>
  <si>
    <t>Imagen Turística de Mérida</t>
  </si>
  <si>
    <t>Difundir información relevante del municipio de Mérida a los consumidores finales del sector turístico, mediante campañas de medios tradicionales y digitales.</t>
  </si>
  <si>
    <t>Posicionamiento  de la marca VISITMERIDAMX</t>
  </si>
  <si>
    <t>Numero de personas que usan el Hashtag</t>
  </si>
  <si>
    <t xml:space="preserve">Comunicar y Difundir  Local Regional Nacional e Internacional de la Oferta de los Atractivos Turísticos del Municipio </t>
  </si>
  <si>
    <t>Administración de los medios digitales</t>
  </si>
  <si>
    <t>Número de interacciones de usuarios en redes sociales</t>
  </si>
  <si>
    <t>Promoción de la Oferta Turística Municipal en Mercados Estratégicos</t>
  </si>
  <si>
    <t>Mérida como Destino Turístico</t>
  </si>
  <si>
    <t xml:space="preserve">Mejorar la actividad turística del Municipio de Mérida mediante estratégicas de promoción que beneficien a la oferta turística de Mérida y ciudadanía en general </t>
  </si>
  <si>
    <t xml:space="preserve">Participación en eventos de promoción turítica por parte de la Dirección de Desarrollo Económico y Turismo. </t>
  </si>
  <si>
    <t xml:space="preserve">Número de participaciones en eventos de promoción turística (Eventos asistidos) </t>
  </si>
  <si>
    <t xml:space="preserve">Comunicación y Difusión Local Regional Nacional e Internacional de la Oferta de los Atractivos Turísticos del Municipio </t>
  </si>
  <si>
    <t xml:space="preserve">Registro de convocatoria y asistencia a los eventos </t>
  </si>
  <si>
    <t xml:space="preserve">Número de participantes en eventos </t>
  </si>
  <si>
    <t>Alianzas estratrégicas con prestadores de servicios turísticos</t>
  </si>
  <si>
    <t>Número de Alianzas estratégicas</t>
  </si>
  <si>
    <t>Infraestructura</t>
  </si>
  <si>
    <t xml:space="preserve">Desarrollar nuevos productos Turísticos y culturales en Mérida y sus Comisarías.. </t>
  </si>
  <si>
    <t>Impulsar el desarrollo sostenido para las y los Artesanos y Oferentes que participen en las ferias, expos y eventos mediante el otorgamiento de espacios, y creación de puntos de comercialización directa (Física o Virtual)</t>
  </si>
  <si>
    <t>Administración del padrón de Artesanas y Artesanos</t>
  </si>
  <si>
    <t>Artesanos y Artesanas participantes</t>
  </si>
  <si>
    <t>Programas Permanentes  de la Ciudad de Mérida</t>
  </si>
  <si>
    <t>Administrar el padrón de oferentes de los Programas Permanentes</t>
  </si>
  <si>
    <t>Enriquecer la oferta de espectaculoe en la Feria Tunich</t>
  </si>
  <si>
    <t>Feria Artesanal Tunich</t>
  </si>
  <si>
    <t xml:space="preserve">Difundir la riqueza cultural, Gastronómica y artesanal del Municipio de Mérida mediante un área de comerzalización presencial o virtual que permita generar una derrama económica en beneficio de los productores arteanales y sus familias. </t>
  </si>
  <si>
    <t>Coordinación de logística para el cumplimiento y realización de la Feria Artesanal Tunich</t>
  </si>
  <si>
    <t>Administrar el Padrón de oferentes de los Programas Permanentes</t>
  </si>
  <si>
    <t>Festivales Gastronómicos</t>
  </si>
  <si>
    <t>Total de Personas Atendidas</t>
  </si>
  <si>
    <t>Total Solicitudes de Crédito</t>
  </si>
  <si>
    <t>Créditos Autorizados</t>
  </si>
  <si>
    <t xml:space="preserve">META </t>
  </si>
  <si>
    <t>TURISMO</t>
  </si>
  <si>
    <t>VINCULACIÓN</t>
  </si>
  <si>
    <t>Turismo de Excelencia</t>
  </si>
  <si>
    <t>APOYAR EN LA MEJORA DE LA CALIDAD EN EL SERVICIO OFRECIDO POR PRESTADORES DE SERVICIOS TURÍSTICOS, MEDIANTE
HERRAMIENTAS DE CAPACITACIÓN EN MODALIDAD VIRTUAL Y PRESENCIAL PARA SATISFACER LAS NECESIDADES DE LOS
TURISTAS.</t>
  </si>
  <si>
    <t xml:space="preserve">PARTICIPACIÓN DE TRABAJADORES/EMPLEADOS DEL SECTOR TURÍSTICO EN LOS CURSOS DE CAPACITACIÓN.  </t>
  </si>
  <si>
    <t>PERSONAS CAPACITADAS</t>
  </si>
  <si>
    <t>TOTAL PERSONAS CAPACITADAS</t>
  </si>
  <si>
    <t>GESTIÓN DE CURSOS DE CAPACITACIÓN</t>
  </si>
  <si>
    <t>CURSOS DE CAPACITACIÓN TURÍSTICA</t>
  </si>
  <si>
    <t>NÚMERO DE CURSOS
ORGANIZADOS.</t>
  </si>
  <si>
    <t>Alianzas Estrategicas</t>
  </si>
  <si>
    <t>FORTALECER RELACIONES  CON EL SECTOR EMPRESARIAL TURÍSTICO, SOCIEDAD CIVIL E INSTANCIAS DE GOBIERNO, MEDIANTE ESTRATEGÍAS DE VINCULACIÓN EN MODALIDAD VIRTUAL Y PRESENCIAL PARA IMPULSAR  LA COLABORACIÓN MUTUA.</t>
  </si>
  <si>
    <t>CONSOLIDACIÓN DE VINCULACIONES ENTRE EL SECTOR TURÍSTICO, EMPRESARIAL Y LA  SOCIEDAD EN GENERAL.</t>
  </si>
  <si>
    <t>VINCULACIONES REALIZADAS</t>
  </si>
  <si>
    <t>NÚMERO DE VINCULACIONES REALIZADAS.</t>
  </si>
  <si>
    <t>Capacitar a los prestadores de servicios turísticos para continuar especializándose en las habilidades y competencias de la demanda actual, innovando en el uso de herramientas tecnológicas.</t>
  </si>
  <si>
    <t>Vincular con consulados, embajadas e instituciones relacionadas en la materia para generar alianzas estratégicas para el desarrollo económico y turístico.</t>
  </si>
  <si>
    <t>Desarrollar programas de intercambio amplio con centros de investigación, instituciones académicas y empresas, tanto locales, nacionales como internacionales.</t>
  </si>
  <si>
    <t>Vincular y difundir las acciones que fomenten basura cero al sector turístico.</t>
  </si>
  <si>
    <t>Establecer una red con las ciudades hermanadas con Mérida para reactivar e implementar intercambios económicos y culturales.</t>
  </si>
  <si>
    <t xml:space="preserve">Analizar la conveniencia de nuevos hermanamientos y acuerdos de colaboración con ciudades afines en términos económicos, culturales y gastronómicos. </t>
  </si>
  <si>
    <t>PORCENTAJE DE AGROPECUARIOS VINCULADOS A MERCADOS/AGROPECUARIOS ACTIVOS</t>
  </si>
  <si>
    <t>PORCENTAJE DE AGROPECUARIOS VINCULADOS</t>
  </si>
  <si>
    <t xml:space="preserve">PORCENTAJE DE COMISARIAS CAPACITADAS </t>
  </si>
  <si>
    <t>Generar espacios y vínculos para la comercialización de productos locales que promuevan la sostenibilidad y acceso a mercados justos.</t>
  </si>
  <si>
    <t>Evaluar, reforzar y dar difusión a los programas de apoyo económico y productivo para fomentar la microeconomía.</t>
  </si>
  <si>
    <t>Establecer espacios y/o herramientas digitales adecuadas para el comercio de productos y servicios de las y los pequeños y medianos productores de las comisarías y colonias de Mérida.</t>
  </si>
  <si>
    <t>Consolidar mecanismos de difusión y promoción de los servicios y actividades que se realizan en las comisarías.</t>
  </si>
  <si>
    <t>Apoyar la vinculación a mercados y fortalecimiento a productores locales con experiencia.</t>
  </si>
  <si>
    <t>IMPULSAR PROYECTOS E IDEAS DE EMPRENDIMIENTO A TRAVÉS DE LOS SERVICIOS DE ASESORÍA INTEGRAL EN EL DESARROLLO DE NEGOCIOS DEL MUNICIPIO DE MÉRIDA.</t>
  </si>
  <si>
    <t>Impulsar la participación y el desarrollo de competencias empresariales con el programa ''Fortalecer para Crecer''.</t>
  </si>
  <si>
    <t>IMPULSAR EL CENTRO MUNICIPAL DE EMPRENDEDORES.</t>
  </si>
  <si>
    <t>Vinculación Empresarial y Bolsa de trabajo</t>
  </si>
  <si>
    <t>VINCULACIÓN EMPRESARIAL Y BOLSA DE TRABAJO</t>
  </si>
  <si>
    <t xml:space="preserve">VINCULAR EN FORMA OPORTUNA Y EFICIENTE A LOS SOLICITANTES DE EMPLEO CON LAS OPORTUNIDADES LABORALES QUE SE GENERAN EN EL SECTOR EMPRESARIAL DEL MUNICIPIO DE MÉRIDA. </t>
  </si>
  <si>
    <t xml:space="preserve"> PERSONAS CONTRATADAS  QUE SOLICITARON EMPLEO EN LA BOLSA DE TRABAJO DIGITAL</t>
  </si>
  <si>
    <t>PORCENTAJE DE PERSONAS CONTRATADAS.</t>
  </si>
  <si>
    <t xml:space="preserve"> VACANTES OFERTADAS EN EL PORTAL DE LA BOLSA DE TRABAJO DIGITAL</t>
  </si>
  <si>
    <t>PORCENTAJE DE VACANTES CUBIERTAS EN EL PORTAL DE LA BOLSA DE TRABAJO DIGITAL</t>
  </si>
  <si>
    <t>CIUDADANÍA CONTRATADAS QUE SE  REGISTRO EN LA BOLSA DE TRABAJO DIGITAL.</t>
  </si>
  <si>
    <t>VACANTES OFERTADAS EN LAS JORNADAS, MÓDULO MÓVIL, FERIAS, EVENTOS DE EMPLEO VIRTUALES O PRESENCIALES.</t>
  </si>
  <si>
    <t>NÚMERO DE VACANTES OFERTADAS</t>
  </si>
  <si>
    <t xml:space="preserve"> EMPRESAS REGISTRADAS EN BOLSA DE TRABAJO.</t>
  </si>
  <si>
    <t xml:space="preserve">NÚMERO DE EMPRESAS REGISTRADAS </t>
  </si>
  <si>
    <t xml:space="preserve"> PERSONAS CONTRATADAS POR LA BOLSA DE TRABAJO DIGITAL </t>
  </si>
  <si>
    <t>NÚMERO DE PERSONAS CONTRATADAS.</t>
  </si>
  <si>
    <t>PERSONAS CONTRATADAS</t>
  </si>
  <si>
    <t>CIUDADANÍA QUE ASISTIERON A LAS JORNADAS DE EMPLEO PRESENCIALES Y VIRTUALES.</t>
  </si>
  <si>
    <t>NÚMERO DE CIUDADANÍA QUE ASISTIERON</t>
  </si>
  <si>
    <t>NÚMERO DE PERSONAS QUE ASISTIERON</t>
  </si>
  <si>
    <t>CIUDADANÍA CONTRATADAS QUE SE  REGISTRO  EN LA BOLSA DE TRABAJO DIGITAL.</t>
  </si>
  <si>
    <t>Fortalecer la jornada de empleo dirigida al sector universitario en coordinación con las instituciones académicas de nivel medio superior.</t>
  </si>
  <si>
    <t>Consolidar el módulo móvil para la vinculación de empleos en colonias y comisarías de Mérida.</t>
  </si>
  <si>
    <t>NÚMERO DE EMPRENDEDORAS/ES BENEFICIADOS DEL PROGRAMA FORTALECER PARA CRECER.</t>
  </si>
  <si>
    <t>NÚMERO DE BENEFICIADAS/OS</t>
  </si>
  <si>
    <t>Ferias y Eventos Turistico</t>
  </si>
  <si>
    <t>Lista de artesanos invitados/ lLista de artesanos participantes</t>
  </si>
  <si>
    <t xml:space="preserve">Numero de participantes </t>
  </si>
  <si>
    <t>Beneficiar a los artesanos de la Ciudad de Mérida que participan en los Programas Permanentes, mediante el otorgamiento de un espacio de comercialización directa, contribuyendo a mejorar la economía de las o los participantes.</t>
  </si>
  <si>
    <t>Impulsar y difundir la Feria Tunich en  modalidad hibrida, para generar una oferta más atractiva al visitante local y foráneo</t>
  </si>
  <si>
    <t xml:space="preserve"> Lista de Artesanos Participantes/Lista del Padrón de Artesanos  </t>
  </si>
  <si>
    <t xml:space="preserve">Proyectar el alcance de la feria Tunich a estados o países que también tengan como primcipal actividad económica en piedra. </t>
  </si>
  <si>
    <t>Impulsar internacionalmente la Gastronomía local a través de eventos y/o campañas en medios digitales.</t>
  </si>
  <si>
    <t>Gestionar la adecuación de un espacio urbano como corredor Gastronómico y Turístico</t>
  </si>
  <si>
    <t>Promocionar y difundor los festivales de Gastronomía Regional</t>
  </si>
  <si>
    <t>GENERAR EL DESARROLLO SOSTENIBLE DE LA CIUDADANÍA A TRÁVES DE LA ORGANIZACIÓN DE EVENTOS GASTRONÓMICOS QUE FOMENTEN LA COHESIÓN SOCIAL Y LA PROMOCIÓN DE LAS BUENAS PRÁCTICAS.</t>
  </si>
  <si>
    <t xml:space="preserve">Festivales realizados </t>
  </si>
  <si>
    <t xml:space="preserve">Número de Festivales realizados </t>
  </si>
  <si>
    <t xml:space="preserve">PORCENTAJE DE LA CIUDADANÍA CONTRATADA </t>
  </si>
  <si>
    <t>Actividades realizadas/Total de actividades programadas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</si>
</sst>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_ ;\-#,##0\ "/>
    <numFmt numFmtId="166" formatCode="[$-80A]dddd\,\ dd&quot; de &quot;mmmm&quot; de &quot;yyyy"/>
    <numFmt numFmtId="167" formatCode="[$-80A]hh:mm:ss\ AM/PM"/>
    <numFmt numFmtId="168" formatCode="[$-80A]dddd\,\ d&quot; de &quot;mmmm&quot; de &quot;yyyy"/>
    <numFmt numFmtId="169" formatCode="0.000000"/>
    <numFmt numFmtId="170" formatCode="0.00000"/>
    <numFmt numFmtId="171" formatCode="0.0000"/>
    <numFmt numFmtId="172" formatCode="0.000"/>
    <numFmt numFmtId="173" formatCode="0.0000000"/>
    <numFmt numFmtId="174" formatCode="0.0"/>
    <numFmt numFmtId="175" formatCode="&quot;$&quot;#,##0"/>
    <numFmt numFmtId="176" formatCode="0.000000000"/>
    <numFmt numFmtId="177" formatCode="0.00000000"/>
    <numFmt numFmtId="178" formatCode="0.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0.000%"/>
    <numFmt numFmtId="184" formatCode="0.00000000000000%"/>
    <numFmt numFmtId="185" formatCode="0.0000%"/>
    <numFmt numFmtId="186" formatCode="0.00000%"/>
    <numFmt numFmtId="187" formatCode="0.000000000000000%"/>
    <numFmt numFmtId="188" formatCode="0.0000000000000000%"/>
    <numFmt numFmtId="189" formatCode="0.0000000000000%"/>
    <numFmt numFmtId="190" formatCode="0.000000000000%"/>
    <numFmt numFmtId="191" formatCode="0.00000000000%"/>
    <numFmt numFmtId="192" formatCode="0.0000000000%"/>
    <numFmt numFmtId="193" formatCode="0.000000000%"/>
    <numFmt numFmtId="194" formatCode="0.00000000%"/>
    <numFmt numFmtId="195" formatCode="0.0000000%"/>
    <numFmt numFmtId="196" formatCode="0.000000%"/>
    <numFmt numFmtId="197" formatCode="_-* #,##0.0_-;\-* #,##0.0_-;_-* &quot;-&quot;??_-;_-@_-"/>
    <numFmt numFmtId="198" formatCode="_-* #,##0_-;\-* #,##0_-;_-* &quot;-&quot;??_-;_-@_-"/>
    <numFmt numFmtId="199" formatCode="[$-80A]hh:mm:ss\ AM/PM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Barlow Light"/>
      <family val="0"/>
    </font>
    <font>
      <b/>
      <sz val="10"/>
      <color indexed="8"/>
      <name val="Barlow Light"/>
      <family val="0"/>
    </font>
    <font>
      <b/>
      <sz val="10"/>
      <name val="Barlow Ligh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 Light"/>
      <family val="2"/>
    </font>
    <font>
      <sz val="10"/>
      <color indexed="8"/>
      <name val="Calibri Light"/>
      <family val="2"/>
    </font>
    <font>
      <b/>
      <sz val="14"/>
      <color indexed="8"/>
      <name val="Calibri Light"/>
      <family val="2"/>
    </font>
    <font>
      <sz val="11"/>
      <color indexed="8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b/>
      <sz val="10"/>
      <color indexed="8"/>
      <name val="Calibri Light"/>
      <family val="2"/>
    </font>
    <font>
      <b/>
      <sz val="26"/>
      <color indexed="8"/>
      <name val="Calibri Light"/>
      <family val="2"/>
    </font>
    <font>
      <b/>
      <sz val="24"/>
      <color indexed="8"/>
      <name val="Calibri Light"/>
      <family val="2"/>
    </font>
    <font>
      <b/>
      <sz val="14"/>
      <color indexed="9"/>
      <name val="Barlow Light"/>
      <family val="0"/>
    </font>
    <font>
      <b/>
      <sz val="9"/>
      <color indexed="8"/>
      <name val="Barlow Light"/>
      <family val="0"/>
    </font>
    <font>
      <sz val="10"/>
      <color indexed="8"/>
      <name val="Calibri"/>
      <family val="2"/>
    </font>
    <font>
      <b/>
      <sz val="10"/>
      <color indexed="9"/>
      <name val="Barlow Light"/>
      <family val="0"/>
    </font>
    <font>
      <b/>
      <sz val="20"/>
      <color indexed="8"/>
      <name val="Calibri Light"/>
      <family val="2"/>
    </font>
    <font>
      <b/>
      <sz val="10"/>
      <color indexed="8"/>
      <name val="Calibri"/>
      <family val="2"/>
    </font>
    <font>
      <b/>
      <sz val="12"/>
      <color indexed="9"/>
      <name val="Calibri Light"/>
      <family val="2"/>
    </font>
    <font>
      <b/>
      <sz val="16"/>
      <color indexed="9"/>
      <name val="Barlow Light"/>
      <family val="0"/>
    </font>
    <font>
      <b/>
      <sz val="11"/>
      <color indexed="9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 Light"/>
      <family val="2"/>
    </font>
    <font>
      <sz val="10"/>
      <color theme="1"/>
      <name val="Calibri Light"/>
      <family val="2"/>
    </font>
    <font>
      <b/>
      <sz val="14"/>
      <color theme="1"/>
      <name val="Calibri Light"/>
      <family val="2"/>
    </font>
    <font>
      <sz val="11"/>
      <color theme="1"/>
      <name val="Calibri Light"/>
      <family val="2"/>
    </font>
    <font>
      <sz val="10"/>
      <color theme="1"/>
      <name val="Barlow Light"/>
      <family val="0"/>
    </font>
    <font>
      <b/>
      <sz val="10"/>
      <color theme="1"/>
      <name val="Barlow Light"/>
      <family val="0"/>
    </font>
    <font>
      <b/>
      <sz val="10"/>
      <color theme="1"/>
      <name val="Calibri Light"/>
      <family val="2"/>
    </font>
    <font>
      <b/>
      <sz val="26"/>
      <color theme="1"/>
      <name val="Calibri Light"/>
      <family val="2"/>
    </font>
    <font>
      <b/>
      <sz val="24"/>
      <color theme="1"/>
      <name val="Calibri Light"/>
      <family val="2"/>
    </font>
    <font>
      <b/>
      <sz val="14"/>
      <color theme="0"/>
      <name val="Barlow Light"/>
      <family val="0"/>
    </font>
    <font>
      <b/>
      <sz val="9"/>
      <color theme="1"/>
      <name val="Barlow Light"/>
      <family val="0"/>
    </font>
    <font>
      <sz val="10"/>
      <color theme="1"/>
      <name val="Calibri"/>
      <family val="2"/>
    </font>
    <font>
      <b/>
      <sz val="10"/>
      <color theme="0"/>
      <name val="Barlow Light"/>
      <family val="0"/>
    </font>
    <font>
      <b/>
      <sz val="20"/>
      <color theme="1"/>
      <name val="Calibri Light"/>
      <family val="2"/>
    </font>
    <font>
      <b/>
      <sz val="10"/>
      <color theme="1"/>
      <name val="Calibri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b/>
      <sz val="11"/>
      <color theme="0"/>
      <name val="Calibri Light"/>
      <family val="2"/>
    </font>
    <font>
      <b/>
      <sz val="12"/>
      <color theme="0"/>
      <name val="Calibri Light"/>
      <family val="2"/>
    </font>
    <font>
      <b/>
      <sz val="16"/>
      <color theme="0"/>
      <name val="Barlow Light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/>
      <bottom style="medium"/>
    </border>
    <border>
      <left style="thin"/>
      <right style="thin"/>
      <top>
        <color indexed="63"/>
      </top>
      <bottom style="thin"/>
    </border>
    <border>
      <left style="thick"/>
      <right style="thin"/>
      <top style="medium"/>
      <bottom style="medium"/>
    </border>
    <border>
      <left style="thin"/>
      <right style="thick"/>
      <top style="medium"/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ck"/>
      <top>
        <color indexed="63"/>
      </top>
      <bottom style="thin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>
        <color indexed="63"/>
      </left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/>
      <bottom style="thin"/>
    </border>
    <border>
      <left style="thick"/>
      <right style="thin"/>
      <top style="thin"/>
      <bottom>
        <color indexed="63"/>
      </bottom>
    </border>
    <border>
      <left style="medium"/>
      <right/>
      <top style="medium"/>
      <bottom>
        <color indexed="63"/>
      </bottom>
    </border>
    <border>
      <left style="thin"/>
      <right style="medium"/>
      <top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/>
      <bottom/>
    </border>
    <border>
      <left style="medium"/>
      <right/>
      <top/>
      <bottom style="thin"/>
    </border>
    <border>
      <left style="medium"/>
      <right>
        <color indexed="63"/>
      </right>
      <top/>
      <bottom/>
    </border>
    <border>
      <left>
        <color indexed="63"/>
      </left>
      <right style="thick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966">
    <xf numFmtId="0" fontId="0" fillId="0" borderId="0" xfId="0" applyFont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1" fontId="28" fillId="0" borderId="14" xfId="51" applyNumberFormat="1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1" fontId="28" fillId="0" borderId="17" xfId="51" applyNumberFormat="1" applyFont="1" applyBorder="1" applyAlignment="1">
      <alignment horizontal="center" vertical="center" wrapText="1"/>
    </xf>
    <xf numFmtId="1" fontId="28" fillId="0" borderId="18" xfId="51" applyNumberFormat="1" applyFont="1" applyBorder="1" applyAlignment="1">
      <alignment horizontal="center" vertical="center" wrapText="1"/>
    </xf>
    <xf numFmtId="1" fontId="28" fillId="0" borderId="19" xfId="51" applyNumberFormat="1" applyFont="1" applyBorder="1" applyAlignment="1">
      <alignment horizontal="center" vertical="center" wrapText="1"/>
    </xf>
    <xf numFmtId="1" fontId="28" fillId="0" borderId="12" xfId="51" applyNumberFormat="1" applyFont="1" applyBorder="1" applyAlignment="1">
      <alignment horizontal="center" vertical="center" wrapText="1"/>
    </xf>
    <xf numFmtId="1" fontId="28" fillId="0" borderId="10" xfId="51" applyNumberFormat="1" applyFont="1" applyBorder="1" applyAlignment="1">
      <alignment horizontal="center" vertical="center" wrapText="1"/>
    </xf>
    <xf numFmtId="1" fontId="28" fillId="0" borderId="13" xfId="51" applyNumberFormat="1" applyFont="1" applyBorder="1" applyAlignment="1">
      <alignment horizontal="center" vertical="center" wrapText="1"/>
    </xf>
    <xf numFmtId="1" fontId="28" fillId="0" borderId="20" xfId="51" applyNumberFormat="1" applyFont="1" applyBorder="1" applyAlignment="1">
      <alignment horizontal="center" vertical="center" wrapText="1"/>
    </xf>
    <xf numFmtId="1" fontId="28" fillId="0" borderId="11" xfId="51" applyNumberFormat="1" applyFont="1" applyBorder="1" applyAlignment="1">
      <alignment horizontal="center" vertical="center" wrapText="1"/>
    </xf>
    <xf numFmtId="1" fontId="28" fillId="0" borderId="21" xfId="51" applyNumberFormat="1" applyFont="1" applyBorder="1" applyAlignment="1">
      <alignment horizontal="center" vertical="center" wrapText="1"/>
    </xf>
    <xf numFmtId="1" fontId="28" fillId="0" borderId="22" xfId="51" applyNumberFormat="1" applyFont="1" applyBorder="1" applyAlignment="1">
      <alignment horizontal="center" vertical="center" wrapText="1"/>
    </xf>
    <xf numFmtId="1" fontId="28" fillId="0" borderId="23" xfId="51" applyNumberFormat="1" applyFont="1" applyBorder="1" applyAlignment="1">
      <alignment horizontal="center" vertical="center" wrapText="1"/>
    </xf>
    <xf numFmtId="1" fontId="29" fillId="0" borderId="10" xfId="51" applyNumberFormat="1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1" fontId="29" fillId="0" borderId="22" xfId="51" applyNumberFormat="1" applyFont="1" applyBorder="1" applyAlignment="1">
      <alignment horizontal="center" vertical="center" wrapText="1"/>
    </xf>
    <xf numFmtId="2" fontId="61" fillId="0" borderId="15" xfId="0" applyNumberFormat="1" applyFont="1" applyBorder="1" applyAlignment="1">
      <alignment horizontal="center" vertical="center" wrapText="1"/>
    </xf>
    <xf numFmtId="3" fontId="61" fillId="0" borderId="24" xfId="0" applyNumberFormat="1" applyFont="1" applyBorder="1" applyAlignment="1">
      <alignment horizontal="center" vertical="center" wrapText="1"/>
    </xf>
    <xf numFmtId="164" fontId="61" fillId="0" borderId="24" xfId="0" applyNumberFormat="1" applyFont="1" applyBorder="1" applyAlignment="1">
      <alignment horizontal="center" vertical="center" wrapText="1"/>
    </xf>
    <xf numFmtId="1" fontId="29" fillId="0" borderId="25" xfId="51" applyNumberFormat="1" applyFont="1" applyBorder="1" applyAlignment="1">
      <alignment horizontal="center" vertical="center" wrapText="1"/>
    </xf>
    <xf numFmtId="1" fontId="28" fillId="0" borderId="26" xfId="51" applyNumberFormat="1" applyFont="1" applyBorder="1" applyAlignment="1">
      <alignment horizontal="center" vertical="center" wrapText="1"/>
    </xf>
    <xf numFmtId="1" fontId="28" fillId="0" borderId="27" xfId="51" applyNumberFormat="1" applyFont="1" applyBorder="1" applyAlignment="1">
      <alignment horizontal="center" vertical="center" wrapText="1"/>
    </xf>
    <xf numFmtId="1" fontId="28" fillId="0" borderId="25" xfId="51" applyNumberFormat="1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/>
    </xf>
    <xf numFmtId="0" fontId="65" fillId="33" borderId="0" xfId="0" applyFont="1" applyFill="1" applyBorder="1" applyAlignment="1">
      <alignment horizontal="center"/>
    </xf>
    <xf numFmtId="0" fontId="65" fillId="0" borderId="24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5" fillId="0" borderId="15" xfId="0" applyFont="1" applyFill="1" applyBorder="1" applyAlignment="1">
      <alignment horizontal="center"/>
    </xf>
    <xf numFmtId="0" fontId="65" fillId="0" borderId="29" xfId="0" applyFont="1" applyFill="1" applyBorder="1" applyAlignment="1">
      <alignment horizontal="center"/>
    </xf>
    <xf numFmtId="0" fontId="64" fillId="0" borderId="30" xfId="0" applyFont="1" applyBorder="1" applyAlignment="1">
      <alignment horizontal="center" vertical="center"/>
    </xf>
    <xf numFmtId="1" fontId="28" fillId="0" borderId="31" xfId="51" applyNumberFormat="1" applyFont="1" applyBorder="1" applyAlignment="1">
      <alignment horizontal="center" vertical="center" wrapText="1"/>
    </xf>
    <xf numFmtId="1" fontId="28" fillId="0" borderId="32" xfId="51" applyNumberFormat="1" applyFont="1" applyBorder="1" applyAlignment="1">
      <alignment horizontal="center" vertical="center" wrapText="1"/>
    </xf>
    <xf numFmtId="1" fontId="29" fillId="0" borderId="32" xfId="51" applyNumberFormat="1" applyFont="1" applyBorder="1" applyAlignment="1">
      <alignment horizontal="center" vertical="center" wrapText="1"/>
    </xf>
    <xf numFmtId="1" fontId="28" fillId="0" borderId="33" xfId="51" applyNumberFormat="1" applyFont="1" applyBorder="1" applyAlignment="1">
      <alignment horizontal="center" vertical="center" wrapText="1"/>
    </xf>
    <xf numFmtId="3" fontId="29" fillId="0" borderId="34" xfId="51" applyNumberFormat="1" applyFont="1" applyBorder="1" applyAlignment="1">
      <alignment horizontal="center" vertical="center" wrapText="1"/>
    </xf>
    <xf numFmtId="175" fontId="29" fillId="0" borderId="34" xfId="51" applyNumberFormat="1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/>
    </xf>
    <xf numFmtId="1" fontId="28" fillId="0" borderId="35" xfId="51" applyNumberFormat="1" applyFont="1" applyBorder="1" applyAlignment="1">
      <alignment horizontal="center" vertical="center" wrapText="1"/>
    </xf>
    <xf numFmtId="1" fontId="28" fillId="0" borderId="36" xfId="51" applyNumberFormat="1" applyFont="1" applyBorder="1" applyAlignment="1">
      <alignment horizontal="center" vertical="center" wrapText="1"/>
    </xf>
    <xf numFmtId="0" fontId="63" fillId="0" borderId="36" xfId="0" applyFont="1" applyBorder="1" applyAlignment="1">
      <alignment horizontal="center" vertical="center" wrapText="1"/>
    </xf>
    <xf numFmtId="3" fontId="29" fillId="0" borderId="37" xfId="51" applyNumberFormat="1" applyFont="1" applyBorder="1" applyAlignment="1">
      <alignment horizontal="center" vertical="center" wrapText="1"/>
    </xf>
    <xf numFmtId="0" fontId="65" fillId="0" borderId="38" xfId="0" applyFont="1" applyFill="1" applyBorder="1" applyAlignment="1">
      <alignment horizontal="center"/>
    </xf>
    <xf numFmtId="1" fontId="29" fillId="0" borderId="17" xfId="51" applyNumberFormat="1" applyFont="1" applyBorder="1" applyAlignment="1">
      <alignment horizontal="center" vertical="center" wrapText="1"/>
    </xf>
    <xf numFmtId="1" fontId="28" fillId="0" borderId="39" xfId="51" applyNumberFormat="1" applyFont="1" applyBorder="1" applyAlignment="1">
      <alignment horizontal="center" vertical="center" wrapText="1"/>
    </xf>
    <xf numFmtId="0" fontId="63" fillId="0" borderId="33" xfId="0" applyFont="1" applyBorder="1" applyAlignment="1">
      <alignment horizontal="center" vertical="center" wrapText="1"/>
    </xf>
    <xf numFmtId="3" fontId="29" fillId="0" borderId="40" xfId="51" applyNumberFormat="1" applyFont="1" applyBorder="1" applyAlignment="1">
      <alignment horizontal="center" vertical="center" wrapText="1"/>
    </xf>
    <xf numFmtId="3" fontId="29" fillId="0" borderId="41" xfId="51" applyNumberFormat="1" applyFont="1" applyBorder="1" applyAlignment="1">
      <alignment horizontal="center" vertical="center" wrapText="1"/>
    </xf>
    <xf numFmtId="175" fontId="29" fillId="0" borderId="41" xfId="51" applyNumberFormat="1" applyFont="1" applyBorder="1" applyAlignment="1">
      <alignment horizontal="center" vertical="center" wrapText="1"/>
    </xf>
    <xf numFmtId="1" fontId="66" fillId="0" borderId="42" xfId="51" applyNumberFormat="1" applyFont="1" applyBorder="1" applyAlignment="1">
      <alignment horizontal="center" vertical="center" wrapText="1"/>
    </xf>
    <xf numFmtId="1" fontId="61" fillId="0" borderId="43" xfId="51" applyNumberFormat="1" applyFont="1" applyBorder="1" applyAlignment="1">
      <alignment horizontal="center" vertical="center" wrapText="1"/>
    </xf>
    <xf numFmtId="1" fontId="61" fillId="0" borderId="42" xfId="51" applyNumberFormat="1" applyFont="1" applyBorder="1" applyAlignment="1">
      <alignment horizontal="center" vertical="center" wrapText="1"/>
    </xf>
    <xf numFmtId="1" fontId="61" fillId="0" borderId="44" xfId="51" applyNumberFormat="1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2" fontId="3" fillId="0" borderId="43" xfId="0" applyNumberFormat="1" applyFont="1" applyBorder="1" applyAlignment="1">
      <alignment horizontal="center" vertical="center" wrapText="1"/>
    </xf>
    <xf numFmtId="2" fontId="3" fillId="0" borderId="42" xfId="0" applyNumberFormat="1" applyFont="1" applyBorder="1" applyAlignment="1">
      <alignment horizontal="center" vertical="center" wrapText="1"/>
    </xf>
    <xf numFmtId="2" fontId="4" fillId="0" borderId="42" xfId="0" applyNumberFormat="1" applyFont="1" applyBorder="1" applyAlignment="1">
      <alignment horizontal="center" vertical="center" wrapText="1"/>
    </xf>
    <xf numFmtId="2" fontId="3" fillId="0" borderId="44" xfId="0" applyNumberFormat="1" applyFont="1" applyBorder="1" applyAlignment="1">
      <alignment horizontal="center" vertical="center" wrapText="1"/>
    </xf>
    <xf numFmtId="0" fontId="66" fillId="0" borderId="45" xfId="0" applyFont="1" applyBorder="1" applyAlignment="1">
      <alignment horizontal="center" vertical="center" wrapText="1"/>
    </xf>
    <xf numFmtId="0" fontId="66" fillId="0" borderId="46" xfId="0" applyFont="1" applyBorder="1" applyAlignment="1">
      <alignment horizontal="center" vertical="center" wrapText="1"/>
    </xf>
    <xf numFmtId="2" fontId="61" fillId="0" borderId="46" xfId="0" applyNumberFormat="1" applyFont="1" applyBorder="1" applyAlignment="1">
      <alignment horizontal="center" vertical="center" wrapText="1"/>
    </xf>
    <xf numFmtId="2" fontId="61" fillId="0" borderId="16" xfId="0" applyNumberFormat="1" applyFont="1" applyBorder="1" applyAlignment="1">
      <alignment horizontal="center" vertical="center" wrapText="1"/>
    </xf>
    <xf numFmtId="0" fontId="67" fillId="0" borderId="0" xfId="0" applyFont="1" applyAlignment="1">
      <alignment vertical="center" wrapText="1"/>
    </xf>
    <xf numFmtId="0" fontId="68" fillId="0" borderId="0" xfId="0" applyFont="1" applyAlignment="1">
      <alignment vertical="center" wrapText="1"/>
    </xf>
    <xf numFmtId="0" fontId="61" fillId="0" borderId="23" xfId="0" applyFont="1" applyBorder="1" applyAlignment="1">
      <alignment horizontal="center" vertical="center" wrapText="1"/>
    </xf>
    <xf numFmtId="0" fontId="69" fillId="34" borderId="47" xfId="0" applyFont="1" applyFill="1" applyBorder="1" applyAlignment="1">
      <alignment vertical="center" wrapText="1"/>
    </xf>
    <xf numFmtId="0" fontId="70" fillId="0" borderId="28" xfId="0" applyFont="1" applyBorder="1" applyAlignment="1">
      <alignment horizontal="center"/>
    </xf>
    <xf numFmtId="0" fontId="70" fillId="0" borderId="15" xfId="0" applyFont="1" applyBorder="1" applyAlignment="1">
      <alignment horizontal="center"/>
    </xf>
    <xf numFmtId="0" fontId="70" fillId="0" borderId="15" xfId="0" applyFont="1" applyFill="1" applyBorder="1" applyAlignment="1">
      <alignment horizontal="center"/>
    </xf>
    <xf numFmtId="0" fontId="70" fillId="0" borderId="29" xfId="0" applyFont="1" applyFill="1" applyBorder="1" applyAlignment="1">
      <alignment horizontal="center" wrapText="1"/>
    </xf>
    <xf numFmtId="0" fontId="70" fillId="0" borderId="24" xfId="0" applyFont="1" applyBorder="1" applyAlignment="1">
      <alignment horizontal="center"/>
    </xf>
    <xf numFmtId="0" fontId="70" fillId="0" borderId="38" xfId="0" applyFont="1" applyFill="1" applyBorder="1" applyAlignment="1">
      <alignment horizontal="center" wrapText="1"/>
    </xf>
    <xf numFmtId="1" fontId="28" fillId="0" borderId="48" xfId="51" applyNumberFormat="1" applyFont="1" applyBorder="1" applyAlignment="1">
      <alignment horizontal="center" vertical="center" wrapText="1"/>
    </xf>
    <xf numFmtId="1" fontId="28" fillId="0" borderId="49" xfId="51" applyNumberFormat="1" applyFont="1" applyBorder="1" applyAlignment="1">
      <alignment horizontal="center" vertical="center" wrapText="1"/>
    </xf>
    <xf numFmtId="1" fontId="28" fillId="0" borderId="50" xfId="51" applyNumberFormat="1" applyFont="1" applyBorder="1" applyAlignment="1">
      <alignment horizontal="center" vertical="center" wrapText="1"/>
    </xf>
    <xf numFmtId="0" fontId="63" fillId="0" borderId="50" xfId="0" applyFont="1" applyBorder="1" applyAlignment="1">
      <alignment horizontal="center" vertical="center" wrapText="1"/>
    </xf>
    <xf numFmtId="1" fontId="61" fillId="0" borderId="51" xfId="51" applyNumberFormat="1" applyFont="1" applyBorder="1" applyAlignment="1">
      <alignment horizontal="center" vertical="center" wrapText="1"/>
    </xf>
    <xf numFmtId="0" fontId="3" fillId="0" borderId="52" xfId="55" applyFont="1" applyBorder="1" applyAlignment="1">
      <alignment horizontal="center" vertical="center" wrapText="1"/>
      <protection/>
    </xf>
    <xf numFmtId="0" fontId="4" fillId="0" borderId="53" xfId="55" applyFont="1" applyBorder="1" applyAlignment="1">
      <alignment horizontal="center" vertical="center" wrapText="1"/>
      <protection/>
    </xf>
    <xf numFmtId="0" fontId="3" fillId="0" borderId="53" xfId="55" applyFont="1" applyBorder="1" applyAlignment="1">
      <alignment horizontal="center" vertical="center" wrapText="1"/>
      <protection/>
    </xf>
    <xf numFmtId="0" fontId="64" fillId="0" borderId="54" xfId="0" applyFont="1" applyBorder="1" applyAlignment="1">
      <alignment horizontal="center" vertical="center"/>
    </xf>
    <xf numFmtId="2" fontId="3" fillId="0" borderId="53" xfId="0" applyNumberFormat="1" applyFont="1" applyBorder="1" applyAlignment="1">
      <alignment horizontal="center" vertical="center" wrapText="1"/>
    </xf>
    <xf numFmtId="1" fontId="28" fillId="0" borderId="24" xfId="51" applyNumberFormat="1" applyFont="1" applyBorder="1" applyAlignment="1">
      <alignment horizontal="center" vertical="center" wrapText="1"/>
    </xf>
    <xf numFmtId="1" fontId="28" fillId="0" borderId="15" xfId="51" applyNumberFormat="1" applyFont="1" applyBorder="1" applyAlignment="1">
      <alignment horizontal="center" vertical="center" wrapText="1"/>
    </xf>
    <xf numFmtId="1" fontId="28" fillId="0" borderId="29" xfId="51" applyNumberFormat="1" applyFont="1" applyBorder="1" applyAlignment="1">
      <alignment horizontal="center" vertical="center" wrapText="1"/>
    </xf>
    <xf numFmtId="1" fontId="28" fillId="0" borderId="28" xfId="51" applyNumberFormat="1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64" fillId="0" borderId="55" xfId="0" applyFont="1" applyBorder="1" applyAlignment="1">
      <alignment horizontal="center" vertical="center" wrapText="1"/>
    </xf>
    <xf numFmtId="0" fontId="65" fillId="0" borderId="53" xfId="0" applyFont="1" applyBorder="1" applyAlignment="1">
      <alignment horizontal="center" vertical="center" wrapText="1"/>
    </xf>
    <xf numFmtId="0" fontId="64" fillId="0" borderId="47" xfId="0" applyFont="1" applyBorder="1" applyAlignment="1">
      <alignment horizontal="center" vertical="center" wrapText="1"/>
    </xf>
    <xf numFmtId="0" fontId="64" fillId="0" borderId="53" xfId="0" applyFont="1" applyBorder="1" applyAlignment="1">
      <alignment horizontal="center" vertical="center"/>
    </xf>
    <xf numFmtId="2" fontId="3" fillId="0" borderId="56" xfId="0" applyNumberFormat="1" applyFont="1" applyBorder="1" applyAlignment="1">
      <alignment horizontal="center" vertical="center" wrapText="1"/>
    </xf>
    <xf numFmtId="2" fontId="3" fillId="0" borderId="57" xfId="0" applyNumberFormat="1" applyFont="1" applyBorder="1" applyAlignment="1">
      <alignment horizontal="center" vertical="center" wrapText="1"/>
    </xf>
    <xf numFmtId="2" fontId="4" fillId="0" borderId="57" xfId="0" applyNumberFormat="1" applyFont="1" applyFill="1" applyBorder="1" applyAlignment="1">
      <alignment horizontal="center" vertical="center" wrapText="1"/>
    </xf>
    <xf numFmtId="2" fontId="3" fillId="0" borderId="58" xfId="0" applyNumberFormat="1" applyFont="1" applyBorder="1" applyAlignment="1">
      <alignment horizontal="center" vertical="center" wrapText="1"/>
    </xf>
    <xf numFmtId="0" fontId="64" fillId="0" borderId="53" xfId="0" applyFont="1" applyBorder="1" applyAlignment="1">
      <alignment horizontal="center" vertical="center" wrapText="1"/>
    </xf>
    <xf numFmtId="9" fontId="65" fillId="0" borderId="53" xfId="0" applyNumberFormat="1" applyFont="1" applyBorder="1" applyAlignment="1">
      <alignment horizontal="center" vertical="center" wrapText="1"/>
    </xf>
    <xf numFmtId="0" fontId="64" fillId="0" borderId="59" xfId="0" applyFont="1" applyBorder="1" applyAlignment="1">
      <alignment horizontal="center" vertical="center"/>
    </xf>
    <xf numFmtId="0" fontId="61" fillId="0" borderId="53" xfId="0" applyFont="1" applyBorder="1" applyAlignment="1">
      <alignment horizontal="center" vertical="center" wrapText="1"/>
    </xf>
    <xf numFmtId="0" fontId="25" fillId="35" borderId="53" xfId="55" applyFont="1" applyFill="1" applyBorder="1" applyAlignment="1">
      <alignment horizontal="center" vertical="center" wrapText="1"/>
      <protection/>
    </xf>
    <xf numFmtId="1" fontId="66" fillId="0" borderId="52" xfId="0" applyNumberFormat="1" applyFont="1" applyBorder="1" applyAlignment="1">
      <alignment horizontal="center" vertical="center" wrapText="1"/>
    </xf>
    <xf numFmtId="2" fontId="61" fillId="0" borderId="53" xfId="0" applyNumberFormat="1" applyFont="1" applyBorder="1" applyAlignment="1">
      <alignment horizontal="center" vertical="center" wrapText="1"/>
    </xf>
    <xf numFmtId="1" fontId="28" fillId="0" borderId="38" xfId="51" applyNumberFormat="1" applyFont="1" applyBorder="1" applyAlignment="1">
      <alignment horizontal="center" vertical="center" wrapText="1"/>
    </xf>
    <xf numFmtId="1" fontId="29" fillId="0" borderId="29" xfId="51" applyNumberFormat="1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1" fontId="60" fillId="0" borderId="10" xfId="0" applyNumberFormat="1" applyFont="1" applyBorder="1" applyAlignment="1">
      <alignment horizontal="center" vertical="center" wrapText="1"/>
    </xf>
    <xf numFmtId="2" fontId="3" fillId="0" borderId="51" xfId="0" applyNumberFormat="1" applyFont="1" applyBorder="1" applyAlignment="1">
      <alignment horizontal="center" vertical="center" wrapText="1"/>
    </xf>
    <xf numFmtId="0" fontId="65" fillId="0" borderId="60" xfId="0" applyFont="1" applyFill="1" applyBorder="1" applyAlignment="1">
      <alignment horizontal="center" vertical="center" wrapText="1"/>
    </xf>
    <xf numFmtId="9" fontId="65" fillId="35" borderId="61" xfId="0" applyNumberFormat="1" applyFont="1" applyFill="1" applyBorder="1" applyAlignment="1">
      <alignment horizontal="center" vertical="center"/>
    </xf>
    <xf numFmtId="0" fontId="65" fillId="35" borderId="61" xfId="0" applyFont="1" applyFill="1" applyBorder="1" applyAlignment="1">
      <alignment horizontal="center" vertical="center" wrapText="1"/>
    </xf>
    <xf numFmtId="0" fontId="65" fillId="0" borderId="61" xfId="0" applyFont="1" applyFill="1" applyBorder="1" applyAlignment="1">
      <alignment horizontal="center" vertical="center"/>
    </xf>
    <xf numFmtId="2" fontId="4" fillId="0" borderId="62" xfId="0" applyNumberFormat="1" applyFont="1" applyFill="1" applyBorder="1" applyAlignment="1">
      <alignment horizontal="center" vertical="center" wrapText="1"/>
    </xf>
    <xf numFmtId="0" fontId="71" fillId="0" borderId="63" xfId="0" applyFont="1" applyFill="1" applyBorder="1" applyAlignment="1">
      <alignment horizontal="center" vertical="center"/>
    </xf>
    <xf numFmtId="0" fontId="71" fillId="0" borderId="16" xfId="0" applyFont="1" applyBorder="1" applyAlignment="1">
      <alignment horizontal="center" vertical="center" wrapText="1"/>
    </xf>
    <xf numFmtId="0" fontId="71" fillId="0" borderId="0" xfId="0" applyFont="1" applyAlignment="1">
      <alignment/>
    </xf>
    <xf numFmtId="0" fontId="65" fillId="35" borderId="24" xfId="0" applyFont="1" applyFill="1" applyBorder="1" applyAlignment="1">
      <alignment horizontal="center" vertical="center" wrapText="1"/>
    </xf>
    <xf numFmtId="9" fontId="65" fillId="35" borderId="15" xfId="0" applyNumberFormat="1" applyFont="1" applyFill="1" applyBorder="1" applyAlignment="1">
      <alignment horizontal="center" vertical="center"/>
    </xf>
    <xf numFmtId="0" fontId="65" fillId="35" borderId="15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/>
    </xf>
    <xf numFmtId="2" fontId="4" fillId="35" borderId="38" xfId="0" applyNumberFormat="1" applyFont="1" applyFill="1" applyBorder="1" applyAlignment="1">
      <alignment horizontal="center" vertical="center" wrapText="1"/>
    </xf>
    <xf numFmtId="0" fontId="71" fillId="0" borderId="24" xfId="0" applyFont="1" applyFill="1" applyBorder="1" applyAlignment="1">
      <alignment horizontal="center" vertical="center"/>
    </xf>
    <xf numFmtId="0" fontId="71" fillId="0" borderId="15" xfId="0" applyFont="1" applyBorder="1" applyAlignment="1">
      <alignment horizontal="center" vertical="center" wrapText="1"/>
    </xf>
    <xf numFmtId="0" fontId="65" fillId="0" borderId="64" xfId="0" applyFont="1" applyFill="1" applyBorder="1" applyAlignment="1">
      <alignment horizontal="center" vertical="center" wrapText="1"/>
    </xf>
    <xf numFmtId="9" fontId="65" fillId="35" borderId="65" xfId="0" applyNumberFormat="1" applyFont="1" applyFill="1" applyBorder="1" applyAlignment="1">
      <alignment horizontal="center" vertical="center"/>
    </xf>
    <xf numFmtId="0" fontId="65" fillId="35" borderId="65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/>
    </xf>
    <xf numFmtId="0" fontId="71" fillId="0" borderId="15" xfId="0" applyFont="1" applyFill="1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6" fillId="0" borderId="49" xfId="0" applyFont="1" applyBorder="1" applyAlignment="1">
      <alignment horizontal="center" vertical="center" wrapText="1"/>
    </xf>
    <xf numFmtId="0" fontId="66" fillId="0" borderId="66" xfId="0" applyFont="1" applyBorder="1" applyAlignment="1">
      <alignment horizontal="center" vertical="center" wrapText="1"/>
    </xf>
    <xf numFmtId="0" fontId="66" fillId="0" borderId="67" xfId="0" applyFont="1" applyBorder="1" applyAlignment="1">
      <alignment horizontal="center" vertical="center" wrapText="1"/>
    </xf>
    <xf numFmtId="0" fontId="72" fillId="36" borderId="68" xfId="0" applyFont="1" applyFill="1" applyBorder="1" applyAlignment="1">
      <alignment horizontal="center" vertical="center" wrapText="1"/>
    </xf>
    <xf numFmtId="1" fontId="61" fillId="0" borderId="14" xfId="0" applyNumberFormat="1" applyFont="1" applyBorder="1" applyAlignment="1">
      <alignment horizontal="center" vertical="center" wrapText="1"/>
    </xf>
    <xf numFmtId="2" fontId="61" fillId="0" borderId="14" xfId="0" applyNumberFormat="1" applyFont="1" applyBorder="1" applyAlignment="1">
      <alignment horizontal="center" vertical="center" wrapText="1"/>
    </xf>
    <xf numFmtId="1" fontId="61" fillId="0" borderId="14" xfId="51" applyNumberFormat="1" applyFont="1" applyBorder="1" applyAlignment="1">
      <alignment horizontal="center" vertical="center" wrapText="1"/>
    </xf>
    <xf numFmtId="0" fontId="65" fillId="0" borderId="29" xfId="0" applyFont="1" applyFill="1" applyBorder="1" applyAlignment="1">
      <alignment horizontal="center"/>
    </xf>
    <xf numFmtId="2" fontId="3" fillId="0" borderId="55" xfId="0" applyNumberFormat="1" applyFont="1" applyBorder="1" applyAlignment="1">
      <alignment horizontal="center" vertical="center" wrapText="1"/>
    </xf>
    <xf numFmtId="2" fontId="3" fillId="0" borderId="69" xfId="0" applyNumberFormat="1" applyFont="1" applyBorder="1" applyAlignment="1">
      <alignment horizontal="center" vertical="center" wrapText="1"/>
    </xf>
    <xf numFmtId="2" fontId="3" fillId="0" borderId="70" xfId="0" applyNumberFormat="1" applyFont="1" applyBorder="1" applyAlignment="1">
      <alignment horizontal="center" vertical="center" wrapText="1"/>
    </xf>
    <xf numFmtId="1" fontId="29" fillId="0" borderId="11" xfId="51" applyNumberFormat="1" applyFont="1" applyBorder="1" applyAlignment="1">
      <alignment horizontal="center" vertical="center" wrapText="1"/>
    </xf>
    <xf numFmtId="0" fontId="61" fillId="0" borderId="0" xfId="0" applyFont="1" applyBorder="1" applyAlignment="1">
      <alignment vertical="center" wrapText="1"/>
    </xf>
    <xf numFmtId="0" fontId="69" fillId="34" borderId="47" xfId="0" applyFont="1" applyFill="1" applyBorder="1" applyAlignment="1">
      <alignment vertical="center" wrapText="1"/>
    </xf>
    <xf numFmtId="0" fontId="65" fillId="33" borderId="0" xfId="0" applyFont="1" applyFill="1" applyBorder="1" applyAlignment="1">
      <alignment horizontal="center"/>
    </xf>
    <xf numFmtId="0" fontId="65" fillId="0" borderId="24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5" fillId="0" borderId="15" xfId="0" applyFont="1" applyFill="1" applyBorder="1" applyAlignment="1">
      <alignment horizontal="center"/>
    </xf>
    <xf numFmtId="0" fontId="65" fillId="0" borderId="29" xfId="0" applyFont="1" applyFill="1" applyBorder="1" applyAlignment="1">
      <alignment horizontal="center"/>
    </xf>
    <xf numFmtId="0" fontId="65" fillId="0" borderId="28" xfId="0" applyFont="1" applyBorder="1" applyAlignment="1">
      <alignment horizontal="center"/>
    </xf>
    <xf numFmtId="0" fontId="65" fillId="0" borderId="38" xfId="0" applyFont="1" applyFill="1" applyBorder="1" applyAlignment="1">
      <alignment horizontal="center"/>
    </xf>
    <xf numFmtId="2" fontId="3" fillId="0" borderId="55" xfId="0" applyNumberFormat="1" applyFont="1" applyBorder="1" applyAlignment="1">
      <alignment horizontal="center" vertical="center" wrapText="1"/>
    </xf>
    <xf numFmtId="2" fontId="3" fillId="0" borderId="69" xfId="0" applyNumberFormat="1" applyFont="1" applyBorder="1" applyAlignment="1">
      <alignment horizontal="center" vertical="center" wrapText="1"/>
    </xf>
    <xf numFmtId="2" fontId="3" fillId="0" borderId="70" xfId="0" applyNumberFormat="1" applyFont="1" applyBorder="1" applyAlignment="1">
      <alignment horizontal="center" vertical="center" wrapText="1"/>
    </xf>
    <xf numFmtId="0" fontId="65" fillId="0" borderId="71" xfId="0" applyFont="1" applyBorder="1" applyAlignment="1">
      <alignment horizontal="center" vertical="center"/>
    </xf>
    <xf numFmtId="0" fontId="65" fillId="0" borderId="72" xfId="0" applyFont="1" applyBorder="1" applyAlignment="1">
      <alignment horizontal="center" vertical="center"/>
    </xf>
    <xf numFmtId="0" fontId="65" fillId="0" borderId="72" xfId="0" applyFont="1" applyFill="1" applyBorder="1" applyAlignment="1">
      <alignment horizontal="center" vertical="center"/>
    </xf>
    <xf numFmtId="0" fontId="65" fillId="0" borderId="73" xfId="0" applyFont="1" applyFill="1" applyBorder="1" applyAlignment="1">
      <alignment horizontal="center" vertical="center"/>
    </xf>
    <xf numFmtId="0" fontId="65" fillId="0" borderId="74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 wrapText="1"/>
    </xf>
    <xf numFmtId="9" fontId="28" fillId="0" borderId="15" xfId="0" applyNumberFormat="1" applyFont="1" applyFill="1" applyBorder="1" applyAlignment="1">
      <alignment horizontal="center" vertical="center" wrapText="1"/>
    </xf>
    <xf numFmtId="0" fontId="64" fillId="0" borderId="38" xfId="0" applyFont="1" applyBorder="1" applyAlignment="1">
      <alignment horizontal="center" vertical="center"/>
    </xf>
    <xf numFmtId="0" fontId="64" fillId="0" borderId="75" xfId="0" applyFont="1" applyBorder="1" applyAlignment="1">
      <alignment horizontal="center" vertical="center"/>
    </xf>
    <xf numFmtId="10" fontId="29" fillId="0" borderId="37" xfId="57" applyNumberFormat="1" applyFont="1" applyBorder="1" applyAlignment="1">
      <alignment horizontal="center" vertical="center" wrapText="1"/>
    </xf>
    <xf numFmtId="2" fontId="29" fillId="0" borderId="37" xfId="51" applyNumberFormat="1" applyFont="1" applyBorder="1" applyAlignment="1">
      <alignment horizontal="center" vertical="center" wrapText="1"/>
    </xf>
    <xf numFmtId="0" fontId="25" fillId="35" borderId="30" xfId="55" applyFont="1" applyFill="1" applyBorder="1" applyAlignment="1">
      <alignment horizontal="center" vertical="center" wrapText="1"/>
      <protection/>
    </xf>
    <xf numFmtId="9" fontId="61" fillId="0" borderId="76" xfId="0" applyNumberFormat="1" applyFont="1" applyBorder="1" applyAlignment="1">
      <alignment horizontal="center" vertical="center" wrapText="1"/>
    </xf>
    <xf numFmtId="2" fontId="61" fillId="0" borderId="22" xfId="0" applyNumberFormat="1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9" fontId="61" fillId="0" borderId="14" xfId="0" applyNumberFormat="1" applyFont="1" applyBorder="1" applyAlignment="1">
      <alignment horizontal="center" vertical="center" wrapText="1"/>
    </xf>
    <xf numFmtId="0" fontId="64" fillId="0" borderId="77" xfId="0" applyFont="1" applyBorder="1" applyAlignment="1">
      <alignment horizontal="center" vertical="center"/>
    </xf>
    <xf numFmtId="10" fontId="29" fillId="0" borderId="34" xfId="51" applyNumberFormat="1" applyFont="1" applyBorder="1" applyAlignment="1">
      <alignment horizontal="center" vertical="center" wrapText="1"/>
    </xf>
    <xf numFmtId="10" fontId="66" fillId="0" borderId="54" xfId="57" applyNumberFormat="1" applyFont="1" applyBorder="1" applyAlignment="1">
      <alignment horizontal="center" vertical="center" wrapText="1"/>
    </xf>
    <xf numFmtId="0" fontId="61" fillId="0" borderId="45" xfId="0" applyFont="1" applyBorder="1" applyAlignment="1">
      <alignment horizontal="center" vertical="center" wrapText="1"/>
    </xf>
    <xf numFmtId="1" fontId="61" fillId="0" borderId="36" xfId="0" applyNumberFormat="1" applyFont="1" applyBorder="1" applyAlignment="1">
      <alignment horizontal="center" vertical="center" wrapText="1"/>
    </xf>
    <xf numFmtId="0" fontId="64" fillId="0" borderId="46" xfId="0" applyFont="1" applyBorder="1" applyAlignment="1">
      <alignment horizontal="center" vertical="center"/>
    </xf>
    <xf numFmtId="0" fontId="29" fillId="0" borderId="34" xfId="51" applyNumberFormat="1" applyFont="1" applyBorder="1" applyAlignment="1">
      <alignment horizontal="center" vertical="center" wrapText="1"/>
    </xf>
    <xf numFmtId="0" fontId="29" fillId="0" borderId="78" xfId="51" applyNumberFormat="1" applyFont="1" applyBorder="1" applyAlignment="1">
      <alignment horizontal="center" vertical="center" wrapText="1"/>
    </xf>
    <xf numFmtId="2" fontId="3" fillId="0" borderId="31" xfId="0" applyNumberFormat="1" applyFont="1" applyBorder="1" applyAlignment="1">
      <alignment horizontal="center" vertical="center" wrapText="1"/>
    </xf>
    <xf numFmtId="2" fontId="3" fillId="0" borderId="32" xfId="0" applyNumberFormat="1" applyFont="1" applyBorder="1" applyAlignment="1">
      <alignment horizontal="center" vertical="center" wrapText="1"/>
    </xf>
    <xf numFmtId="2" fontId="4" fillId="0" borderId="32" xfId="0" applyNumberFormat="1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1" fontId="60" fillId="0" borderId="32" xfId="0" applyNumberFormat="1" applyFont="1" applyBorder="1" applyAlignment="1">
      <alignment horizontal="center" vertical="center" wrapText="1"/>
    </xf>
    <xf numFmtId="2" fontId="3" fillId="0" borderId="33" xfId="0" applyNumberFormat="1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3" fontId="61" fillId="0" borderId="14" xfId="0" applyNumberFormat="1" applyFont="1" applyBorder="1" applyAlignment="1">
      <alignment horizontal="center" vertical="center" wrapText="1"/>
    </xf>
    <xf numFmtId="164" fontId="60" fillId="0" borderId="79" xfId="51" applyNumberFormat="1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/>
    </xf>
    <xf numFmtId="164" fontId="60" fillId="0" borderId="54" xfId="51" applyNumberFormat="1" applyFont="1" applyBorder="1" applyAlignment="1">
      <alignment horizontal="center" vertical="center" wrapText="1"/>
    </xf>
    <xf numFmtId="0" fontId="73" fillId="0" borderId="0" xfId="0" applyFont="1" applyAlignment="1">
      <alignment vertical="center" wrapText="1"/>
    </xf>
    <xf numFmtId="0" fontId="66" fillId="0" borderId="80" xfId="0" applyFont="1" applyBorder="1" applyAlignment="1">
      <alignment horizontal="center" vertical="center" wrapText="1"/>
    </xf>
    <xf numFmtId="0" fontId="29" fillId="35" borderId="43" xfId="0" applyFont="1" applyFill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4" xfId="51" applyNumberFormat="1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49" fontId="28" fillId="37" borderId="14" xfId="0" applyNumberFormat="1" applyFont="1" applyFill="1" applyBorder="1" applyAlignment="1">
      <alignment horizontal="center" vertical="center" wrapText="1"/>
    </xf>
    <xf numFmtId="0" fontId="25" fillId="35" borderId="81" xfId="55" applyFont="1" applyFill="1" applyBorder="1" applyAlignment="1">
      <alignment horizontal="center" vertical="center" wrapText="1"/>
      <protection/>
    </xf>
    <xf numFmtId="2" fontId="61" fillId="0" borderId="61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5" fillId="0" borderId="81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2" fontId="4" fillId="0" borderId="69" xfId="0" applyNumberFormat="1" applyFont="1" applyBorder="1" applyAlignment="1">
      <alignment horizontal="center" vertical="center" wrapText="1"/>
    </xf>
    <xf numFmtId="1" fontId="64" fillId="0" borderId="12" xfId="0" applyNumberFormat="1" applyFont="1" applyBorder="1" applyAlignment="1">
      <alignment horizontal="center" vertical="center"/>
    </xf>
    <xf numFmtId="1" fontId="64" fillId="0" borderId="14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64" fillId="0" borderId="53" xfId="0" applyFont="1" applyBorder="1" applyAlignment="1">
      <alignment vertical="center" wrapText="1"/>
    </xf>
    <xf numFmtId="0" fontId="65" fillId="0" borderId="53" xfId="0" applyFont="1" applyBorder="1" applyAlignment="1">
      <alignment horizontal="center" vertical="center"/>
    </xf>
    <xf numFmtId="2" fontId="4" fillId="0" borderId="43" xfId="0" applyNumberFormat="1" applyFont="1" applyBorder="1" applyAlignment="1">
      <alignment horizontal="center" vertical="center" wrapText="1"/>
    </xf>
    <xf numFmtId="1" fontId="28" fillId="0" borderId="82" xfId="51" applyNumberFormat="1" applyFont="1" applyBorder="1" applyAlignment="1">
      <alignment horizontal="center" vertical="center" wrapText="1"/>
    </xf>
    <xf numFmtId="1" fontId="28" fillId="0" borderId="76" xfId="51" applyNumberFormat="1" applyFont="1" applyBorder="1" applyAlignment="1">
      <alignment horizontal="center" vertical="center" wrapText="1"/>
    </xf>
    <xf numFmtId="1" fontId="28" fillId="0" borderId="83" xfId="51" applyNumberFormat="1" applyFont="1" applyBorder="1" applyAlignment="1">
      <alignment horizontal="center" vertical="center" wrapText="1"/>
    </xf>
    <xf numFmtId="1" fontId="28" fillId="0" borderId="84" xfId="51" applyNumberFormat="1" applyFont="1" applyBorder="1" applyAlignment="1">
      <alignment horizontal="center" vertical="center" wrapText="1"/>
    </xf>
    <xf numFmtId="1" fontId="28" fillId="0" borderId="85" xfId="51" applyNumberFormat="1" applyFont="1" applyBorder="1" applyAlignment="1">
      <alignment horizontal="center" vertical="center" wrapText="1"/>
    </xf>
    <xf numFmtId="1" fontId="28" fillId="0" borderId="86" xfId="51" applyNumberFormat="1" applyFont="1" applyBorder="1" applyAlignment="1">
      <alignment horizontal="center" vertical="center" wrapText="1"/>
    </xf>
    <xf numFmtId="1" fontId="61" fillId="0" borderId="87" xfId="51" applyNumberFormat="1" applyFont="1" applyBorder="1" applyAlignment="1">
      <alignment horizontal="center" vertical="center" wrapText="1"/>
    </xf>
    <xf numFmtId="1" fontId="63" fillId="0" borderId="12" xfId="0" applyNumberFormat="1" applyFont="1" applyBorder="1" applyAlignment="1">
      <alignment horizontal="center" vertical="center" wrapText="1"/>
    </xf>
    <xf numFmtId="1" fontId="63" fillId="0" borderId="14" xfId="0" applyNumberFormat="1" applyFont="1" applyBorder="1" applyAlignment="1">
      <alignment horizontal="center" vertical="center" wrapText="1"/>
    </xf>
    <xf numFmtId="9" fontId="74" fillId="0" borderId="88" xfId="0" applyNumberFormat="1" applyFont="1" applyBorder="1" applyAlignment="1">
      <alignment horizontal="center" vertical="center" wrapText="1"/>
    </xf>
    <xf numFmtId="10" fontId="74" fillId="35" borderId="29" xfId="0" applyNumberFormat="1" applyFont="1" applyFill="1" applyBorder="1" applyAlignment="1">
      <alignment horizontal="center" vertical="center"/>
    </xf>
    <xf numFmtId="0" fontId="74" fillId="0" borderId="29" xfId="0" applyFont="1" applyFill="1" applyBorder="1" applyAlignment="1">
      <alignment horizontal="center" vertical="center"/>
    </xf>
    <xf numFmtId="9" fontId="74" fillId="35" borderId="29" xfId="0" applyNumberFormat="1" applyFont="1" applyFill="1" applyBorder="1" applyAlignment="1">
      <alignment horizontal="center" vertical="center"/>
    </xf>
    <xf numFmtId="0" fontId="70" fillId="0" borderId="45" xfId="0" applyFont="1" applyBorder="1" applyAlignment="1">
      <alignment horizontal="center"/>
    </xf>
    <xf numFmtId="0" fontId="70" fillId="0" borderId="46" xfId="0" applyFont="1" applyBorder="1" applyAlignment="1">
      <alignment horizontal="center"/>
    </xf>
    <xf numFmtId="0" fontId="70" fillId="0" borderId="46" xfId="0" applyFont="1" applyFill="1" applyBorder="1" applyAlignment="1">
      <alignment horizontal="center"/>
    </xf>
    <xf numFmtId="0" fontId="70" fillId="0" borderId="80" xfId="0" applyFont="1" applyFill="1" applyBorder="1" applyAlignment="1">
      <alignment horizontal="center" wrapText="1"/>
    </xf>
    <xf numFmtId="1" fontId="28" fillId="0" borderId="63" xfId="51" applyNumberFormat="1" applyFont="1" applyBorder="1" applyAlignment="1">
      <alignment horizontal="center" vertical="center" wrapText="1"/>
    </xf>
    <xf numFmtId="1" fontId="28" fillId="0" borderId="16" xfId="51" applyNumberFormat="1" applyFont="1" applyBorder="1" applyAlignment="1">
      <alignment horizontal="center" vertical="center" wrapText="1"/>
    </xf>
    <xf numFmtId="1" fontId="29" fillId="0" borderId="88" xfId="51" applyNumberFormat="1" applyFont="1" applyBorder="1" applyAlignment="1">
      <alignment horizontal="center" vertical="center" wrapText="1"/>
    </xf>
    <xf numFmtId="1" fontId="66" fillId="0" borderId="54" xfId="51" applyNumberFormat="1" applyFont="1" applyBorder="1" applyAlignment="1">
      <alignment horizontal="center" vertical="center" wrapText="1"/>
    </xf>
    <xf numFmtId="1" fontId="66" fillId="0" borderId="53" xfId="51" applyNumberFormat="1" applyFont="1" applyBorder="1" applyAlignment="1">
      <alignment horizontal="center" vertical="center" wrapText="1"/>
    </xf>
    <xf numFmtId="0" fontId="61" fillId="35" borderId="66" xfId="0" applyFont="1" applyFill="1" applyBorder="1" applyAlignment="1">
      <alignment horizontal="center" vertical="center" wrapText="1"/>
    </xf>
    <xf numFmtId="0" fontId="61" fillId="35" borderId="19" xfId="0" applyFont="1" applyFill="1" applyBorder="1" applyAlignment="1">
      <alignment horizontal="center" vertical="center" wrapText="1"/>
    </xf>
    <xf numFmtId="2" fontId="61" fillId="35" borderId="19" xfId="0" applyNumberFormat="1" applyFont="1" applyFill="1" applyBorder="1" applyAlignment="1">
      <alignment horizontal="center" vertical="center" wrapText="1"/>
    </xf>
    <xf numFmtId="3" fontId="61" fillId="35" borderId="19" xfId="51" applyNumberFormat="1" applyFont="1" applyFill="1" applyBorder="1" applyAlignment="1">
      <alignment horizontal="center" vertical="center" wrapText="1"/>
    </xf>
    <xf numFmtId="1" fontId="28" fillId="35" borderId="19" xfId="51" applyNumberFormat="1" applyFont="1" applyFill="1" applyBorder="1" applyAlignment="1">
      <alignment horizontal="center" vertical="center" wrapText="1"/>
    </xf>
    <xf numFmtId="1" fontId="61" fillId="35" borderId="19" xfId="51" applyNumberFormat="1" applyFont="1" applyFill="1" applyBorder="1" applyAlignment="1">
      <alignment horizontal="center" vertical="center" wrapText="1"/>
    </xf>
    <xf numFmtId="0" fontId="61" fillId="35" borderId="19" xfId="51" applyNumberFormat="1" applyFont="1" applyFill="1" applyBorder="1" applyAlignment="1">
      <alignment horizontal="center" vertical="center" wrapText="1"/>
    </xf>
    <xf numFmtId="2" fontId="61" fillId="35" borderId="21" xfId="51" applyNumberFormat="1" applyFont="1" applyFill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2" fontId="61" fillId="0" borderId="20" xfId="0" applyNumberFormat="1" applyFont="1" applyBorder="1" applyAlignment="1">
      <alignment horizontal="center" vertical="center" wrapText="1"/>
    </xf>
    <xf numFmtId="1" fontId="61" fillId="0" borderId="20" xfId="51" applyNumberFormat="1" applyFont="1" applyBorder="1" applyAlignment="1">
      <alignment horizontal="center" vertical="center" wrapText="1"/>
    </xf>
    <xf numFmtId="2" fontId="61" fillId="0" borderId="23" xfId="0" applyNumberFormat="1" applyFont="1" applyBorder="1" applyAlignment="1">
      <alignment horizontal="center" vertical="center" wrapText="1"/>
    </xf>
    <xf numFmtId="0" fontId="29" fillId="35" borderId="53" xfId="0" applyFont="1" applyFill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49" fontId="25" fillId="37" borderId="19" xfId="0" applyNumberFormat="1" applyFont="1" applyFill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2" fontId="61" fillId="0" borderId="19" xfId="0" applyNumberFormat="1" applyFont="1" applyBorder="1" applyAlignment="1">
      <alignment horizontal="center" vertical="center" wrapText="1"/>
    </xf>
    <xf numFmtId="1" fontId="61" fillId="0" borderId="19" xfId="51" applyNumberFormat="1" applyFont="1" applyBorder="1" applyAlignment="1">
      <alignment horizontal="center" vertical="center" wrapText="1"/>
    </xf>
    <xf numFmtId="1" fontId="61" fillId="0" borderId="19" xfId="51" applyNumberFormat="1" applyFont="1" applyFill="1" applyBorder="1" applyAlignment="1">
      <alignment horizontal="center" vertical="center" wrapText="1"/>
    </xf>
    <xf numFmtId="0" fontId="61" fillId="0" borderId="19" xfId="51" applyNumberFormat="1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49" fontId="28" fillId="37" borderId="20" xfId="0" applyNumberFormat="1" applyFont="1" applyFill="1" applyBorder="1" applyAlignment="1">
      <alignment horizontal="center" vertical="center" wrapText="1"/>
    </xf>
    <xf numFmtId="0" fontId="61" fillId="0" borderId="20" xfId="51" applyNumberFormat="1" applyFont="1" applyBorder="1" applyAlignment="1">
      <alignment horizontal="center" vertical="center" wrapText="1"/>
    </xf>
    <xf numFmtId="0" fontId="65" fillId="0" borderId="45" xfId="0" applyFont="1" applyBorder="1" applyAlignment="1">
      <alignment horizontal="center"/>
    </xf>
    <xf numFmtId="0" fontId="65" fillId="0" borderId="46" xfId="0" applyFont="1" applyBorder="1" applyAlignment="1">
      <alignment horizontal="center"/>
    </xf>
    <xf numFmtId="0" fontId="65" fillId="0" borderId="46" xfId="0" applyFont="1" applyFill="1" applyBorder="1" applyAlignment="1">
      <alignment horizontal="center"/>
    </xf>
    <xf numFmtId="0" fontId="65" fillId="0" borderId="80" xfId="0" applyFont="1" applyFill="1" applyBorder="1" applyAlignment="1">
      <alignment horizontal="center"/>
    </xf>
    <xf numFmtId="0" fontId="65" fillId="0" borderId="66" xfId="0" applyFont="1" applyBorder="1" applyAlignment="1">
      <alignment horizontal="center"/>
    </xf>
    <xf numFmtId="0" fontId="65" fillId="0" borderId="67" xfId="0" applyFont="1" applyFill="1" applyBorder="1" applyAlignment="1">
      <alignment horizontal="center"/>
    </xf>
    <xf numFmtId="0" fontId="61" fillId="0" borderId="20" xfId="0" applyFont="1" applyFill="1" applyBorder="1" applyAlignment="1">
      <alignment horizontal="center" vertical="center" wrapText="1"/>
    </xf>
    <xf numFmtId="0" fontId="61" fillId="0" borderId="89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wrapText="1"/>
    </xf>
    <xf numFmtId="0" fontId="61" fillId="0" borderId="12" xfId="0" applyFont="1" applyBorder="1" applyAlignment="1">
      <alignment horizontal="center" wrapText="1"/>
    </xf>
    <xf numFmtId="0" fontId="61" fillId="0" borderId="13" xfId="0" applyFont="1" applyBorder="1" applyAlignment="1">
      <alignment horizontal="center" wrapText="1"/>
    </xf>
    <xf numFmtId="2" fontId="25" fillId="0" borderId="43" xfId="0" applyNumberFormat="1" applyFont="1" applyBorder="1" applyAlignment="1">
      <alignment horizontal="center" vertical="center" wrapText="1"/>
    </xf>
    <xf numFmtId="2" fontId="25" fillId="0" borderId="42" xfId="0" applyNumberFormat="1" applyFont="1" applyBorder="1" applyAlignment="1">
      <alignment horizontal="center" vertical="center" wrapText="1"/>
    </xf>
    <xf numFmtId="2" fontId="25" fillId="0" borderId="44" xfId="0" applyNumberFormat="1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36" xfId="0" applyFont="1" applyBorder="1" applyAlignment="1">
      <alignment horizontal="center" vertical="center" wrapText="1"/>
    </xf>
    <xf numFmtId="0" fontId="61" fillId="0" borderId="33" xfId="0" applyFont="1" applyBorder="1" applyAlignment="1">
      <alignment horizontal="center" vertical="center" wrapText="1"/>
    </xf>
    <xf numFmtId="0" fontId="61" fillId="0" borderId="20" xfId="0" applyFont="1" applyBorder="1" applyAlignment="1">
      <alignment/>
    </xf>
    <xf numFmtId="0" fontId="61" fillId="0" borderId="90" xfId="0" applyFont="1" applyBorder="1" applyAlignment="1">
      <alignment vertical="center"/>
    </xf>
    <xf numFmtId="0" fontId="66" fillId="0" borderId="53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/>
    </xf>
    <xf numFmtId="0" fontId="61" fillId="0" borderId="20" xfId="0" applyFont="1" applyBorder="1" applyAlignment="1">
      <alignment horizontal="center" vertical="center"/>
    </xf>
    <xf numFmtId="2" fontId="4" fillId="0" borderId="69" xfId="0" applyNumberFormat="1" applyFont="1" applyFill="1" applyBorder="1" applyAlignment="1">
      <alignment horizontal="center" vertical="center" wrapText="1"/>
    </xf>
    <xf numFmtId="1" fontId="66" fillId="0" borderId="14" xfId="0" applyNumberFormat="1" applyFont="1" applyBorder="1" applyAlignment="1">
      <alignment horizontal="center" vertical="center" wrapText="1"/>
    </xf>
    <xf numFmtId="1" fontId="66" fillId="0" borderId="10" xfId="0" applyNumberFormat="1" applyFont="1" applyBorder="1" applyAlignment="1">
      <alignment horizontal="center" vertical="center" wrapText="1"/>
    </xf>
    <xf numFmtId="1" fontId="61" fillId="0" borderId="12" xfId="0" applyNumberFormat="1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1" fontId="66" fillId="0" borderId="43" xfId="51" applyNumberFormat="1" applyFont="1" applyBorder="1" applyAlignment="1">
      <alignment horizontal="center" vertical="center" wrapText="1"/>
    </xf>
    <xf numFmtId="0" fontId="65" fillId="8" borderId="36" xfId="0" applyFont="1" applyFill="1" applyBorder="1" applyAlignment="1">
      <alignment horizontal="center" vertical="center" wrapText="1"/>
    </xf>
    <xf numFmtId="1" fontId="61" fillId="0" borderId="24" xfId="0" applyNumberFormat="1" applyFont="1" applyBorder="1" applyAlignment="1">
      <alignment horizontal="center" vertical="center" wrapText="1"/>
    </xf>
    <xf numFmtId="3" fontId="63" fillId="0" borderId="15" xfId="0" applyNumberFormat="1" applyFont="1" applyBorder="1" applyAlignment="1">
      <alignment horizontal="center" vertical="center" wrapText="1"/>
    </xf>
    <xf numFmtId="1" fontId="66" fillId="0" borderId="29" xfId="51" applyNumberFormat="1" applyFont="1" applyBorder="1" applyAlignment="1">
      <alignment horizontal="center" vertical="center" wrapText="1"/>
    </xf>
    <xf numFmtId="3" fontId="63" fillId="0" borderId="61" xfId="0" applyNumberFormat="1" applyFont="1" applyBorder="1" applyAlignment="1">
      <alignment horizontal="center" vertical="center" wrapText="1"/>
    </xf>
    <xf numFmtId="1" fontId="28" fillId="0" borderId="61" xfId="51" applyNumberFormat="1" applyFont="1" applyBorder="1" applyAlignment="1">
      <alignment horizontal="center" vertical="center" wrapText="1"/>
    </xf>
    <xf numFmtId="1" fontId="61" fillId="0" borderId="28" xfId="0" applyNumberFormat="1" applyFont="1" applyBorder="1" applyAlignment="1">
      <alignment horizontal="center" vertical="center" wrapText="1"/>
    </xf>
    <xf numFmtId="0" fontId="0" fillId="0" borderId="91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2" fontId="25" fillId="0" borderId="55" xfId="0" applyNumberFormat="1" applyFont="1" applyBorder="1" applyAlignment="1">
      <alignment horizontal="center" vertical="center" wrapText="1"/>
    </xf>
    <xf numFmtId="2" fontId="25" fillId="0" borderId="69" xfId="0" applyNumberFormat="1" applyFont="1" applyBorder="1" applyAlignment="1">
      <alignment horizontal="center" vertical="center" wrapText="1"/>
    </xf>
    <xf numFmtId="2" fontId="30" fillId="0" borderId="69" xfId="0" applyNumberFormat="1" applyFont="1" applyBorder="1" applyAlignment="1">
      <alignment horizontal="center" vertical="center" wrapText="1"/>
    </xf>
    <xf numFmtId="2" fontId="25" fillId="0" borderId="70" xfId="0" applyNumberFormat="1" applyFont="1" applyBorder="1" applyAlignment="1">
      <alignment horizontal="center" vertical="center" wrapText="1"/>
    </xf>
    <xf numFmtId="0" fontId="75" fillId="0" borderId="53" xfId="0" applyFont="1" applyBorder="1" applyAlignment="1">
      <alignment horizontal="center" vertical="center" wrapText="1"/>
    </xf>
    <xf numFmtId="0" fontId="76" fillId="0" borderId="53" xfId="0" applyFont="1" applyBorder="1" applyAlignment="1">
      <alignment horizontal="center" vertical="center"/>
    </xf>
    <xf numFmtId="2" fontId="76" fillId="0" borderId="53" xfId="0" applyNumberFormat="1" applyFont="1" applyBorder="1" applyAlignment="1">
      <alignment horizontal="center" vertical="center" wrapText="1"/>
    </xf>
    <xf numFmtId="2" fontId="75" fillId="0" borderId="87" xfId="0" applyNumberFormat="1" applyFont="1" applyBorder="1" applyAlignment="1">
      <alignment horizontal="center" vertical="center" wrapText="1"/>
    </xf>
    <xf numFmtId="2" fontId="75" fillId="0" borderId="42" xfId="0" applyNumberFormat="1" applyFont="1" applyBorder="1" applyAlignment="1">
      <alignment horizontal="center" vertical="center" wrapText="1"/>
    </xf>
    <xf numFmtId="2" fontId="76" fillId="0" borderId="42" xfId="0" applyNumberFormat="1" applyFont="1" applyBorder="1" applyAlignment="1">
      <alignment horizontal="center" vertical="center" wrapText="1"/>
    </xf>
    <xf numFmtId="2" fontId="75" fillId="0" borderId="44" xfId="0" applyNumberFormat="1" applyFont="1" applyBorder="1" applyAlignment="1">
      <alignment horizontal="center" vertical="center" wrapText="1"/>
    </xf>
    <xf numFmtId="0" fontId="75" fillId="0" borderId="52" xfId="55" applyFont="1" applyBorder="1" applyAlignment="1">
      <alignment horizontal="center" vertical="center" wrapText="1"/>
      <protection/>
    </xf>
    <xf numFmtId="2" fontId="75" fillId="0" borderId="43" xfId="0" applyNumberFormat="1" applyFont="1" applyBorder="1" applyAlignment="1">
      <alignment horizontal="center" vertical="center" wrapText="1"/>
    </xf>
    <xf numFmtId="9" fontId="75" fillId="0" borderId="53" xfId="57" applyFont="1" applyFill="1" applyBorder="1" applyAlignment="1">
      <alignment horizontal="center" vertical="center" wrapText="1"/>
    </xf>
    <xf numFmtId="2" fontId="75" fillId="0" borderId="51" xfId="0" applyNumberFormat="1" applyFont="1" applyBorder="1" applyAlignment="1">
      <alignment horizontal="center" vertical="center" wrapText="1"/>
    </xf>
    <xf numFmtId="0" fontId="75" fillId="0" borderId="55" xfId="55" applyFont="1" applyBorder="1" applyAlignment="1">
      <alignment horizontal="center" vertical="center" wrapText="1"/>
      <protection/>
    </xf>
    <xf numFmtId="0" fontId="75" fillId="0" borderId="92" xfId="0" applyFont="1" applyBorder="1" applyAlignment="1">
      <alignment horizontal="center" vertical="center" wrapText="1"/>
    </xf>
    <xf numFmtId="0" fontId="76" fillId="0" borderId="81" xfId="0" applyFont="1" applyBorder="1" applyAlignment="1">
      <alignment horizontal="center" vertical="center"/>
    </xf>
    <xf numFmtId="3" fontId="75" fillId="0" borderId="53" xfId="0" applyNumberFormat="1" applyFont="1" applyBorder="1" applyAlignment="1">
      <alignment horizontal="center" vertical="center" wrapText="1"/>
    </xf>
    <xf numFmtId="1" fontId="66" fillId="0" borderId="56" xfId="0" applyNumberFormat="1" applyFont="1" applyBorder="1" applyAlignment="1">
      <alignment horizontal="center" vertical="center" wrapText="1"/>
    </xf>
    <xf numFmtId="1" fontId="66" fillId="0" borderId="57" xfId="0" applyNumberFormat="1" applyFont="1" applyBorder="1" applyAlignment="1">
      <alignment horizontal="center" vertical="center" wrapText="1"/>
    </xf>
    <xf numFmtId="1" fontId="66" fillId="0" borderId="12" xfId="0" applyNumberFormat="1" applyFont="1" applyBorder="1" applyAlignment="1">
      <alignment horizontal="center" vertical="center" wrapText="1"/>
    </xf>
    <xf numFmtId="2" fontId="61" fillId="0" borderId="53" xfId="0" applyNumberFormat="1" applyFont="1" applyBorder="1" applyAlignment="1">
      <alignment horizontal="center" vertical="center"/>
    </xf>
    <xf numFmtId="1" fontId="61" fillId="0" borderId="56" xfId="0" applyNumberFormat="1" applyFont="1" applyBorder="1" applyAlignment="1">
      <alignment horizontal="center" vertical="center" wrapText="1"/>
    </xf>
    <xf numFmtId="1" fontId="61" fillId="0" borderId="57" xfId="0" applyNumberFormat="1" applyFont="1" applyBorder="1" applyAlignment="1">
      <alignment horizontal="center" vertical="center" wrapText="1"/>
    </xf>
    <xf numFmtId="2" fontId="66" fillId="0" borderId="53" xfId="0" applyNumberFormat="1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1" fontId="61" fillId="0" borderId="17" xfId="0" applyNumberFormat="1" applyFont="1" applyBorder="1" applyAlignment="1">
      <alignment horizontal="center" vertical="center" wrapText="1"/>
    </xf>
    <xf numFmtId="2" fontId="25" fillId="0" borderId="25" xfId="0" applyNumberFormat="1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25" fillId="0" borderId="11" xfId="0" applyNumberFormat="1" applyFont="1" applyBorder="1" applyAlignment="1">
      <alignment horizontal="center" vertical="center" wrapText="1"/>
    </xf>
    <xf numFmtId="0" fontId="61" fillId="0" borderId="14" xfId="0" applyFont="1" applyBorder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0" borderId="29" xfId="0" applyFont="1" applyFill="1" applyBorder="1" applyAlignment="1">
      <alignment horizontal="center" vertical="center"/>
    </xf>
    <xf numFmtId="0" fontId="65" fillId="0" borderId="28" xfId="0" applyFont="1" applyBorder="1" applyAlignment="1">
      <alignment horizontal="center" vertical="center"/>
    </xf>
    <xf numFmtId="0" fontId="61" fillId="0" borderId="19" xfId="0" applyFont="1" applyBorder="1" applyAlignment="1">
      <alignment/>
    </xf>
    <xf numFmtId="0" fontId="61" fillId="0" borderId="26" xfId="0" applyFont="1" applyBorder="1" applyAlignment="1">
      <alignment horizontal="center"/>
    </xf>
    <xf numFmtId="0" fontId="61" fillId="0" borderId="19" xfId="0" applyFont="1" applyBorder="1" applyAlignment="1">
      <alignment horizontal="center"/>
    </xf>
    <xf numFmtId="0" fontId="61" fillId="0" borderId="17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1" fillId="0" borderId="27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1" fontId="66" fillId="0" borderId="10" xfId="0" applyNumberFormat="1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30" fillId="35" borderId="26" xfId="55" applyFont="1" applyFill="1" applyBorder="1" applyAlignment="1">
      <alignment horizontal="center" vertical="center" wrapText="1"/>
      <protection/>
    </xf>
    <xf numFmtId="0" fontId="25" fillId="35" borderId="93" xfId="55" applyFont="1" applyFill="1" applyBorder="1" applyAlignment="1">
      <alignment horizontal="center" vertical="center" wrapText="1"/>
      <protection/>
    </xf>
    <xf numFmtId="9" fontId="61" fillId="0" borderId="18" xfId="57" applyNumberFormat="1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/>
    </xf>
    <xf numFmtId="2" fontId="25" fillId="0" borderId="83" xfId="0" applyNumberFormat="1" applyFont="1" applyBorder="1" applyAlignment="1">
      <alignment horizontal="center" vertical="center" wrapText="1"/>
    </xf>
    <xf numFmtId="0" fontId="25" fillId="35" borderId="52" xfId="55" applyFont="1" applyFill="1" applyBorder="1" applyAlignment="1">
      <alignment horizontal="center" vertical="center" wrapText="1"/>
      <protection/>
    </xf>
    <xf numFmtId="0" fontId="30" fillId="35" borderId="15" xfId="55" applyFont="1" applyFill="1" applyBorder="1" applyAlignment="1">
      <alignment horizontal="center" vertical="center" wrapText="1"/>
      <protection/>
    </xf>
    <xf numFmtId="0" fontId="61" fillId="0" borderId="15" xfId="0" applyFont="1" applyBorder="1" applyAlignment="1">
      <alignment horizontal="center" vertical="center"/>
    </xf>
    <xf numFmtId="2" fontId="25" fillId="0" borderId="29" xfId="0" applyNumberFormat="1" applyFont="1" applyBorder="1" applyAlignment="1">
      <alignment horizontal="center" vertical="center" wrapText="1"/>
    </xf>
    <xf numFmtId="0" fontId="61" fillId="0" borderId="61" xfId="0" applyFont="1" applyBorder="1" applyAlignment="1">
      <alignment/>
    </xf>
    <xf numFmtId="0" fontId="61" fillId="0" borderId="15" xfId="0" applyFont="1" applyBorder="1" applyAlignment="1">
      <alignment/>
    </xf>
    <xf numFmtId="2" fontId="30" fillId="0" borderId="42" xfId="0" applyNumberFormat="1" applyFont="1" applyFill="1" applyBorder="1" applyAlignment="1">
      <alignment horizontal="center" vertical="center" wrapText="1"/>
    </xf>
    <xf numFmtId="1" fontId="66" fillId="0" borderId="42" xfId="51" applyNumberFormat="1" applyFont="1" applyFill="1" applyBorder="1" applyAlignment="1">
      <alignment horizontal="center" vertical="center" wrapText="1"/>
    </xf>
    <xf numFmtId="9" fontId="61" fillId="0" borderId="24" xfId="57" applyFont="1" applyBorder="1" applyAlignment="1">
      <alignment horizontal="center" vertical="center" wrapText="1"/>
    </xf>
    <xf numFmtId="0" fontId="30" fillId="35" borderId="28" xfId="55" applyFont="1" applyFill="1" applyBorder="1" applyAlignment="1">
      <alignment horizontal="center" vertical="center" wrapText="1"/>
      <protection/>
    </xf>
    <xf numFmtId="2" fontId="30" fillId="0" borderId="11" xfId="0" applyNumberFormat="1" applyFont="1" applyBorder="1" applyAlignment="1">
      <alignment horizontal="center" vertical="center" wrapText="1"/>
    </xf>
    <xf numFmtId="0" fontId="61" fillId="0" borderId="62" xfId="0" applyFont="1" applyBorder="1" applyAlignment="1">
      <alignment/>
    </xf>
    <xf numFmtId="0" fontId="61" fillId="0" borderId="38" xfId="0" applyFont="1" applyBorder="1" applyAlignment="1">
      <alignment/>
    </xf>
    <xf numFmtId="0" fontId="61" fillId="0" borderId="22" xfId="0" applyFont="1" applyBorder="1" applyAlignment="1">
      <alignment/>
    </xf>
    <xf numFmtId="0" fontId="61" fillId="0" borderId="21" xfId="0" applyFont="1" applyBorder="1" applyAlignment="1">
      <alignment/>
    </xf>
    <xf numFmtId="1" fontId="66" fillId="0" borderId="42" xfId="0" applyNumberFormat="1" applyFont="1" applyBorder="1" applyAlignment="1">
      <alignment horizontal="center"/>
    </xf>
    <xf numFmtId="0" fontId="61" fillId="0" borderId="23" xfId="0" applyFont="1" applyBorder="1" applyAlignment="1">
      <alignment/>
    </xf>
    <xf numFmtId="0" fontId="25" fillId="35" borderId="94" xfId="55" applyFont="1" applyFill="1" applyBorder="1" applyAlignment="1">
      <alignment horizontal="center" vertical="center" wrapText="1"/>
      <protection/>
    </xf>
    <xf numFmtId="9" fontId="61" fillId="0" borderId="82" xfId="57" applyFont="1" applyBorder="1" applyAlignment="1">
      <alignment horizontal="center" vertical="center" wrapText="1"/>
    </xf>
    <xf numFmtId="2" fontId="30" fillId="0" borderId="83" xfId="0" applyNumberFormat="1" applyFont="1" applyBorder="1" applyAlignment="1">
      <alignment horizontal="center" vertical="center" wrapText="1"/>
    </xf>
    <xf numFmtId="0" fontId="61" fillId="0" borderId="76" xfId="0" applyFont="1" applyBorder="1" applyAlignment="1">
      <alignment horizontal="center" vertical="center"/>
    </xf>
    <xf numFmtId="1" fontId="29" fillId="0" borderId="34" xfId="51" applyNumberFormat="1" applyFont="1" applyBorder="1" applyAlignment="1">
      <alignment horizontal="center" vertical="center" wrapText="1"/>
    </xf>
    <xf numFmtId="1" fontId="29" fillId="0" borderId="38" xfId="51" applyNumberFormat="1" applyFont="1" applyBorder="1" applyAlignment="1">
      <alignment horizontal="center" vertical="center" wrapText="1"/>
    </xf>
    <xf numFmtId="1" fontId="29" fillId="0" borderId="28" xfId="51" applyNumberFormat="1" applyFont="1" applyBorder="1" applyAlignment="1">
      <alignment horizontal="center" vertical="center" wrapText="1"/>
    </xf>
    <xf numFmtId="1" fontId="66" fillId="0" borderId="10" xfId="0" applyNumberFormat="1" applyFont="1" applyBorder="1" applyAlignment="1">
      <alignment horizontal="center" vertical="center"/>
    </xf>
    <xf numFmtId="0" fontId="61" fillId="0" borderId="14" xfId="0" applyFont="1" applyBorder="1" applyAlignment="1">
      <alignment vertical="center"/>
    </xf>
    <xf numFmtId="0" fontId="61" fillId="0" borderId="12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2" fontId="5" fillId="0" borderId="42" xfId="0" applyNumberFormat="1" applyFont="1" applyBorder="1" applyAlignment="1">
      <alignment horizontal="center" vertical="center" wrapText="1"/>
    </xf>
    <xf numFmtId="0" fontId="64" fillId="0" borderId="81" xfId="0" applyFont="1" applyFill="1" applyBorder="1" applyAlignment="1">
      <alignment horizontal="center" vertical="center" wrapText="1"/>
    </xf>
    <xf numFmtId="0" fontId="64" fillId="0" borderId="65" xfId="0" applyFont="1" applyFill="1" applyBorder="1" applyAlignment="1">
      <alignment horizontal="center" vertical="center" wrapText="1"/>
    </xf>
    <xf numFmtId="0" fontId="64" fillId="0" borderId="53" xfId="0" applyFont="1" applyFill="1" applyBorder="1" applyAlignment="1">
      <alignment horizontal="center" vertical="center" wrapText="1"/>
    </xf>
    <xf numFmtId="10" fontId="29" fillId="0" borderId="37" xfId="51" applyNumberFormat="1" applyFont="1" applyBorder="1" applyAlignment="1">
      <alignment horizontal="center" vertical="center" wrapText="1"/>
    </xf>
    <xf numFmtId="1" fontId="66" fillId="0" borderId="68" xfId="51" applyNumberFormat="1" applyFont="1" applyBorder="1" applyAlignment="1">
      <alignment horizontal="center" vertical="center" wrapText="1"/>
    </xf>
    <xf numFmtId="2" fontId="29" fillId="0" borderId="10" xfId="51" applyNumberFormat="1" applyFont="1" applyBorder="1" applyAlignment="1">
      <alignment horizontal="center" vertical="center" wrapText="1"/>
    </xf>
    <xf numFmtId="2" fontId="29" fillId="0" borderId="29" xfId="51" applyNumberFormat="1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/>
    </xf>
    <xf numFmtId="2" fontId="30" fillId="0" borderId="14" xfId="0" applyNumberFormat="1" applyFont="1" applyBorder="1" applyAlignment="1">
      <alignment horizontal="center" vertical="center" wrapText="1"/>
    </xf>
    <xf numFmtId="0" fontId="66" fillId="0" borderId="14" xfId="0" applyFont="1" applyBorder="1" applyAlignment="1">
      <alignment vertical="center"/>
    </xf>
    <xf numFmtId="0" fontId="66" fillId="0" borderId="14" xfId="0" applyFont="1" applyBorder="1" applyAlignment="1">
      <alignment horizontal="center"/>
    </xf>
    <xf numFmtId="0" fontId="66" fillId="0" borderId="19" xfId="0" applyFont="1" applyBorder="1" applyAlignment="1">
      <alignment horizontal="center"/>
    </xf>
    <xf numFmtId="0" fontId="66" fillId="0" borderId="20" xfId="0" applyFont="1" applyBorder="1" applyAlignment="1">
      <alignment horizontal="center"/>
    </xf>
    <xf numFmtId="2" fontId="25" fillId="0" borderId="19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183" fontId="0" fillId="0" borderId="0" xfId="0" applyNumberFormat="1" applyAlignment="1">
      <alignment/>
    </xf>
    <xf numFmtId="0" fontId="61" fillId="0" borderId="17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9" fontId="66" fillId="0" borderId="15" xfId="0" applyNumberFormat="1" applyFont="1" applyBorder="1" applyAlignment="1">
      <alignment horizontal="center" vertical="center"/>
    </xf>
    <xf numFmtId="0" fontId="61" fillId="0" borderId="15" xfId="0" applyFont="1" applyBorder="1" applyAlignment="1">
      <alignment vertical="center"/>
    </xf>
    <xf numFmtId="0" fontId="61" fillId="0" borderId="22" xfId="0" applyFont="1" applyBorder="1" applyAlignment="1">
      <alignment vertical="center"/>
    </xf>
    <xf numFmtId="1" fontId="66" fillId="0" borderId="42" xfId="0" applyNumberFormat="1" applyFont="1" applyBorder="1" applyAlignment="1">
      <alignment horizontal="center" vertical="center"/>
    </xf>
    <xf numFmtId="9" fontId="66" fillId="0" borderId="53" xfId="0" applyNumberFormat="1" applyFont="1" applyBorder="1" applyAlignment="1">
      <alignment horizontal="center" vertical="center" wrapText="1"/>
    </xf>
    <xf numFmtId="9" fontId="66" fillId="0" borderId="53" xfId="57" applyFont="1" applyBorder="1" applyAlignment="1">
      <alignment horizontal="center" vertical="center"/>
    </xf>
    <xf numFmtId="9" fontId="61" fillId="0" borderId="53" xfId="0" applyNumberFormat="1" applyFont="1" applyBorder="1" applyAlignment="1">
      <alignment horizontal="center" vertical="center" wrapText="1"/>
    </xf>
    <xf numFmtId="9" fontId="29" fillId="0" borderId="53" xfId="57" applyFont="1" applyBorder="1" applyAlignment="1">
      <alignment horizontal="center" vertical="center" wrapText="1"/>
    </xf>
    <xf numFmtId="9" fontId="29" fillId="0" borderId="53" xfId="57" applyNumberFormat="1" applyFont="1" applyBorder="1" applyAlignment="1">
      <alignment horizontal="center" vertical="center" wrapText="1"/>
    </xf>
    <xf numFmtId="9" fontId="66" fillId="0" borderId="53" xfId="0" applyNumberFormat="1" applyFont="1" applyBorder="1" applyAlignment="1">
      <alignment horizontal="center" vertical="center"/>
    </xf>
    <xf numFmtId="9" fontId="29" fillId="0" borderId="53" xfId="51" applyNumberFormat="1" applyFont="1" applyBorder="1" applyAlignment="1">
      <alignment horizontal="center" vertical="center" wrapText="1"/>
    </xf>
    <xf numFmtId="9" fontId="66" fillId="0" borderId="24" xfId="0" applyNumberFormat="1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9" fontId="66" fillId="0" borderId="53" xfId="57" applyNumberFormat="1" applyFont="1" applyBorder="1" applyAlignment="1">
      <alignment horizontal="center" vertical="center" wrapText="1"/>
    </xf>
    <xf numFmtId="0" fontId="66" fillId="0" borderId="43" xfId="0" applyFont="1" applyBorder="1" applyAlignment="1">
      <alignment horizontal="center"/>
    </xf>
    <xf numFmtId="0" fontId="66" fillId="0" borderId="42" xfId="0" applyFont="1" applyBorder="1" applyAlignment="1">
      <alignment horizontal="center"/>
    </xf>
    <xf numFmtId="0" fontId="66" fillId="0" borderId="25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1" fontId="29" fillId="0" borderId="83" xfId="51" applyNumberFormat="1" applyFont="1" applyBorder="1" applyAlignment="1">
      <alignment horizontal="center" vertical="center" wrapText="1"/>
    </xf>
    <xf numFmtId="1" fontId="29" fillId="0" borderId="21" xfId="51" applyNumberFormat="1" applyFont="1" applyBorder="1" applyAlignment="1">
      <alignment horizontal="center" vertical="center" wrapText="1"/>
    </xf>
    <xf numFmtId="1" fontId="29" fillId="0" borderId="23" xfId="51" applyNumberFormat="1" applyFont="1" applyBorder="1" applyAlignment="1">
      <alignment horizontal="center" vertical="center" wrapText="1"/>
    </xf>
    <xf numFmtId="1" fontId="29" fillId="0" borderId="85" xfId="51" applyNumberFormat="1" applyFont="1" applyBorder="1" applyAlignment="1">
      <alignment horizontal="center" vertical="center" wrapText="1"/>
    </xf>
    <xf numFmtId="1" fontId="29" fillId="0" borderId="31" xfId="51" applyNumberFormat="1" applyFont="1" applyBorder="1" applyAlignment="1">
      <alignment horizontal="center" vertical="center" wrapText="1"/>
    </xf>
    <xf numFmtId="1" fontId="29" fillId="0" borderId="33" xfId="51" applyNumberFormat="1" applyFont="1" applyBorder="1" applyAlignment="1">
      <alignment horizontal="center" vertical="center" wrapText="1"/>
    </xf>
    <xf numFmtId="1" fontId="29" fillId="0" borderId="86" xfId="51" applyNumberFormat="1" applyFont="1" applyBorder="1" applyAlignment="1">
      <alignment horizontal="center" vertical="center" wrapText="1"/>
    </xf>
    <xf numFmtId="1" fontId="29" fillId="0" borderId="49" xfId="51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71" fillId="0" borderId="52" xfId="0" applyFont="1" applyFill="1" applyBorder="1" applyAlignment="1">
      <alignment horizontal="center" vertical="center"/>
    </xf>
    <xf numFmtId="0" fontId="71" fillId="0" borderId="59" xfId="0" applyFont="1" applyFill="1" applyBorder="1" applyAlignment="1">
      <alignment horizontal="center" vertical="center"/>
    </xf>
    <xf numFmtId="9" fontId="71" fillId="0" borderId="54" xfId="0" applyNumberFormat="1" applyFont="1" applyBorder="1" applyAlignment="1">
      <alignment horizontal="center" vertical="center" wrapText="1"/>
    </xf>
    <xf numFmtId="9" fontId="71" fillId="0" borderId="52" xfId="0" applyNumberFormat="1" applyFont="1" applyBorder="1" applyAlignment="1">
      <alignment horizontal="center" vertical="center" wrapText="1"/>
    </xf>
    <xf numFmtId="9" fontId="71" fillId="0" borderId="59" xfId="0" applyNumberFormat="1" applyFont="1" applyBorder="1" applyAlignment="1">
      <alignment horizontal="center" vertical="center" wrapText="1"/>
    </xf>
    <xf numFmtId="9" fontId="74" fillId="0" borderId="53" xfId="51" applyNumberFormat="1" applyFont="1" applyFill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1" fontId="61" fillId="0" borderId="14" xfId="0" applyNumberFormat="1" applyFont="1" applyBorder="1" applyAlignment="1">
      <alignment horizontal="center" vertical="center" wrapText="1"/>
    </xf>
    <xf numFmtId="1" fontId="29" fillId="0" borderId="88" xfId="51" applyNumberFormat="1" applyFont="1" applyBorder="1" applyAlignment="1">
      <alignment horizontal="center" vertical="center" wrapText="1"/>
    </xf>
    <xf numFmtId="1" fontId="28" fillId="0" borderId="63" xfId="51" applyNumberFormat="1" applyFont="1" applyBorder="1" applyAlignment="1">
      <alignment horizontal="center" vertical="center" wrapText="1"/>
    </xf>
    <xf numFmtId="1" fontId="28" fillId="0" borderId="16" xfId="51" applyNumberFormat="1" applyFont="1" applyBorder="1" applyAlignment="1">
      <alignment horizontal="center" vertical="center" wrapText="1"/>
    </xf>
    <xf numFmtId="1" fontId="28" fillId="0" borderId="78" xfId="51" applyNumberFormat="1" applyFont="1" applyBorder="1" applyAlignment="1">
      <alignment horizontal="center" vertical="center" wrapText="1"/>
    </xf>
    <xf numFmtId="1" fontId="28" fillId="0" borderId="67" xfId="51" applyNumberFormat="1" applyFont="1" applyBorder="1" applyAlignment="1">
      <alignment horizontal="center" vertical="center" wrapText="1"/>
    </xf>
    <xf numFmtId="0" fontId="61" fillId="0" borderId="47" xfId="0" applyFont="1" applyBorder="1" applyAlignment="1">
      <alignment vertical="center"/>
    </xf>
    <xf numFmtId="1" fontId="28" fillId="0" borderId="62" xfId="51" applyNumberFormat="1" applyFont="1" applyBorder="1" applyAlignment="1">
      <alignment horizontal="center" vertical="center" wrapText="1"/>
    </xf>
    <xf numFmtId="0" fontId="70" fillId="0" borderId="66" xfId="0" applyFont="1" applyBorder="1" applyAlignment="1">
      <alignment horizontal="center"/>
    </xf>
    <xf numFmtId="0" fontId="70" fillId="0" borderId="80" xfId="0" applyFont="1" applyFill="1" applyBorder="1" applyAlignment="1">
      <alignment horizontal="center"/>
    </xf>
    <xf numFmtId="1" fontId="28" fillId="0" borderId="88" xfId="51" applyNumberFormat="1" applyFont="1" applyBorder="1" applyAlignment="1">
      <alignment horizontal="center" vertical="center" wrapText="1"/>
    </xf>
    <xf numFmtId="1" fontId="28" fillId="0" borderId="63" xfId="51" applyNumberFormat="1" applyFont="1" applyBorder="1" applyAlignment="1">
      <alignment horizontal="center" vertical="center" wrapText="1"/>
    </xf>
    <xf numFmtId="1" fontId="28" fillId="0" borderId="16" xfId="51" applyNumberFormat="1" applyFont="1" applyBorder="1" applyAlignment="1">
      <alignment horizontal="center" vertical="center" wrapText="1"/>
    </xf>
    <xf numFmtId="0" fontId="65" fillId="0" borderId="36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25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49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1" fontId="28" fillId="0" borderId="61" xfId="51" applyNumberFormat="1" applyFont="1" applyBorder="1" applyAlignment="1">
      <alignment horizontal="center" vertical="center" wrapText="1"/>
    </xf>
    <xf numFmtId="1" fontId="29" fillId="0" borderId="14" xfId="51" applyNumberFormat="1" applyFont="1" applyBorder="1" applyAlignment="1">
      <alignment horizontal="center" vertical="center" wrapText="1"/>
    </xf>
    <xf numFmtId="3" fontId="29" fillId="35" borderId="37" xfId="51" applyNumberFormat="1" applyFont="1" applyFill="1" applyBorder="1" applyAlignment="1">
      <alignment horizontal="center" vertical="center" wrapText="1"/>
    </xf>
    <xf numFmtId="0" fontId="71" fillId="0" borderId="64" xfId="0" applyFont="1" applyFill="1" applyBorder="1" applyAlignment="1">
      <alignment horizontal="center" vertical="center"/>
    </xf>
    <xf numFmtId="0" fontId="71" fillId="0" borderId="90" xfId="0" applyFont="1" applyFill="1" applyBorder="1" applyAlignment="1">
      <alignment horizontal="center" vertical="center"/>
    </xf>
    <xf numFmtId="9" fontId="71" fillId="0" borderId="79" xfId="0" applyNumberFormat="1" applyFont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0" fontId="64" fillId="0" borderId="89" xfId="0" applyFont="1" applyBorder="1" applyAlignment="1">
      <alignment horizontal="center" vertical="center"/>
    </xf>
    <xf numFmtId="0" fontId="65" fillId="0" borderId="95" xfId="0" applyFont="1" applyBorder="1" applyAlignment="1">
      <alignment horizontal="center" vertical="center"/>
    </xf>
    <xf numFmtId="0" fontId="65" fillId="0" borderId="36" xfId="0" applyFont="1" applyFill="1" applyBorder="1" applyAlignment="1">
      <alignment horizontal="center" vertical="center"/>
    </xf>
    <xf numFmtId="0" fontId="65" fillId="0" borderId="50" xfId="0" applyFont="1" applyFill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10" fontId="29" fillId="0" borderId="29" xfId="57" applyNumberFormat="1" applyFont="1" applyBorder="1" applyAlignment="1">
      <alignment horizontal="center" vertical="center" wrapText="1"/>
    </xf>
    <xf numFmtId="0" fontId="64" fillId="0" borderId="63" xfId="0" applyFont="1" applyBorder="1" applyAlignment="1">
      <alignment horizontal="center" vertical="center"/>
    </xf>
    <xf numFmtId="10" fontId="29" fillId="0" borderId="88" xfId="57" applyNumberFormat="1" applyFont="1" applyBorder="1" applyAlignment="1">
      <alignment horizontal="center" vertical="center" wrapText="1"/>
    </xf>
    <xf numFmtId="10" fontId="29" fillId="0" borderId="29" xfId="51" applyNumberFormat="1" applyFont="1" applyBorder="1" applyAlignment="1">
      <alignment horizontal="center" vertical="center" wrapText="1"/>
    </xf>
    <xf numFmtId="0" fontId="29" fillId="0" borderId="29" xfId="51" applyNumberFormat="1" applyFont="1" applyBorder="1" applyAlignment="1">
      <alignment horizontal="center" vertical="center" wrapText="1"/>
    </xf>
    <xf numFmtId="2" fontId="63" fillId="0" borderId="43" xfId="51" applyNumberFormat="1" applyFont="1" applyBorder="1" applyAlignment="1">
      <alignment horizontal="center" vertical="center" wrapText="1"/>
    </xf>
    <xf numFmtId="2" fontId="63" fillId="0" borderId="42" xfId="51" applyNumberFormat="1" applyFont="1" applyBorder="1" applyAlignment="1">
      <alignment horizontal="center" vertical="center" wrapText="1"/>
    </xf>
    <xf numFmtId="2" fontId="63" fillId="0" borderId="44" xfId="51" applyNumberFormat="1" applyFont="1" applyBorder="1" applyAlignment="1">
      <alignment horizontal="center" vertical="center" wrapText="1"/>
    </xf>
    <xf numFmtId="2" fontId="60" fillId="0" borderId="42" xfId="51" applyNumberFormat="1" applyFont="1" applyBorder="1" applyAlignment="1">
      <alignment horizontal="center" vertical="center" wrapText="1"/>
    </xf>
    <xf numFmtId="2" fontId="65" fillId="0" borderId="89" xfId="0" applyNumberFormat="1" applyFont="1" applyFill="1" applyBorder="1" applyAlignment="1">
      <alignment horizontal="center" vertical="center" wrapText="1"/>
    </xf>
    <xf numFmtId="9" fontId="29" fillId="0" borderId="29" xfId="57" applyFont="1" applyBorder="1" applyAlignment="1">
      <alignment horizontal="center" vertical="center" wrapText="1"/>
    </xf>
    <xf numFmtId="9" fontId="29" fillId="0" borderId="34" xfId="57" applyFont="1" applyBorder="1" applyAlignment="1">
      <alignment horizontal="center" vertical="center" wrapText="1"/>
    </xf>
    <xf numFmtId="0" fontId="29" fillId="0" borderId="53" xfId="57" applyNumberFormat="1" applyFont="1" applyBorder="1" applyAlignment="1">
      <alignment horizontal="center" vertical="center" wrapText="1"/>
    </xf>
    <xf numFmtId="9" fontId="61" fillId="0" borderId="81" xfId="0" applyNumberFormat="1" applyFont="1" applyBorder="1" applyAlignment="1">
      <alignment horizontal="center" vertical="center" wrapText="1"/>
    </xf>
    <xf numFmtId="0" fontId="29" fillId="0" borderId="81" xfId="57" applyNumberFormat="1" applyFont="1" applyBorder="1" applyAlignment="1">
      <alignment horizontal="center" vertical="center" wrapText="1"/>
    </xf>
    <xf numFmtId="0" fontId="66" fillId="0" borderId="36" xfId="0" applyFont="1" applyBorder="1" applyAlignment="1">
      <alignment horizontal="center"/>
    </xf>
    <xf numFmtId="0" fontId="66" fillId="0" borderId="21" xfId="0" applyFont="1" applyBorder="1" applyAlignment="1">
      <alignment horizontal="center" vertical="center"/>
    </xf>
    <xf numFmtId="0" fontId="61" fillId="0" borderId="12" xfId="0" applyFont="1" applyFill="1" applyBorder="1" applyAlignment="1">
      <alignment horizontal="center"/>
    </xf>
    <xf numFmtId="0" fontId="61" fillId="0" borderId="14" xfId="0" applyFont="1" applyFill="1" applyBorder="1" applyAlignment="1">
      <alignment horizontal="center"/>
    </xf>
    <xf numFmtId="0" fontId="66" fillId="0" borderId="2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66" fillId="0" borderId="23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9" fontId="66" fillId="0" borderId="15" xfId="57" applyFont="1" applyBorder="1" applyAlignment="1">
      <alignment horizontal="center" vertical="center"/>
    </xf>
    <xf numFmtId="9" fontId="66" fillId="0" borderId="61" xfId="57" applyFont="1" applyBorder="1" applyAlignment="1">
      <alignment horizontal="center" vertical="center"/>
    </xf>
    <xf numFmtId="9" fontId="66" fillId="0" borderId="61" xfId="0" applyNumberFormat="1" applyFont="1" applyBorder="1" applyAlignment="1">
      <alignment horizontal="center" vertical="center"/>
    </xf>
    <xf numFmtId="0" fontId="66" fillId="0" borderId="51" xfId="0" applyFont="1" applyBorder="1" applyAlignment="1">
      <alignment horizontal="center"/>
    </xf>
    <xf numFmtId="10" fontId="66" fillId="0" borderId="88" xfId="0" applyNumberFormat="1" applyFont="1" applyBorder="1" applyAlignment="1">
      <alignment horizontal="center" vertical="center"/>
    </xf>
    <xf numFmtId="1" fontId="66" fillId="0" borderId="43" xfId="0" applyNumberFormat="1" applyFont="1" applyBorder="1" applyAlignment="1">
      <alignment horizontal="center"/>
    </xf>
    <xf numFmtId="1" fontId="66" fillId="0" borderId="44" xfId="0" applyNumberFormat="1" applyFont="1" applyBorder="1" applyAlignment="1">
      <alignment horizontal="center"/>
    </xf>
    <xf numFmtId="0" fontId="66" fillId="0" borderId="21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6" xfId="0" applyBorder="1" applyAlignment="1">
      <alignment horizontal="center"/>
    </xf>
    <xf numFmtId="0" fontId="61" fillId="0" borderId="26" xfId="0" applyFont="1" applyBorder="1" applyAlignment="1">
      <alignment/>
    </xf>
    <xf numFmtId="0" fontId="61" fillId="0" borderId="17" xfId="0" applyFont="1" applyBorder="1" applyAlignment="1">
      <alignment/>
    </xf>
    <xf numFmtId="0" fontId="61" fillId="0" borderId="17" xfId="0" applyFont="1" applyBorder="1" applyAlignment="1">
      <alignment vertical="center"/>
    </xf>
    <xf numFmtId="0" fontId="61" fillId="0" borderId="27" xfId="0" applyFont="1" applyBorder="1" applyAlignment="1">
      <alignment/>
    </xf>
    <xf numFmtId="0" fontId="61" fillId="0" borderId="28" xfId="0" applyFont="1" applyBorder="1" applyAlignment="1">
      <alignment vertical="center"/>
    </xf>
    <xf numFmtId="0" fontId="61" fillId="0" borderId="14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61" fillId="0" borderId="81" xfId="0" applyFont="1" applyBorder="1" applyAlignment="1">
      <alignment horizontal="center" vertical="center"/>
    </xf>
    <xf numFmtId="0" fontId="61" fillId="0" borderId="96" xfId="0" applyFont="1" applyBorder="1" applyAlignment="1">
      <alignment horizontal="center" vertical="center"/>
    </xf>
    <xf numFmtId="0" fontId="61" fillId="0" borderId="46" xfId="0" applyFont="1" applyBorder="1" applyAlignment="1">
      <alignment horizontal="center" vertical="center"/>
    </xf>
    <xf numFmtId="0" fontId="61" fillId="0" borderId="61" xfId="0" applyFont="1" applyBorder="1" applyAlignment="1">
      <alignment horizontal="center" vertical="center"/>
    </xf>
    <xf numFmtId="0" fontId="61" fillId="0" borderId="66" xfId="0" applyFont="1" applyBorder="1" applyAlignment="1">
      <alignment horizontal="center" vertical="center"/>
    </xf>
    <xf numFmtId="0" fontId="61" fillId="0" borderId="60" xfId="0" applyFont="1" applyBorder="1" applyAlignment="1">
      <alignment horizontal="center" vertical="center"/>
    </xf>
    <xf numFmtId="0" fontId="61" fillId="0" borderId="91" xfId="0" applyFont="1" applyBorder="1" applyAlignment="1">
      <alignment horizontal="center" vertical="center"/>
    </xf>
    <xf numFmtId="0" fontId="66" fillId="0" borderId="65" xfId="0" applyFont="1" applyFill="1" applyBorder="1" applyAlignment="1">
      <alignment horizontal="center" vertical="center"/>
    </xf>
    <xf numFmtId="0" fontId="25" fillId="0" borderId="53" xfId="55" applyFont="1" applyFill="1" applyBorder="1" applyAlignment="1">
      <alignment horizontal="center" vertical="center" wrapText="1"/>
      <protection/>
    </xf>
    <xf numFmtId="1" fontId="61" fillId="0" borderId="53" xfId="0" applyNumberFormat="1" applyFont="1" applyFill="1" applyBorder="1" applyAlignment="1">
      <alignment horizontal="center" vertical="center" wrapText="1"/>
    </xf>
    <xf numFmtId="2" fontId="61" fillId="0" borderId="53" xfId="0" applyNumberFormat="1" applyFont="1" applyFill="1" applyBorder="1" applyAlignment="1">
      <alignment horizontal="center" vertical="center" wrapText="1"/>
    </xf>
    <xf numFmtId="2" fontId="30" fillId="0" borderId="59" xfId="0" applyNumberFormat="1" applyFont="1" applyFill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6" fillId="0" borderId="80" xfId="0" applyFont="1" applyBorder="1" applyAlignment="1">
      <alignment horizontal="center" vertical="center"/>
    </xf>
    <xf numFmtId="0" fontId="66" fillId="0" borderId="97" xfId="0" applyFont="1" applyBorder="1" applyAlignment="1">
      <alignment horizontal="center" vertical="center"/>
    </xf>
    <xf numFmtId="0" fontId="66" fillId="0" borderId="96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77" fillId="34" borderId="18" xfId="0" applyFont="1" applyFill="1" applyBorder="1" applyAlignment="1">
      <alignment horizontal="center" vertical="center" wrapText="1"/>
    </xf>
    <xf numFmtId="0" fontId="77" fillId="34" borderId="26" xfId="0" applyFont="1" applyFill="1" applyBorder="1" applyAlignment="1">
      <alignment horizontal="center" vertical="center" wrapText="1"/>
    </xf>
    <xf numFmtId="0" fontId="77" fillId="34" borderId="19" xfId="0" applyFont="1" applyFill="1" applyBorder="1" applyAlignment="1">
      <alignment horizontal="center" vertical="center" wrapText="1"/>
    </xf>
    <xf numFmtId="0" fontId="77" fillId="34" borderId="25" xfId="0" applyFont="1" applyFill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78" fillId="34" borderId="96" xfId="0" applyFont="1" applyFill="1" applyBorder="1" applyAlignment="1">
      <alignment horizontal="center" vertical="center" wrapText="1"/>
    </xf>
    <xf numFmtId="0" fontId="78" fillId="34" borderId="47" xfId="0" applyFont="1" applyFill="1" applyBorder="1" applyAlignment="1">
      <alignment horizontal="center" vertical="center" wrapText="1"/>
    </xf>
    <xf numFmtId="0" fontId="78" fillId="34" borderId="68" xfId="0" applyFont="1" applyFill="1" applyBorder="1" applyAlignment="1">
      <alignment horizontal="center" vertical="center" wrapText="1"/>
    </xf>
    <xf numFmtId="0" fontId="79" fillId="34" borderId="52" xfId="0" applyFont="1" applyFill="1" applyBorder="1" applyAlignment="1">
      <alignment horizontal="center" vertical="center" wrapText="1"/>
    </xf>
    <xf numFmtId="0" fontId="79" fillId="34" borderId="59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55" xfId="0" applyFont="1" applyBorder="1" applyAlignment="1">
      <alignment horizontal="center" vertical="center" wrapText="1"/>
    </xf>
    <xf numFmtId="0" fontId="66" fillId="0" borderId="69" xfId="0" applyFont="1" applyBorder="1" applyAlignment="1">
      <alignment horizontal="center" vertical="center" wrapText="1"/>
    </xf>
    <xf numFmtId="0" fontId="66" fillId="0" borderId="70" xfId="0" applyFont="1" applyBorder="1" applyAlignment="1">
      <alignment horizontal="center" vertical="center" wrapText="1"/>
    </xf>
    <xf numFmtId="0" fontId="66" fillId="0" borderId="81" xfId="0" applyFont="1" applyBorder="1" applyAlignment="1">
      <alignment horizontal="center" vertical="center" wrapText="1"/>
    </xf>
    <xf numFmtId="0" fontId="66" fillId="0" borderId="92" xfId="0" applyFont="1" applyBorder="1" applyAlignment="1">
      <alignment horizontal="center" vertical="center" wrapText="1"/>
    </xf>
    <xf numFmtId="0" fontId="66" fillId="0" borderId="65" xfId="0" applyFont="1" applyBorder="1" applyAlignment="1">
      <alignment horizontal="center" vertical="center" wrapText="1"/>
    </xf>
    <xf numFmtId="0" fontId="66" fillId="0" borderId="93" xfId="0" applyFont="1" applyBorder="1" applyAlignment="1">
      <alignment horizontal="center" vertical="center" wrapText="1"/>
    </xf>
    <xf numFmtId="0" fontId="66" fillId="0" borderId="98" xfId="0" applyFont="1" applyBorder="1" applyAlignment="1">
      <alignment horizontal="center" vertical="center" wrapText="1"/>
    </xf>
    <xf numFmtId="0" fontId="66" fillId="0" borderId="99" xfId="0" applyFont="1" applyBorder="1" applyAlignment="1">
      <alignment horizontal="center" vertical="center" wrapText="1"/>
    </xf>
    <xf numFmtId="0" fontId="66" fillId="0" borderId="43" xfId="0" applyFont="1" applyBorder="1" applyAlignment="1">
      <alignment horizontal="center" vertical="center" wrapText="1"/>
    </xf>
    <xf numFmtId="0" fontId="66" fillId="0" borderId="42" xfId="0" applyFont="1" applyBorder="1" applyAlignment="1">
      <alignment horizontal="center" vertical="center" wrapText="1"/>
    </xf>
    <xf numFmtId="0" fontId="66" fillId="0" borderId="44" xfId="0" applyFont="1" applyBorder="1" applyAlignment="1">
      <alignment horizontal="center" vertical="center" wrapText="1"/>
    </xf>
    <xf numFmtId="0" fontId="66" fillId="0" borderId="47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90" xfId="0" applyFont="1" applyBorder="1" applyAlignment="1">
      <alignment horizontal="center" vertical="center" wrapText="1"/>
    </xf>
    <xf numFmtId="0" fontId="65" fillId="8" borderId="18" xfId="0" applyFont="1" applyFill="1" applyBorder="1" applyAlignment="1">
      <alignment horizontal="center" vertical="center" wrapText="1"/>
    </xf>
    <xf numFmtId="0" fontId="65" fillId="8" borderId="19" xfId="0" applyFont="1" applyFill="1" applyBorder="1" applyAlignment="1">
      <alignment horizontal="center" vertical="center" wrapText="1"/>
    </xf>
    <xf numFmtId="0" fontId="65" fillId="8" borderId="25" xfId="0" applyFont="1" applyFill="1" applyBorder="1" applyAlignment="1">
      <alignment horizontal="center" vertical="center" wrapText="1"/>
    </xf>
    <xf numFmtId="0" fontId="65" fillId="8" borderId="55" xfId="0" applyFont="1" applyFill="1" applyBorder="1" applyAlignment="1">
      <alignment horizontal="center" vertical="center" wrapText="1"/>
    </xf>
    <xf numFmtId="0" fontId="65" fillId="8" borderId="93" xfId="0" applyFont="1" applyFill="1" applyBorder="1" applyAlignment="1">
      <alignment horizontal="center" vertical="center" wrapText="1"/>
    </xf>
    <xf numFmtId="0" fontId="65" fillId="8" borderId="56" xfId="0" applyFont="1" applyFill="1" applyBorder="1" applyAlignment="1">
      <alignment horizontal="center" vertical="center" wrapText="1"/>
    </xf>
    <xf numFmtId="0" fontId="65" fillId="8" borderId="26" xfId="0" applyFont="1" applyFill="1" applyBorder="1" applyAlignment="1">
      <alignment horizontal="center" vertical="center" wrapText="1"/>
    </xf>
    <xf numFmtId="0" fontId="65" fillId="8" borderId="43" xfId="0" applyFont="1" applyFill="1" applyBorder="1" applyAlignment="1">
      <alignment horizontal="center" vertical="center" wrapText="1"/>
    </xf>
    <xf numFmtId="0" fontId="72" fillId="36" borderId="81" xfId="0" applyFont="1" applyFill="1" applyBorder="1" applyAlignment="1">
      <alignment horizontal="center" vertical="center" wrapText="1"/>
    </xf>
    <xf numFmtId="0" fontId="72" fillId="36" borderId="92" xfId="0" applyFont="1" applyFill="1" applyBorder="1" applyAlignment="1">
      <alignment horizontal="center" vertical="center" wrapText="1"/>
    </xf>
    <xf numFmtId="0" fontId="72" fillId="36" borderId="65" xfId="0" applyFont="1" applyFill="1" applyBorder="1" applyAlignment="1">
      <alignment horizontal="center" vertical="center" wrapText="1"/>
    </xf>
    <xf numFmtId="0" fontId="65" fillId="33" borderId="70" xfId="0" applyFont="1" applyFill="1" applyBorder="1" applyAlignment="1">
      <alignment horizontal="center"/>
    </xf>
    <xf numFmtId="0" fontId="65" fillId="33" borderId="99" xfId="0" applyFont="1" applyFill="1" applyBorder="1" applyAlignment="1">
      <alignment horizontal="center"/>
    </xf>
    <xf numFmtId="0" fontId="65" fillId="33" borderId="58" xfId="0" applyFont="1" applyFill="1" applyBorder="1" applyAlignment="1">
      <alignment horizontal="center"/>
    </xf>
    <xf numFmtId="0" fontId="65" fillId="33" borderId="100" xfId="0" applyFont="1" applyFill="1" applyBorder="1" applyAlignment="1">
      <alignment horizontal="center"/>
    </xf>
    <xf numFmtId="0" fontId="65" fillId="33" borderId="101" xfId="0" applyFont="1" applyFill="1" applyBorder="1" applyAlignment="1">
      <alignment horizontal="center"/>
    </xf>
    <xf numFmtId="0" fontId="65" fillId="33" borderId="102" xfId="0" applyFont="1" applyFill="1" applyBorder="1" applyAlignment="1">
      <alignment horizontal="center"/>
    </xf>
    <xf numFmtId="0" fontId="61" fillId="0" borderId="81" xfId="0" applyFont="1" applyBorder="1" applyAlignment="1">
      <alignment horizontal="center" vertical="center" wrapText="1"/>
    </xf>
    <xf numFmtId="0" fontId="61" fillId="0" borderId="92" xfId="0" applyFont="1" applyBorder="1" applyAlignment="1">
      <alignment horizontal="center" vertical="center" wrapText="1"/>
    </xf>
    <xf numFmtId="0" fontId="61" fillId="0" borderId="65" xfId="0" applyFont="1" applyBorder="1" applyAlignment="1">
      <alignment horizontal="center" vertical="center" wrapText="1"/>
    </xf>
    <xf numFmtId="0" fontId="3" fillId="0" borderId="55" xfId="55" applyFont="1" applyBorder="1" applyAlignment="1">
      <alignment horizontal="center" vertical="center" wrapText="1"/>
      <protection/>
    </xf>
    <xf numFmtId="0" fontId="3" fillId="0" borderId="69" xfId="55" applyFont="1" applyBorder="1" applyAlignment="1">
      <alignment horizontal="center" vertical="center" wrapText="1"/>
      <protection/>
    </xf>
    <xf numFmtId="0" fontId="3" fillId="0" borderId="70" xfId="55" applyFont="1" applyBorder="1" applyAlignment="1">
      <alignment horizontal="center" vertical="center" wrapText="1"/>
      <protection/>
    </xf>
    <xf numFmtId="9" fontId="4" fillId="0" borderId="81" xfId="55" applyNumberFormat="1" applyFont="1" applyBorder="1" applyAlignment="1">
      <alignment horizontal="center" vertical="center" wrapText="1"/>
      <protection/>
    </xf>
    <xf numFmtId="0" fontId="4" fillId="0" borderId="92" xfId="55" applyFont="1" applyBorder="1" applyAlignment="1">
      <alignment horizontal="center" vertical="center" wrapText="1"/>
      <protection/>
    </xf>
    <xf numFmtId="0" fontId="4" fillId="0" borderId="65" xfId="55" applyFont="1" applyBorder="1" applyAlignment="1">
      <alignment horizontal="center" vertical="center" wrapText="1"/>
      <protection/>
    </xf>
    <xf numFmtId="0" fontId="3" fillId="0" borderId="81" xfId="55" applyFont="1" applyBorder="1" applyAlignment="1">
      <alignment horizontal="center" vertical="center" wrapText="1"/>
      <protection/>
    </xf>
    <xf numFmtId="0" fontId="3" fillId="0" borderId="92" xfId="55" applyFont="1" applyBorder="1" applyAlignment="1">
      <alignment horizontal="center" vertical="center" wrapText="1"/>
      <protection/>
    </xf>
    <xf numFmtId="0" fontId="3" fillId="0" borderId="65" xfId="55" applyFont="1" applyBorder="1" applyAlignment="1">
      <alignment horizontal="center" vertical="center" wrapText="1"/>
      <protection/>
    </xf>
    <xf numFmtId="0" fontId="65" fillId="0" borderId="47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94" xfId="0" applyFont="1" applyBorder="1" applyAlignment="1">
      <alignment horizontal="center" vertical="center"/>
    </xf>
    <xf numFmtId="2" fontId="4" fillId="0" borderId="101" xfId="0" applyNumberFormat="1" applyFont="1" applyBorder="1" applyAlignment="1">
      <alignment horizontal="center" vertical="center" wrapText="1"/>
    </xf>
    <xf numFmtId="2" fontId="4" fillId="0" borderId="94" xfId="0" applyNumberFormat="1" applyFont="1" applyBorder="1" applyAlignment="1">
      <alignment horizontal="center" vertical="center" wrapText="1"/>
    </xf>
    <xf numFmtId="0" fontId="65" fillId="0" borderId="101" xfId="0" applyFont="1" applyBorder="1" applyAlignment="1">
      <alignment horizontal="center" vertical="center"/>
    </xf>
    <xf numFmtId="0" fontId="65" fillId="0" borderId="90" xfId="0" applyFont="1" applyBorder="1" applyAlignment="1">
      <alignment horizontal="center" vertical="center"/>
    </xf>
    <xf numFmtId="0" fontId="3" fillId="0" borderId="47" xfId="55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3" fillId="0" borderId="90" xfId="55" applyFont="1" applyBorder="1" applyAlignment="1">
      <alignment horizontal="center" vertical="center" wrapText="1"/>
      <protection/>
    </xf>
    <xf numFmtId="0" fontId="65" fillId="0" borderId="43" xfId="0" applyFont="1" applyBorder="1" applyAlignment="1">
      <alignment horizontal="center" vertical="center"/>
    </xf>
    <xf numFmtId="0" fontId="65" fillId="0" borderId="42" xfId="0" applyFont="1" applyBorder="1" applyAlignment="1">
      <alignment horizontal="center" vertical="center"/>
    </xf>
    <xf numFmtId="2" fontId="4" fillId="0" borderId="42" xfId="0" applyNumberFormat="1" applyFont="1" applyBorder="1" applyAlignment="1">
      <alignment horizontal="center" vertical="center" wrapText="1"/>
    </xf>
    <xf numFmtId="0" fontId="65" fillId="0" borderId="44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 wrapText="1"/>
    </xf>
    <xf numFmtId="0" fontId="66" fillId="0" borderId="46" xfId="0" applyFont="1" applyBorder="1" applyAlignment="1">
      <alignment horizontal="center" vertical="center" wrapText="1"/>
    </xf>
    <xf numFmtId="0" fontId="66" fillId="0" borderId="61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45" xfId="0" applyFont="1" applyBorder="1" applyAlignment="1">
      <alignment horizontal="center" vertical="center" wrapText="1"/>
    </xf>
    <xf numFmtId="0" fontId="66" fillId="0" borderId="91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69" fillId="34" borderId="47" xfId="0" applyFont="1" applyFill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39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5" fillId="33" borderId="22" xfId="0" applyFont="1" applyFill="1" applyBorder="1" applyAlignment="1">
      <alignment horizontal="center"/>
    </xf>
    <xf numFmtId="0" fontId="65" fillId="33" borderId="98" xfId="0" applyFont="1" applyFill="1" applyBorder="1" applyAlignment="1">
      <alignment horizontal="center"/>
    </xf>
    <xf numFmtId="0" fontId="65" fillId="33" borderId="17" xfId="0" applyFont="1" applyFill="1" applyBorder="1" applyAlignment="1">
      <alignment horizontal="center"/>
    </xf>
    <xf numFmtId="0" fontId="72" fillId="36" borderId="80" xfId="0" applyFont="1" applyFill="1" applyBorder="1" applyAlignment="1">
      <alignment horizontal="center" vertical="center" wrapText="1"/>
    </xf>
    <xf numFmtId="0" fontId="72" fillId="36" borderId="97" xfId="0" applyFont="1" applyFill="1" applyBorder="1" applyAlignment="1">
      <alignment horizontal="center" vertical="center" wrapText="1"/>
    </xf>
    <xf numFmtId="0" fontId="72" fillId="36" borderId="88" xfId="0" applyFont="1" applyFill="1" applyBorder="1" applyAlignment="1">
      <alignment horizontal="center" vertical="center" wrapText="1"/>
    </xf>
    <xf numFmtId="0" fontId="25" fillId="35" borderId="45" xfId="55" applyFont="1" applyFill="1" applyBorder="1" applyAlignment="1">
      <alignment horizontal="center" vertical="center" wrapText="1"/>
      <protection/>
    </xf>
    <xf numFmtId="0" fontId="25" fillId="35" borderId="91" xfId="55" applyFont="1" applyFill="1" applyBorder="1" applyAlignment="1">
      <alignment horizontal="center" vertical="center" wrapText="1"/>
      <protection/>
    </xf>
    <xf numFmtId="0" fontId="25" fillId="35" borderId="30" xfId="55" applyFont="1" applyFill="1" applyBorder="1" applyAlignment="1">
      <alignment horizontal="center" vertical="center" wrapText="1"/>
      <protection/>
    </xf>
    <xf numFmtId="1" fontId="61" fillId="0" borderId="46" xfId="0" applyNumberFormat="1" applyFont="1" applyBorder="1" applyAlignment="1">
      <alignment horizontal="center" vertical="center" wrapText="1"/>
    </xf>
    <xf numFmtId="1" fontId="61" fillId="0" borderId="61" xfId="0" applyNumberFormat="1" applyFont="1" applyBorder="1" applyAlignment="1">
      <alignment horizontal="center" vertical="center" wrapText="1"/>
    </xf>
    <xf numFmtId="1" fontId="61" fillId="0" borderId="16" xfId="0" applyNumberFormat="1" applyFont="1" applyBorder="1" applyAlignment="1">
      <alignment horizontal="center" vertical="center" wrapText="1"/>
    </xf>
    <xf numFmtId="0" fontId="66" fillId="0" borderId="89" xfId="0" applyFont="1" applyBorder="1" applyAlignment="1">
      <alignment horizontal="center" vertical="center" wrapText="1"/>
    </xf>
    <xf numFmtId="0" fontId="25" fillId="35" borderId="81" xfId="55" applyFont="1" applyFill="1" applyBorder="1" applyAlignment="1">
      <alignment horizontal="center" vertical="center" wrapText="1"/>
      <protection/>
    </xf>
    <xf numFmtId="0" fontId="25" fillId="35" borderId="92" xfId="55" applyFont="1" applyFill="1" applyBorder="1" applyAlignment="1">
      <alignment horizontal="center" vertical="center" wrapText="1"/>
      <protection/>
    </xf>
    <xf numFmtId="0" fontId="25" fillId="35" borderId="65" xfId="55" applyFont="1" applyFill="1" applyBorder="1" applyAlignment="1">
      <alignment horizontal="center" vertical="center" wrapText="1"/>
      <protection/>
    </xf>
    <xf numFmtId="0" fontId="64" fillId="0" borderId="52" xfId="0" applyFont="1" applyBorder="1" applyAlignment="1">
      <alignment horizontal="center" vertical="center"/>
    </xf>
    <xf numFmtId="0" fontId="64" fillId="0" borderId="59" xfId="0" applyFont="1" applyBorder="1" applyAlignment="1">
      <alignment horizontal="center" vertical="center"/>
    </xf>
    <xf numFmtId="0" fontId="64" fillId="0" borderId="54" xfId="0" applyFont="1" applyBorder="1" applyAlignment="1">
      <alignment horizontal="center" vertical="center"/>
    </xf>
    <xf numFmtId="2" fontId="61" fillId="0" borderId="46" xfId="0" applyNumberFormat="1" applyFont="1" applyBorder="1" applyAlignment="1">
      <alignment horizontal="center" vertical="center" wrapText="1"/>
    </xf>
    <xf numFmtId="2" fontId="61" fillId="0" borderId="61" xfId="0" applyNumberFormat="1" applyFont="1" applyBorder="1" applyAlignment="1">
      <alignment horizontal="center" vertical="center" wrapText="1"/>
    </xf>
    <xf numFmtId="2" fontId="61" fillId="0" borderId="16" xfId="0" applyNumberFormat="1" applyFont="1" applyBorder="1" applyAlignment="1">
      <alignment horizontal="center" vertical="center" wrapText="1"/>
    </xf>
    <xf numFmtId="0" fontId="65" fillId="0" borderId="46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/>
    </xf>
    <xf numFmtId="0" fontId="65" fillId="0" borderId="76" xfId="0" applyFont="1" applyBorder="1" applyAlignment="1">
      <alignment horizontal="center" vertical="center"/>
    </xf>
    <xf numFmtId="2" fontId="4" fillId="0" borderId="36" xfId="0" applyNumberFormat="1" applyFont="1" applyBorder="1" applyAlignment="1">
      <alignment horizontal="center" vertical="center" wrapText="1"/>
    </xf>
    <xf numFmtId="2" fontId="4" fillId="0" borderId="76" xfId="0" applyNumberFormat="1" applyFont="1" applyBorder="1" applyAlignment="1">
      <alignment horizontal="center" vertical="center" wrapText="1"/>
    </xf>
    <xf numFmtId="0" fontId="65" fillId="0" borderId="36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6" fillId="0" borderId="49" xfId="0" applyFont="1" applyBorder="1" applyAlignment="1">
      <alignment horizontal="center" vertical="center" wrapText="1"/>
    </xf>
    <xf numFmtId="0" fontId="65" fillId="8" borderId="96" xfId="0" applyFont="1" applyFill="1" applyBorder="1" applyAlignment="1">
      <alignment horizontal="center" vertical="center" wrapText="1"/>
    </xf>
    <xf numFmtId="0" fontId="65" fillId="8" borderId="47" xfId="0" applyFont="1" applyFill="1" applyBorder="1" applyAlignment="1">
      <alignment horizontal="center" vertical="center" wrapText="1"/>
    </xf>
    <xf numFmtId="0" fontId="65" fillId="8" borderId="45" xfId="0" applyFont="1" applyFill="1" applyBorder="1" applyAlignment="1">
      <alignment horizontal="center" vertical="center" wrapText="1"/>
    </xf>
    <xf numFmtId="0" fontId="65" fillId="8" borderId="22" xfId="0" applyFont="1" applyFill="1" applyBorder="1" applyAlignment="1">
      <alignment horizontal="center" vertical="center" wrapText="1"/>
    </xf>
    <xf numFmtId="0" fontId="65" fillId="8" borderId="98" xfId="0" applyFont="1" applyFill="1" applyBorder="1" applyAlignment="1">
      <alignment horizontal="center" vertical="center" wrapText="1"/>
    </xf>
    <xf numFmtId="0" fontId="65" fillId="8" borderId="17" xfId="0" applyFont="1" applyFill="1" applyBorder="1" applyAlignment="1">
      <alignment horizontal="center" vertical="center" wrapText="1"/>
    </xf>
    <xf numFmtId="0" fontId="66" fillId="0" borderId="62" xfId="0" applyFont="1" applyBorder="1" applyAlignment="1">
      <alignment horizontal="center" vertical="center" wrapText="1"/>
    </xf>
    <xf numFmtId="0" fontId="65" fillId="33" borderId="39" xfId="0" applyFont="1" applyFill="1" applyBorder="1" applyAlignment="1">
      <alignment horizontal="center"/>
    </xf>
    <xf numFmtId="0" fontId="65" fillId="33" borderId="35" xfId="0" applyFont="1" applyFill="1" applyBorder="1" applyAlignment="1">
      <alignment horizontal="center"/>
    </xf>
    <xf numFmtId="0" fontId="65" fillId="8" borderId="67" xfId="0" applyFont="1" applyFill="1" applyBorder="1" applyAlignment="1">
      <alignment horizontal="center" vertical="center" wrapText="1"/>
    </xf>
    <xf numFmtId="0" fontId="64" fillId="35" borderId="14" xfId="0" applyFont="1" applyFill="1" applyBorder="1" applyAlignment="1">
      <alignment horizontal="center" vertical="center" wrapText="1"/>
    </xf>
    <xf numFmtId="0" fontId="61" fillId="0" borderId="68" xfId="0" applyFont="1" applyBorder="1" applyAlignment="1">
      <alignment horizontal="center" vertical="center"/>
    </xf>
    <xf numFmtId="0" fontId="61" fillId="0" borderId="103" xfId="0" applyFont="1" applyBorder="1" applyAlignment="1">
      <alignment horizontal="center" vertical="center"/>
    </xf>
    <xf numFmtId="0" fontId="61" fillId="0" borderId="92" xfId="0" applyFont="1" applyBorder="1" applyAlignment="1">
      <alignment horizontal="center" vertical="center"/>
    </xf>
    <xf numFmtId="0" fontId="61" fillId="0" borderId="65" xfId="0" applyFont="1" applyBorder="1" applyAlignment="1">
      <alignment horizontal="center" vertical="center"/>
    </xf>
    <xf numFmtId="0" fontId="64" fillId="0" borderId="47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90" xfId="0" applyFont="1" applyFill="1" applyBorder="1" applyAlignment="1">
      <alignment horizontal="center" vertical="center" wrapText="1"/>
    </xf>
    <xf numFmtId="0" fontId="65" fillId="0" borderId="45" xfId="0" applyFont="1" applyFill="1" applyBorder="1" applyAlignment="1">
      <alignment horizontal="center" vertical="center" wrapText="1"/>
    </xf>
    <xf numFmtId="0" fontId="65" fillId="0" borderId="91" xfId="0" applyFont="1" applyFill="1" applyBorder="1" applyAlignment="1">
      <alignment horizontal="center" vertical="center" wrapText="1"/>
    </xf>
    <xf numFmtId="0" fontId="65" fillId="35" borderId="46" xfId="0" applyFont="1" applyFill="1" applyBorder="1" applyAlignment="1">
      <alignment horizontal="center" vertical="center" wrapText="1"/>
    </xf>
    <xf numFmtId="0" fontId="65" fillId="35" borderId="61" xfId="0" applyFont="1" applyFill="1" applyBorder="1" applyAlignment="1">
      <alignment horizontal="center" vertical="center" wrapText="1"/>
    </xf>
    <xf numFmtId="0" fontId="65" fillId="35" borderId="16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9" fontId="65" fillId="0" borderId="46" xfId="0" applyNumberFormat="1" applyFont="1" applyFill="1" applyBorder="1" applyAlignment="1">
      <alignment horizontal="center" vertical="center"/>
    </xf>
    <xf numFmtId="9" fontId="65" fillId="0" borderId="61" xfId="0" applyNumberFormat="1" applyFont="1" applyFill="1" applyBorder="1" applyAlignment="1">
      <alignment horizontal="center" vertical="center"/>
    </xf>
    <xf numFmtId="9" fontId="65" fillId="0" borderId="16" xfId="0" applyNumberFormat="1" applyFont="1" applyFill="1" applyBorder="1" applyAlignment="1">
      <alignment horizontal="center" vertical="center"/>
    </xf>
    <xf numFmtId="0" fontId="64" fillId="35" borderId="51" xfId="0" applyFont="1" applyFill="1" applyBorder="1" applyAlignment="1">
      <alignment horizontal="center" vertical="center" wrapText="1"/>
    </xf>
    <xf numFmtId="0" fontId="64" fillId="35" borderId="92" xfId="0" applyFont="1" applyFill="1" applyBorder="1" applyAlignment="1">
      <alignment horizontal="center" vertical="center" wrapText="1"/>
    </xf>
    <xf numFmtId="0" fontId="64" fillId="35" borderId="65" xfId="0" applyFont="1" applyFill="1" applyBorder="1" applyAlignment="1">
      <alignment horizontal="center" vertical="center" wrapText="1"/>
    </xf>
    <xf numFmtId="0" fontId="65" fillId="0" borderId="66" xfId="0" applyFont="1" applyFill="1" applyBorder="1" applyAlignment="1">
      <alignment horizontal="center" vertical="center" wrapText="1"/>
    </xf>
    <xf numFmtId="0" fontId="65" fillId="0" borderId="60" xfId="0" applyFont="1" applyFill="1" applyBorder="1" applyAlignment="1">
      <alignment horizontal="center" vertical="center" wrapText="1"/>
    </xf>
    <xf numFmtId="1" fontId="65" fillId="35" borderId="46" xfId="0" applyNumberFormat="1" applyFont="1" applyFill="1" applyBorder="1" applyAlignment="1">
      <alignment horizontal="center" vertical="center"/>
    </xf>
    <xf numFmtId="1" fontId="65" fillId="35" borderId="61" xfId="0" applyNumberFormat="1" applyFont="1" applyFill="1" applyBorder="1" applyAlignment="1">
      <alignment horizontal="center" vertical="center"/>
    </xf>
    <xf numFmtId="0" fontId="65" fillId="0" borderId="67" xfId="0" applyFont="1" applyBorder="1" applyAlignment="1">
      <alignment horizontal="center" vertical="center"/>
    </xf>
    <xf numFmtId="0" fontId="65" fillId="0" borderId="62" xfId="0" applyFont="1" applyBorder="1" applyAlignment="1">
      <alignment horizontal="center" vertical="center"/>
    </xf>
    <xf numFmtId="0" fontId="65" fillId="0" borderId="85" xfId="0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 wrapText="1"/>
    </xf>
    <xf numFmtId="2" fontId="4" fillId="0" borderId="85" xfId="0" applyNumberFormat="1" applyFont="1" applyBorder="1" applyAlignment="1">
      <alignment horizontal="center" vertical="center" wrapText="1"/>
    </xf>
    <xf numFmtId="0" fontId="65" fillId="0" borderId="39" xfId="0" applyFont="1" applyBorder="1" applyAlignment="1">
      <alignment horizontal="center" vertical="center"/>
    </xf>
    <xf numFmtId="0" fontId="65" fillId="0" borderId="89" xfId="0" applyFont="1" applyBorder="1" applyAlignment="1">
      <alignment horizontal="center" vertical="center"/>
    </xf>
    <xf numFmtId="0" fontId="65" fillId="8" borderId="15" xfId="0" applyFont="1" applyFill="1" applyBorder="1" applyAlignment="1">
      <alignment horizontal="center" vertical="center" wrapText="1"/>
    </xf>
    <xf numFmtId="0" fontId="65" fillId="8" borderId="38" xfId="0" applyFont="1" applyFill="1" applyBorder="1" applyAlignment="1">
      <alignment horizontal="center" vertical="center" wrapText="1"/>
    </xf>
    <xf numFmtId="0" fontId="65" fillId="8" borderId="59" xfId="0" applyFont="1" applyFill="1" applyBorder="1" applyAlignment="1">
      <alignment horizontal="center" vertical="center" wrapText="1"/>
    </xf>
    <xf numFmtId="0" fontId="79" fillId="34" borderId="96" xfId="0" applyFont="1" applyFill="1" applyBorder="1" applyAlignment="1">
      <alignment horizontal="center" vertical="center" wrapText="1"/>
    </xf>
    <xf numFmtId="0" fontId="79" fillId="34" borderId="47" xfId="0" applyFont="1" applyFill="1" applyBorder="1" applyAlignment="1">
      <alignment horizontal="center" vertical="center" wrapText="1"/>
    </xf>
    <xf numFmtId="0" fontId="65" fillId="8" borderId="52" xfId="0" applyFont="1" applyFill="1" applyBorder="1" applyAlignment="1">
      <alignment horizontal="center" vertical="center" wrapText="1"/>
    </xf>
    <xf numFmtId="0" fontId="65" fillId="8" borderId="28" xfId="0" applyFont="1" applyFill="1" applyBorder="1" applyAlignment="1">
      <alignment horizontal="center" vertical="center" wrapText="1"/>
    </xf>
    <xf numFmtId="0" fontId="65" fillId="8" borderId="54" xfId="0" applyFont="1" applyFill="1" applyBorder="1" applyAlignment="1">
      <alignment horizontal="center" vertical="center" wrapText="1"/>
    </xf>
    <xf numFmtId="0" fontId="72" fillId="36" borderId="68" xfId="0" applyFont="1" applyFill="1" applyBorder="1" applyAlignment="1">
      <alignment horizontal="center" vertical="center" wrapText="1"/>
    </xf>
    <xf numFmtId="0" fontId="72" fillId="36" borderId="103" xfId="0" applyFont="1" applyFill="1" applyBorder="1" applyAlignment="1">
      <alignment horizontal="center" vertical="center" wrapText="1"/>
    </xf>
    <xf numFmtId="0" fontId="65" fillId="33" borderId="52" xfId="0" applyFont="1" applyFill="1" applyBorder="1" applyAlignment="1">
      <alignment horizontal="center"/>
    </xf>
    <xf numFmtId="0" fontId="65" fillId="33" borderId="59" xfId="0" applyFont="1" applyFill="1" applyBorder="1" applyAlignment="1">
      <alignment horizontal="center"/>
    </xf>
    <xf numFmtId="0" fontId="65" fillId="33" borderId="28" xfId="0" applyFont="1" applyFill="1" applyBorder="1" applyAlignment="1">
      <alignment horizontal="center"/>
    </xf>
    <xf numFmtId="0" fontId="65" fillId="33" borderId="38" xfId="0" applyFont="1" applyFill="1" applyBorder="1" applyAlignment="1">
      <alignment horizontal="center"/>
    </xf>
    <xf numFmtId="1" fontId="61" fillId="0" borderId="81" xfId="0" applyNumberFormat="1" applyFont="1" applyBorder="1" applyAlignment="1">
      <alignment horizontal="center" vertical="center" wrapText="1"/>
    </xf>
    <xf numFmtId="1" fontId="61" fillId="0" borderId="92" xfId="0" applyNumberFormat="1" applyFont="1" applyBorder="1" applyAlignment="1">
      <alignment horizontal="center" vertical="center" wrapText="1"/>
    </xf>
    <xf numFmtId="1" fontId="61" fillId="0" borderId="65" xfId="0" applyNumberFormat="1" applyFont="1" applyBorder="1" applyAlignment="1">
      <alignment horizontal="center" vertical="center" wrapText="1"/>
    </xf>
    <xf numFmtId="0" fontId="65" fillId="8" borderId="24" xfId="0" applyFont="1" applyFill="1" applyBorder="1" applyAlignment="1">
      <alignment horizontal="center" vertical="center" wrapText="1"/>
    </xf>
    <xf numFmtId="2" fontId="76" fillId="0" borderId="52" xfId="0" applyNumberFormat="1" applyFont="1" applyBorder="1" applyAlignment="1">
      <alignment horizontal="center" vertical="center" wrapText="1"/>
    </xf>
    <xf numFmtId="2" fontId="76" fillId="0" borderId="59" xfId="0" applyNumberFormat="1" applyFont="1" applyBorder="1" applyAlignment="1">
      <alignment horizontal="center" vertical="center" wrapText="1"/>
    </xf>
    <xf numFmtId="2" fontId="76" fillId="0" borderId="54" xfId="0" applyNumberFormat="1" applyFont="1" applyBorder="1" applyAlignment="1">
      <alignment horizontal="center" vertical="center" wrapText="1"/>
    </xf>
    <xf numFmtId="2" fontId="61" fillId="0" borderId="81" xfId="0" applyNumberFormat="1" applyFont="1" applyBorder="1" applyAlignment="1">
      <alignment horizontal="center" vertical="center" wrapText="1"/>
    </xf>
    <xf numFmtId="2" fontId="61" fillId="0" borderId="92" xfId="0" applyNumberFormat="1" applyFont="1" applyBorder="1" applyAlignment="1">
      <alignment horizontal="center" vertical="center" wrapText="1"/>
    </xf>
    <xf numFmtId="2" fontId="61" fillId="0" borderId="65" xfId="0" applyNumberFormat="1" applyFont="1" applyBorder="1" applyAlignment="1">
      <alignment horizontal="center" vertical="center" wrapText="1"/>
    </xf>
    <xf numFmtId="0" fontId="66" fillId="0" borderId="81" xfId="0" applyFont="1" applyBorder="1" applyAlignment="1">
      <alignment horizontal="center" vertical="center"/>
    </xf>
    <xf numFmtId="0" fontId="66" fillId="0" borderId="92" xfId="0" applyFont="1" applyBorder="1" applyAlignment="1">
      <alignment horizontal="center" vertical="center"/>
    </xf>
    <xf numFmtId="0" fontId="66" fillId="0" borderId="87" xfId="0" applyFont="1" applyBorder="1" applyAlignment="1">
      <alignment horizontal="center" vertical="center"/>
    </xf>
    <xf numFmtId="2" fontId="30" fillId="0" borderId="51" xfId="0" applyNumberFormat="1" applyFont="1" applyBorder="1" applyAlignment="1">
      <alignment horizontal="center" vertical="center" wrapText="1"/>
    </xf>
    <xf numFmtId="2" fontId="30" fillId="0" borderId="87" xfId="0" applyNumberFormat="1" applyFont="1" applyBorder="1" applyAlignment="1">
      <alignment horizontal="center" vertical="center" wrapText="1"/>
    </xf>
    <xf numFmtId="0" fontId="66" fillId="0" borderId="51" xfId="0" applyFont="1" applyBorder="1" applyAlignment="1">
      <alignment horizontal="center" vertical="center"/>
    </xf>
    <xf numFmtId="0" fontId="66" fillId="0" borderId="65" xfId="0" applyFont="1" applyBorder="1" applyAlignment="1">
      <alignment horizontal="center" vertical="center"/>
    </xf>
    <xf numFmtId="1" fontId="76" fillId="0" borderId="52" xfId="0" applyNumberFormat="1" applyFont="1" applyBorder="1" applyAlignment="1">
      <alignment horizontal="center" vertical="center" wrapText="1"/>
    </xf>
    <xf numFmtId="1" fontId="76" fillId="0" borderId="59" xfId="0" applyNumberFormat="1" applyFont="1" applyBorder="1" applyAlignment="1">
      <alignment horizontal="center" vertical="center" wrapText="1"/>
    </xf>
    <xf numFmtId="1" fontId="76" fillId="0" borderId="54" xfId="0" applyNumberFormat="1" applyFont="1" applyBorder="1" applyAlignment="1">
      <alignment horizontal="center" vertical="center" wrapText="1"/>
    </xf>
    <xf numFmtId="0" fontId="75" fillId="0" borderId="104" xfId="55" applyFont="1" applyBorder="1" applyAlignment="1">
      <alignment horizontal="center" vertical="center" wrapText="1"/>
      <protection/>
    </xf>
    <xf numFmtId="0" fontId="75" fillId="0" borderId="69" xfId="55" applyFont="1" applyBorder="1" applyAlignment="1">
      <alignment horizontal="center" vertical="center" wrapText="1"/>
      <protection/>
    </xf>
    <xf numFmtId="0" fontId="75" fillId="0" borderId="70" xfId="55" applyFont="1" applyBorder="1" applyAlignment="1">
      <alignment horizontal="center" vertical="center" wrapText="1"/>
      <protection/>
    </xf>
    <xf numFmtId="0" fontId="75" fillId="0" borderId="87" xfId="0" applyFont="1" applyBorder="1" applyAlignment="1">
      <alignment horizontal="center" vertical="center" wrapText="1"/>
    </xf>
    <xf numFmtId="0" fontId="75" fillId="0" borderId="42" xfId="0" applyFont="1" applyBorder="1" applyAlignment="1">
      <alignment horizontal="center" vertical="center" wrapText="1"/>
    </xf>
    <xf numFmtId="0" fontId="75" fillId="0" borderId="44" xfId="0" applyFont="1" applyBorder="1" applyAlignment="1">
      <alignment horizontal="center" vertical="center" wrapText="1"/>
    </xf>
    <xf numFmtId="0" fontId="76" fillId="0" borderId="87" xfId="0" applyFont="1" applyBorder="1" applyAlignment="1">
      <alignment horizontal="center" vertical="center"/>
    </xf>
    <xf numFmtId="0" fontId="76" fillId="0" borderId="42" xfId="0" applyFont="1" applyBorder="1" applyAlignment="1">
      <alignment horizontal="center" vertical="center"/>
    </xf>
    <xf numFmtId="2" fontId="76" fillId="0" borderId="42" xfId="0" applyNumberFormat="1" applyFont="1" applyBorder="1" applyAlignment="1">
      <alignment horizontal="center" vertical="center" wrapText="1"/>
    </xf>
    <xf numFmtId="0" fontId="76" fillId="0" borderId="44" xfId="0" applyFont="1" applyBorder="1" applyAlignment="1">
      <alignment horizontal="center" vertical="center"/>
    </xf>
    <xf numFmtId="0" fontId="75" fillId="0" borderId="55" xfId="55" applyFont="1" applyBorder="1" applyAlignment="1">
      <alignment horizontal="center" vertical="center" wrapText="1"/>
      <protection/>
    </xf>
    <xf numFmtId="0" fontId="75" fillId="0" borderId="51" xfId="0" applyFont="1" applyBorder="1" applyAlignment="1">
      <alignment horizontal="center" vertical="center" wrapText="1"/>
    </xf>
    <xf numFmtId="0" fontId="76" fillId="0" borderId="43" xfId="0" applyFont="1" applyBorder="1" applyAlignment="1">
      <alignment horizontal="center" vertical="center"/>
    </xf>
    <xf numFmtId="0" fontId="75" fillId="0" borderId="43" xfId="0" applyFont="1" applyBorder="1" applyAlignment="1">
      <alignment horizontal="center" vertical="center" wrapText="1"/>
    </xf>
    <xf numFmtId="0" fontId="75" fillId="0" borderId="81" xfId="0" applyFont="1" applyBorder="1" applyAlignment="1">
      <alignment horizontal="center" vertical="center" wrapText="1"/>
    </xf>
    <xf numFmtId="0" fontId="75" fillId="0" borderId="92" xfId="0" applyFont="1" applyBorder="1" applyAlignment="1">
      <alignment horizontal="center" vertical="center" wrapText="1"/>
    </xf>
    <xf numFmtId="0" fontId="75" fillId="0" borderId="65" xfId="0" applyFont="1" applyBorder="1" applyAlignment="1">
      <alignment horizontal="center" vertical="center" wrapText="1"/>
    </xf>
    <xf numFmtId="0" fontId="75" fillId="0" borderId="100" xfId="55" applyFont="1" applyBorder="1" applyAlignment="1">
      <alignment horizontal="center" vertical="center" wrapText="1"/>
      <protection/>
    </xf>
    <xf numFmtId="0" fontId="76" fillId="0" borderId="51" xfId="0" applyFont="1" applyBorder="1" applyAlignment="1">
      <alignment horizontal="center" vertical="center"/>
    </xf>
    <xf numFmtId="0" fontId="64" fillId="0" borderId="25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3" fillId="0" borderId="104" xfId="55" applyFont="1" applyBorder="1" applyAlignment="1">
      <alignment horizontal="center" vertical="center" wrapText="1"/>
      <protection/>
    </xf>
    <xf numFmtId="0" fontId="64" fillId="0" borderId="18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1" fontId="28" fillId="0" borderId="96" xfId="51" applyNumberFormat="1" applyFont="1" applyBorder="1" applyAlignment="1">
      <alignment horizontal="center" vertical="center" wrapText="1"/>
    </xf>
    <xf numFmtId="1" fontId="28" fillId="0" borderId="47" xfId="51" applyNumberFormat="1" applyFont="1" applyBorder="1" applyAlignment="1">
      <alignment horizontal="center" vertical="center" wrapText="1"/>
    </xf>
    <xf numFmtId="1" fontId="28" fillId="0" borderId="68" xfId="51" applyNumberFormat="1" applyFont="1" applyBorder="1" applyAlignment="1">
      <alignment horizontal="center" vertical="center" wrapText="1"/>
    </xf>
    <xf numFmtId="1" fontId="28" fillId="0" borderId="52" xfId="51" applyNumberFormat="1" applyFont="1" applyBorder="1" applyAlignment="1">
      <alignment horizontal="center" vertical="center" wrapText="1"/>
    </xf>
    <xf numFmtId="1" fontId="28" fillId="0" borderId="59" xfId="51" applyNumberFormat="1" applyFont="1" applyBorder="1" applyAlignment="1">
      <alignment horizontal="center" vertical="center" wrapText="1"/>
    </xf>
    <xf numFmtId="1" fontId="28" fillId="0" borderId="54" xfId="51" applyNumberFormat="1" applyFont="1" applyBorder="1" applyAlignment="1">
      <alignment horizontal="center" vertical="center" wrapText="1"/>
    </xf>
    <xf numFmtId="1" fontId="29" fillId="0" borderId="52" xfId="51" applyNumberFormat="1" applyFont="1" applyBorder="1" applyAlignment="1">
      <alignment horizontal="center" vertical="center" wrapText="1"/>
    </xf>
    <xf numFmtId="1" fontId="29" fillId="0" borderId="59" xfId="51" applyNumberFormat="1" applyFont="1" applyBorder="1" applyAlignment="1">
      <alignment horizontal="center" vertical="center" wrapText="1"/>
    </xf>
    <xf numFmtId="1" fontId="29" fillId="0" borderId="41" xfId="51" applyNumberFormat="1" applyFont="1" applyBorder="1" applyAlignment="1">
      <alignment horizontal="center" vertical="center" wrapText="1"/>
    </xf>
    <xf numFmtId="0" fontId="61" fillId="0" borderId="68" xfId="0" applyFont="1" applyBorder="1" applyAlignment="1">
      <alignment horizontal="center" vertical="center" wrapText="1"/>
    </xf>
    <xf numFmtId="0" fontId="61" fillId="0" borderId="103" xfId="0" applyFont="1" applyBorder="1" applyAlignment="1">
      <alignment horizontal="center" vertical="center" wrapText="1"/>
    </xf>
    <xf numFmtId="0" fontId="61" fillId="0" borderId="79" xfId="0" applyFont="1" applyBorder="1" applyAlignment="1">
      <alignment horizontal="center" vertical="center" wrapText="1"/>
    </xf>
    <xf numFmtId="2" fontId="4" fillId="0" borderId="101" xfId="0" applyNumberFormat="1" applyFont="1" applyBorder="1" applyAlignment="1">
      <alignment horizontal="center" vertical="center" wrapText="1"/>
    </xf>
    <xf numFmtId="2" fontId="4" fillId="0" borderId="94" xfId="0" applyNumberFormat="1" applyFont="1" applyBorder="1" applyAlignment="1">
      <alignment horizontal="center" vertical="center" wrapText="1"/>
    </xf>
    <xf numFmtId="9" fontId="25" fillId="35" borderId="81" xfId="55" applyNumberFormat="1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6" fillId="0" borderId="56" xfId="0" applyFont="1" applyBorder="1" applyAlignment="1">
      <alignment horizontal="center" vertical="center" wrapText="1"/>
    </xf>
    <xf numFmtId="1" fontId="29" fillId="0" borderId="55" xfId="51" applyNumberFormat="1" applyFont="1" applyBorder="1" applyAlignment="1">
      <alignment horizontal="center" vertical="center" wrapText="1"/>
    </xf>
    <xf numFmtId="1" fontId="29" fillId="0" borderId="93" xfId="51" applyNumberFormat="1" applyFont="1" applyBorder="1" applyAlignment="1">
      <alignment horizontal="center" vertical="center" wrapText="1"/>
    </xf>
    <xf numFmtId="1" fontId="29" fillId="0" borderId="56" xfId="51" applyNumberFormat="1" applyFont="1" applyBorder="1" applyAlignment="1">
      <alignment horizontal="center" vertical="center" wrapText="1"/>
    </xf>
    <xf numFmtId="1" fontId="29" fillId="0" borderId="54" xfId="51" applyNumberFormat="1" applyFont="1" applyBorder="1" applyAlignment="1">
      <alignment horizontal="center" vertical="center" wrapText="1"/>
    </xf>
    <xf numFmtId="9" fontId="66" fillId="0" borderId="52" xfId="0" applyNumberFormat="1" applyFont="1" applyBorder="1" applyAlignment="1">
      <alignment horizontal="center" vertical="center"/>
    </xf>
    <xf numFmtId="9" fontId="66" fillId="0" borderId="59" xfId="0" applyNumberFormat="1" applyFont="1" applyBorder="1" applyAlignment="1">
      <alignment horizontal="center" vertical="center"/>
    </xf>
    <xf numFmtId="9" fontId="66" fillId="0" borderId="28" xfId="0" applyNumberFormat="1" applyFont="1" applyBorder="1" applyAlignment="1">
      <alignment horizontal="center" vertical="center"/>
    </xf>
    <xf numFmtId="9" fontId="66" fillId="0" borderId="38" xfId="0" applyNumberFormat="1" applyFont="1" applyBorder="1" applyAlignment="1">
      <alignment horizontal="center" vertical="center"/>
    </xf>
    <xf numFmtId="9" fontId="66" fillId="0" borderId="38" xfId="49" applyNumberFormat="1" applyFont="1" applyBorder="1" applyAlignment="1">
      <alignment horizontal="center" vertical="center"/>
    </xf>
    <xf numFmtId="9" fontId="66" fillId="0" borderId="59" xfId="49" applyNumberFormat="1" applyFont="1" applyBorder="1" applyAlignment="1">
      <alignment horizontal="center" vertical="center"/>
    </xf>
    <xf numFmtId="9" fontId="66" fillId="0" borderId="28" xfId="49" applyNumberFormat="1" applyFont="1" applyBorder="1" applyAlignment="1">
      <alignment horizontal="center" vertical="center"/>
    </xf>
    <xf numFmtId="9" fontId="66" fillId="0" borderId="54" xfId="49" applyNumberFormat="1" applyFont="1" applyBorder="1" applyAlignment="1">
      <alignment horizontal="center" vertical="center"/>
    </xf>
    <xf numFmtId="9" fontId="66" fillId="0" borderId="54" xfId="0" applyNumberFormat="1" applyFont="1" applyBorder="1" applyAlignment="1">
      <alignment horizontal="center" vertical="center"/>
    </xf>
    <xf numFmtId="9" fontId="66" fillId="0" borderId="52" xfId="0" applyNumberFormat="1" applyFont="1" applyFill="1" applyBorder="1" applyAlignment="1">
      <alignment horizontal="center" vertical="center"/>
    </xf>
    <xf numFmtId="0" fontId="66" fillId="0" borderId="59" xfId="0" applyFont="1" applyFill="1" applyBorder="1" applyAlignment="1">
      <alignment horizontal="center" vertical="center"/>
    </xf>
    <xf numFmtId="0" fontId="66" fillId="0" borderId="54" xfId="0" applyFont="1" applyFill="1" applyBorder="1" applyAlignment="1">
      <alignment horizontal="center" vertical="center"/>
    </xf>
    <xf numFmtId="0" fontId="61" fillId="0" borderId="23" xfId="0" applyFont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66" fillId="0" borderId="36" xfId="0" applyFont="1" applyBorder="1" applyAlignment="1">
      <alignment horizontal="center" vertical="center" wrapText="1"/>
    </xf>
    <xf numFmtId="0" fontId="66" fillId="0" borderId="46" xfId="0" applyFont="1" applyBorder="1" applyAlignment="1">
      <alignment horizontal="center" vertical="center"/>
    </xf>
    <xf numFmtId="0" fontId="66" fillId="0" borderId="61" xfId="0" applyFont="1" applyBorder="1" applyAlignment="1">
      <alignment horizontal="center" vertical="center"/>
    </xf>
    <xf numFmtId="0" fontId="66" fillId="0" borderId="76" xfId="0" applyFont="1" applyBorder="1" applyAlignment="1">
      <alignment horizontal="center" vertical="center"/>
    </xf>
    <xf numFmtId="0" fontId="61" fillId="0" borderId="43" xfId="0" applyFont="1" applyBorder="1" applyAlignment="1">
      <alignment horizontal="center" vertical="center" wrapText="1"/>
    </xf>
    <xf numFmtId="0" fontId="61" fillId="0" borderId="42" xfId="0" applyFont="1" applyBorder="1" applyAlignment="1">
      <alignment horizontal="center" vertical="center" wrapText="1"/>
    </xf>
    <xf numFmtId="0" fontId="61" fillId="0" borderId="44" xfId="0" applyFont="1" applyBorder="1" applyAlignment="1">
      <alignment horizontal="center" vertical="center" wrapText="1"/>
    </xf>
    <xf numFmtId="0" fontId="25" fillId="35" borderId="96" xfId="55" applyFont="1" applyFill="1" applyBorder="1" applyAlignment="1">
      <alignment horizontal="center" vertical="center" wrapText="1"/>
      <protection/>
    </xf>
    <xf numFmtId="0" fontId="25" fillId="35" borderId="105" xfId="55" applyFont="1" applyFill="1" applyBorder="1" applyAlignment="1">
      <alignment horizontal="center" vertical="center" wrapText="1"/>
      <protection/>
    </xf>
    <xf numFmtId="0" fontId="25" fillId="35" borderId="64" xfId="55" applyFont="1" applyFill="1" applyBorder="1" applyAlignment="1">
      <alignment horizontal="center" vertical="center" wrapText="1"/>
      <protection/>
    </xf>
    <xf numFmtId="1" fontId="61" fillId="0" borderId="66" xfId="0" applyNumberFormat="1" applyFont="1" applyBorder="1" applyAlignment="1">
      <alignment horizontal="center" vertical="center" wrapText="1"/>
    </xf>
    <xf numFmtId="1" fontId="61" fillId="0" borderId="60" xfId="0" applyNumberFormat="1" applyFont="1" applyBorder="1" applyAlignment="1">
      <alignment horizontal="center" vertical="center" wrapText="1"/>
    </xf>
    <xf numFmtId="1" fontId="61" fillId="0" borderId="63" xfId="0" applyNumberFormat="1" applyFont="1" applyBorder="1" applyAlignment="1">
      <alignment horizontal="center" vertical="center" wrapText="1"/>
    </xf>
    <xf numFmtId="0" fontId="30" fillId="35" borderId="46" xfId="55" applyFont="1" applyFill="1" applyBorder="1" applyAlignment="1">
      <alignment horizontal="center" vertical="center" wrapText="1"/>
      <protection/>
    </xf>
    <xf numFmtId="0" fontId="30" fillId="35" borderId="61" xfId="55" applyFont="1" applyFill="1" applyBorder="1" applyAlignment="1">
      <alignment horizontal="center" vertical="center" wrapText="1"/>
      <protection/>
    </xf>
    <xf numFmtId="0" fontId="30" fillId="35" borderId="16" xfId="55" applyFont="1" applyFill="1" applyBorder="1" applyAlignment="1">
      <alignment horizontal="center" vertical="center" wrapText="1"/>
      <protection/>
    </xf>
    <xf numFmtId="0" fontId="66" fillId="0" borderId="19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2" fontId="30" fillId="0" borderId="14" xfId="0" applyNumberFormat="1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/>
    </xf>
    <xf numFmtId="9" fontId="66" fillId="0" borderId="52" xfId="57" applyFont="1" applyBorder="1" applyAlignment="1">
      <alignment horizontal="center" vertical="center"/>
    </xf>
    <xf numFmtId="9" fontId="66" fillId="0" borderId="59" xfId="57" applyFont="1" applyBorder="1" applyAlignment="1">
      <alignment horizontal="center" vertical="center"/>
    </xf>
    <xf numFmtId="9" fontId="66" fillId="0" borderId="54" xfId="57" applyFont="1" applyBorder="1" applyAlignment="1">
      <alignment horizontal="center" vertical="center"/>
    </xf>
    <xf numFmtId="2" fontId="30" fillId="0" borderId="36" xfId="0" applyNumberFormat="1" applyFont="1" applyBorder="1" applyAlignment="1">
      <alignment horizontal="center" vertical="center" wrapText="1"/>
    </xf>
    <xf numFmtId="2" fontId="30" fillId="0" borderId="76" xfId="0" applyNumberFormat="1" applyFont="1" applyBorder="1" applyAlignment="1">
      <alignment horizontal="center" vertical="center" wrapText="1"/>
    </xf>
    <xf numFmtId="0" fontId="66" fillId="0" borderId="36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25" fillId="35" borderId="93" xfId="55" applyFont="1" applyFill="1" applyBorder="1" applyAlignment="1">
      <alignment horizontal="center" vertical="center" wrapText="1"/>
      <protection/>
    </xf>
    <xf numFmtId="0" fontId="25" fillId="35" borderId="98" xfId="55" applyFont="1" applyFill="1" applyBorder="1" applyAlignment="1">
      <alignment horizontal="center" vertical="center" wrapText="1"/>
      <protection/>
    </xf>
    <xf numFmtId="0" fontId="25" fillId="35" borderId="101" xfId="55" applyFont="1" applyFill="1" applyBorder="1" applyAlignment="1">
      <alignment horizontal="center" vertical="center" wrapText="1"/>
      <protection/>
    </xf>
    <xf numFmtId="0" fontId="30" fillId="35" borderId="26" xfId="55" applyFont="1" applyFill="1" applyBorder="1" applyAlignment="1">
      <alignment horizontal="center" vertical="center" wrapText="1"/>
      <protection/>
    </xf>
    <xf numFmtId="0" fontId="30" fillId="35" borderId="17" xfId="55" applyFont="1" applyFill="1" applyBorder="1" applyAlignment="1">
      <alignment horizontal="center" vertical="center" wrapText="1"/>
      <protection/>
    </xf>
    <xf numFmtId="0" fontId="30" fillId="35" borderId="27" xfId="55" applyFont="1" applyFill="1" applyBorder="1" applyAlignment="1">
      <alignment horizontal="center" vertical="center" wrapText="1"/>
      <protection/>
    </xf>
    <xf numFmtId="0" fontId="61" fillId="0" borderId="46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48" xfId="0" applyFont="1" applyBorder="1" applyAlignment="1">
      <alignment horizontal="center" vertical="center" wrapText="1"/>
    </xf>
    <xf numFmtId="0" fontId="61" fillId="0" borderId="63" xfId="0" applyFont="1" applyBorder="1" applyAlignment="1">
      <alignment horizontal="center" vertical="center" wrapText="1"/>
    </xf>
    <xf numFmtId="0" fontId="78" fillId="34" borderId="52" xfId="0" applyFont="1" applyFill="1" applyBorder="1" applyAlignment="1">
      <alignment horizontal="center" vertical="center" wrapText="1"/>
    </xf>
    <xf numFmtId="0" fontId="78" fillId="34" borderId="59" xfId="0" applyFont="1" applyFill="1" applyBorder="1" applyAlignment="1">
      <alignment horizontal="center" vertical="center" wrapText="1"/>
    </xf>
    <xf numFmtId="0" fontId="78" fillId="34" borderId="54" xfId="0" applyFont="1" applyFill="1" applyBorder="1" applyAlignment="1">
      <alignment horizontal="center" vertical="center" wrapText="1"/>
    </xf>
    <xf numFmtId="0" fontId="77" fillId="36" borderId="81" xfId="0" applyFont="1" applyFill="1" applyBorder="1" applyAlignment="1">
      <alignment horizontal="center" vertical="center" wrapText="1"/>
    </xf>
    <xf numFmtId="0" fontId="77" fillId="36" borderId="103" xfId="0" applyFont="1" applyFill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6" fillId="0" borderId="25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66" fillId="0" borderId="48" xfId="0" applyFont="1" applyBorder="1" applyAlignment="1">
      <alignment horizontal="center" vertical="center" wrapText="1"/>
    </xf>
    <xf numFmtId="0" fontId="61" fillId="0" borderId="66" xfId="0" applyFont="1" applyBorder="1" applyAlignment="1">
      <alignment horizontal="center" vertical="center" wrapText="1"/>
    </xf>
    <xf numFmtId="0" fontId="61" fillId="0" borderId="60" xfId="0" applyFont="1" applyBorder="1" applyAlignment="1">
      <alignment horizontal="center" vertical="center" wrapText="1"/>
    </xf>
    <xf numFmtId="0" fontId="61" fillId="0" borderId="61" xfId="0" applyFont="1" applyBorder="1" applyAlignment="1">
      <alignment horizontal="center" vertical="center" wrapText="1"/>
    </xf>
    <xf numFmtId="0" fontId="61" fillId="0" borderId="46" xfId="0" applyFont="1" applyFill="1" applyBorder="1" applyAlignment="1">
      <alignment horizontal="center" vertical="center" wrapText="1"/>
    </xf>
    <xf numFmtId="0" fontId="61" fillId="0" borderId="61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1" fillId="35" borderId="46" xfId="0" applyFont="1" applyFill="1" applyBorder="1" applyAlignment="1">
      <alignment horizontal="center" vertical="center" wrapText="1"/>
    </xf>
    <xf numFmtId="0" fontId="61" fillId="35" borderId="61" xfId="0" applyFont="1" applyFill="1" applyBorder="1" applyAlignment="1">
      <alignment horizontal="center" vertical="center" wrapText="1"/>
    </xf>
    <xf numFmtId="0" fontId="61" fillId="35" borderId="16" xfId="0" applyFont="1" applyFill="1" applyBorder="1" applyAlignment="1">
      <alignment horizontal="center" vertical="center" wrapText="1"/>
    </xf>
    <xf numFmtId="0" fontId="61" fillId="0" borderId="76" xfId="0" applyFont="1" applyFill="1" applyBorder="1" applyAlignment="1">
      <alignment horizontal="center" vertical="center" wrapText="1"/>
    </xf>
    <xf numFmtId="1" fontId="61" fillId="0" borderId="19" xfId="0" applyNumberFormat="1" applyFont="1" applyBorder="1" applyAlignment="1">
      <alignment horizontal="center" vertical="center" wrapText="1"/>
    </xf>
    <xf numFmtId="1" fontId="61" fillId="0" borderId="14" xfId="0" applyNumberFormat="1" applyFont="1" applyBorder="1" applyAlignment="1">
      <alignment horizontal="center" vertical="center" wrapText="1"/>
    </xf>
    <xf numFmtId="0" fontId="61" fillId="0" borderId="67" xfId="0" applyFont="1" applyBorder="1" applyAlignment="1">
      <alignment horizontal="center" vertical="center" wrapText="1"/>
    </xf>
    <xf numFmtId="0" fontId="61" fillId="0" borderId="62" xfId="0" applyFont="1" applyBorder="1" applyAlignment="1">
      <alignment horizontal="center" vertical="center" wrapText="1"/>
    </xf>
    <xf numFmtId="0" fontId="61" fillId="0" borderId="85" xfId="0" applyFont="1" applyBorder="1" applyAlignment="1">
      <alignment horizontal="center" vertical="center" wrapText="1"/>
    </xf>
    <xf numFmtId="0" fontId="66" fillId="0" borderId="67" xfId="0" applyFont="1" applyBorder="1" applyAlignment="1">
      <alignment horizontal="center" vertical="center"/>
    </xf>
    <xf numFmtId="0" fontId="66" fillId="0" borderId="62" xfId="0" applyFont="1" applyBorder="1" applyAlignment="1">
      <alignment horizontal="center" vertical="center"/>
    </xf>
    <xf numFmtId="0" fontId="66" fillId="0" borderId="85" xfId="0" applyFont="1" applyBorder="1" applyAlignment="1">
      <alignment horizontal="center" vertical="center"/>
    </xf>
    <xf numFmtId="2" fontId="30" fillId="0" borderId="39" xfId="0" applyNumberFormat="1" applyFont="1" applyBorder="1" applyAlignment="1">
      <alignment horizontal="center" vertical="center" wrapText="1"/>
    </xf>
    <xf numFmtId="2" fontId="30" fillId="0" borderId="85" xfId="0" applyNumberFormat="1" applyFont="1" applyBorder="1" applyAlignment="1">
      <alignment horizontal="center" vertical="center" wrapText="1"/>
    </xf>
    <xf numFmtId="0" fontId="66" fillId="0" borderId="39" xfId="0" applyFont="1" applyBorder="1" applyAlignment="1">
      <alignment horizontal="center" vertical="center"/>
    </xf>
    <xf numFmtId="0" fontId="66" fillId="0" borderId="89" xfId="0" applyFont="1" applyBorder="1" applyAlignment="1">
      <alignment horizontal="center" vertical="center"/>
    </xf>
    <xf numFmtId="0" fontId="61" fillId="0" borderId="46" xfId="0" applyFont="1" applyBorder="1" applyAlignment="1">
      <alignment horizontal="center" vertical="center"/>
    </xf>
    <xf numFmtId="0" fontId="61" fillId="0" borderId="61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96" xfId="0" applyFont="1" applyBorder="1" applyAlignment="1">
      <alignment horizontal="center" vertical="center" wrapText="1"/>
    </xf>
    <xf numFmtId="0" fontId="61" fillId="0" borderId="105" xfId="0" applyFont="1" applyBorder="1" applyAlignment="1">
      <alignment horizontal="center" vertical="center" wrapText="1"/>
    </xf>
    <xf numFmtId="0" fontId="61" fillId="0" borderId="64" xfId="0" applyFont="1" applyBorder="1" applyAlignment="1">
      <alignment horizontal="center" vertical="center" wrapText="1"/>
    </xf>
    <xf numFmtId="0" fontId="66" fillId="0" borderId="96" xfId="0" applyFont="1" applyBorder="1" applyAlignment="1">
      <alignment horizontal="center" vertical="center" wrapText="1"/>
    </xf>
    <xf numFmtId="0" fontId="66" fillId="0" borderId="105" xfId="0" applyFont="1" applyBorder="1" applyAlignment="1">
      <alignment horizontal="center" vertical="center" wrapText="1"/>
    </xf>
    <xf numFmtId="0" fontId="66" fillId="0" borderId="64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6" fillId="0" borderId="81" xfId="0" applyFont="1" applyFill="1" applyBorder="1" applyAlignment="1">
      <alignment horizontal="center" vertical="center"/>
    </xf>
    <xf numFmtId="0" fontId="66" fillId="0" borderId="92" xfId="0" applyFont="1" applyFill="1" applyBorder="1" applyAlignment="1">
      <alignment horizontal="center" vertical="center"/>
    </xf>
    <xf numFmtId="0" fontId="66" fillId="0" borderId="65" xfId="0" applyFont="1" applyFill="1" applyBorder="1" applyAlignment="1">
      <alignment horizontal="center" vertical="center"/>
    </xf>
    <xf numFmtId="1" fontId="29" fillId="0" borderId="80" xfId="51" applyNumberFormat="1" applyFont="1" applyBorder="1" applyAlignment="1">
      <alignment horizontal="center" vertical="center" wrapText="1"/>
    </xf>
    <xf numFmtId="1" fontId="29" fillId="0" borderId="97" xfId="51" applyNumberFormat="1" applyFont="1" applyBorder="1" applyAlignment="1">
      <alignment horizontal="center" vertical="center" wrapText="1"/>
    </xf>
    <xf numFmtId="1" fontId="29" fillId="0" borderId="88" xfId="51" applyNumberFormat="1" applyFont="1" applyBorder="1" applyAlignment="1">
      <alignment horizontal="center" vertical="center" wrapText="1"/>
    </xf>
    <xf numFmtId="9" fontId="28" fillId="0" borderId="52" xfId="57" applyFont="1" applyBorder="1" applyAlignment="1">
      <alignment horizontal="center" vertical="center" wrapText="1"/>
    </xf>
    <xf numFmtId="9" fontId="28" fillId="0" borderId="59" xfId="57" applyFont="1" applyBorder="1" applyAlignment="1">
      <alignment horizontal="center" vertical="center" wrapText="1"/>
    </xf>
    <xf numFmtId="9" fontId="28" fillId="0" borderId="54" xfId="57" applyFont="1" applyBorder="1" applyAlignment="1">
      <alignment horizontal="center" vertical="center" wrapText="1"/>
    </xf>
    <xf numFmtId="1" fontId="29" fillId="0" borderId="96" xfId="51" applyNumberFormat="1" applyFont="1" applyBorder="1" applyAlignment="1">
      <alignment horizontal="center" vertical="center" wrapText="1"/>
    </xf>
    <xf numFmtId="1" fontId="29" fillId="0" borderId="47" xfId="51" applyNumberFormat="1" applyFont="1" applyBorder="1" applyAlignment="1">
      <alignment horizontal="center" vertical="center" wrapText="1"/>
    </xf>
    <xf numFmtId="1" fontId="28" fillId="0" borderId="93" xfId="51" applyNumberFormat="1" applyFont="1" applyBorder="1" applyAlignment="1">
      <alignment horizontal="center" vertical="center" wrapText="1"/>
    </xf>
    <xf numFmtId="1" fontId="28" fillId="0" borderId="106" xfId="51" applyNumberFormat="1" applyFont="1" applyBorder="1" applyAlignment="1">
      <alignment horizontal="center" vertical="center" wrapText="1"/>
    </xf>
    <xf numFmtId="1" fontId="28" fillId="0" borderId="66" xfId="51" applyNumberFormat="1" applyFont="1" applyBorder="1" applyAlignment="1">
      <alignment horizontal="center" vertical="center" wrapText="1"/>
    </xf>
    <xf numFmtId="1" fontId="28" fillId="0" borderId="60" xfId="51" applyNumberFormat="1" applyFont="1" applyBorder="1" applyAlignment="1">
      <alignment horizontal="center" vertical="center" wrapText="1"/>
    </xf>
    <xf numFmtId="1" fontId="28" fillId="0" borderId="82" xfId="51" applyNumberFormat="1" applyFont="1" applyBorder="1" applyAlignment="1">
      <alignment horizontal="center" vertical="center" wrapText="1"/>
    </xf>
    <xf numFmtId="1" fontId="28" fillId="0" borderId="46" xfId="51" applyNumberFormat="1" applyFont="1" applyBorder="1" applyAlignment="1">
      <alignment horizontal="center" vertical="center" wrapText="1"/>
    </xf>
    <xf numFmtId="1" fontId="28" fillId="0" borderId="61" xfId="51" applyNumberFormat="1" applyFont="1" applyBorder="1" applyAlignment="1">
      <alignment horizontal="center" vertical="center" wrapText="1"/>
    </xf>
    <xf numFmtId="1" fontId="28" fillId="0" borderId="76" xfId="51" applyNumberFormat="1" applyFont="1" applyBorder="1" applyAlignment="1">
      <alignment horizontal="center" vertical="center" wrapText="1"/>
    </xf>
    <xf numFmtId="0" fontId="63" fillId="0" borderId="46" xfId="0" applyFont="1" applyBorder="1" applyAlignment="1">
      <alignment horizontal="center" vertical="center" wrapText="1"/>
    </xf>
    <xf numFmtId="0" fontId="63" fillId="0" borderId="61" xfId="0" applyFont="1" applyBorder="1" applyAlignment="1">
      <alignment horizontal="center" vertical="center" wrapText="1"/>
    </xf>
    <xf numFmtId="0" fontId="63" fillId="0" borderId="76" xfId="0" applyFont="1" applyBorder="1" applyAlignment="1">
      <alignment horizontal="center" vertical="center" wrapText="1"/>
    </xf>
    <xf numFmtId="1" fontId="29" fillId="0" borderId="83" xfId="51" applyNumberFormat="1" applyFont="1" applyBorder="1" applyAlignment="1">
      <alignment horizontal="center" vertical="center" wrapText="1"/>
    </xf>
    <xf numFmtId="1" fontId="28" fillId="0" borderId="63" xfId="51" applyNumberFormat="1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0" fillId="0" borderId="80" xfId="0" applyFont="1" applyBorder="1" applyAlignment="1">
      <alignment horizontal="center" vertical="center" wrapText="1"/>
    </xf>
    <xf numFmtId="0" fontId="60" fillId="0" borderId="97" xfId="0" applyFont="1" applyBorder="1" applyAlignment="1">
      <alignment horizontal="center" vertical="center" wrapText="1"/>
    </xf>
    <xf numFmtId="0" fontId="60" fillId="0" borderId="88" xfId="0" applyFont="1" applyBorder="1" applyAlignment="1">
      <alignment horizontal="center" vertical="center" wrapText="1"/>
    </xf>
    <xf numFmtId="0" fontId="63" fillId="0" borderId="66" xfId="0" applyFont="1" applyBorder="1" applyAlignment="1">
      <alignment horizontal="center" vertical="center" wrapText="1"/>
    </xf>
    <xf numFmtId="0" fontId="63" fillId="0" borderId="60" xfId="0" applyFont="1" applyBorder="1" applyAlignment="1">
      <alignment horizontal="center" vertical="center" wrapText="1"/>
    </xf>
    <xf numFmtId="0" fontId="63" fillId="0" borderId="63" xfId="0" applyFont="1" applyBorder="1" applyAlignment="1">
      <alignment horizontal="center" vertical="center" wrapText="1"/>
    </xf>
    <xf numFmtId="0" fontId="61" fillId="0" borderId="81" xfId="0" applyFont="1" applyFill="1" applyBorder="1" applyAlignment="1">
      <alignment horizontal="center" vertical="center" wrapText="1"/>
    </xf>
    <xf numFmtId="0" fontId="61" fillId="0" borderId="92" xfId="0" applyFont="1" applyFill="1" applyBorder="1" applyAlignment="1">
      <alignment horizontal="center" vertical="center" wrapText="1"/>
    </xf>
    <xf numFmtId="0" fontId="61" fillId="0" borderId="65" xfId="0" applyFont="1" applyFill="1" applyBorder="1" applyAlignment="1">
      <alignment horizontal="center" vertical="center" wrapText="1"/>
    </xf>
    <xf numFmtId="0" fontId="64" fillId="0" borderId="81" xfId="0" applyFont="1" applyFill="1" applyBorder="1" applyAlignment="1">
      <alignment horizontal="center" vertical="center" wrapText="1"/>
    </xf>
    <xf numFmtId="0" fontId="64" fillId="0" borderId="92" xfId="0" applyFont="1" applyFill="1" applyBorder="1" applyAlignment="1">
      <alignment horizontal="center" vertical="center" wrapText="1"/>
    </xf>
    <xf numFmtId="0" fontId="65" fillId="0" borderId="103" xfId="0" applyFont="1" applyBorder="1" applyAlignment="1">
      <alignment horizontal="center" vertical="center"/>
    </xf>
    <xf numFmtId="0" fontId="65" fillId="0" borderId="107" xfId="0" applyFont="1" applyBorder="1" applyAlignment="1">
      <alignment horizontal="center" vertical="center"/>
    </xf>
    <xf numFmtId="0" fontId="64" fillId="0" borderId="81" xfId="0" applyFont="1" applyBorder="1" applyAlignment="1">
      <alignment horizontal="center" vertical="center" wrapText="1"/>
    </xf>
    <xf numFmtId="0" fontId="64" fillId="0" borderId="92" xfId="0" applyFont="1" applyBorder="1" applyAlignment="1">
      <alignment horizontal="center" vertical="center" wrapText="1"/>
    </xf>
    <xf numFmtId="0" fontId="64" fillId="0" borderId="65" xfId="0" applyFont="1" applyBorder="1" applyAlignment="1">
      <alignment horizontal="center" vertical="center" wrapText="1"/>
    </xf>
    <xf numFmtId="1" fontId="61" fillId="0" borderId="47" xfId="0" applyNumberFormat="1" applyFont="1" applyBorder="1" applyAlignment="1">
      <alignment horizontal="center" vertical="center" wrapText="1"/>
    </xf>
    <xf numFmtId="1" fontId="61" fillId="0" borderId="0" xfId="0" applyNumberFormat="1" applyFont="1" applyBorder="1" applyAlignment="1">
      <alignment horizontal="center" vertical="center" wrapText="1"/>
    </xf>
    <xf numFmtId="1" fontId="61" fillId="0" borderId="90" xfId="0" applyNumberFormat="1" applyFont="1" applyBorder="1" applyAlignment="1">
      <alignment horizontal="center" vertical="center" wrapText="1"/>
    </xf>
    <xf numFmtId="0" fontId="64" fillId="0" borderId="43" xfId="0" applyFont="1" applyBorder="1" applyAlignment="1">
      <alignment horizontal="center" vertical="center" wrapText="1"/>
    </xf>
    <xf numFmtId="0" fontId="64" fillId="0" borderId="42" xfId="0" applyFont="1" applyBorder="1" applyAlignment="1">
      <alignment horizontal="center" vertical="center" wrapText="1"/>
    </xf>
    <xf numFmtId="0" fontId="64" fillId="0" borderId="44" xfId="0" applyFont="1" applyBorder="1" applyAlignment="1">
      <alignment horizontal="center" vertical="center" wrapText="1"/>
    </xf>
    <xf numFmtId="0" fontId="64" fillId="0" borderId="43" xfId="0" applyFont="1" applyFill="1" applyBorder="1" applyAlignment="1">
      <alignment horizontal="center" vertical="center" wrapText="1"/>
    </xf>
    <xf numFmtId="0" fontId="64" fillId="0" borderId="42" xfId="0" applyFont="1" applyFill="1" applyBorder="1" applyAlignment="1">
      <alignment horizontal="center" vertical="center" wrapText="1"/>
    </xf>
    <xf numFmtId="0" fontId="64" fillId="0" borderId="44" xfId="0" applyFont="1" applyFill="1" applyBorder="1" applyAlignment="1">
      <alignment horizontal="center" vertical="center" wrapText="1"/>
    </xf>
    <xf numFmtId="1" fontId="66" fillId="0" borderId="81" xfId="51" applyNumberFormat="1" applyFont="1" applyBorder="1" applyAlignment="1">
      <alignment horizontal="center" vertical="center" wrapText="1"/>
    </xf>
    <xf numFmtId="1" fontId="66" fillId="0" borderId="92" xfId="51" applyNumberFormat="1" applyFont="1" applyBorder="1" applyAlignment="1">
      <alignment horizontal="center" vertical="center" wrapText="1"/>
    </xf>
    <xf numFmtId="1" fontId="66" fillId="0" borderId="65" xfId="51" applyNumberFormat="1" applyFont="1" applyBorder="1" applyAlignment="1">
      <alignment horizontal="center" vertical="center" wrapText="1"/>
    </xf>
    <xf numFmtId="1" fontId="28" fillId="0" borderId="16" xfId="51" applyNumberFormat="1" applyFont="1" applyBorder="1" applyAlignment="1">
      <alignment horizontal="center" vertical="center" wrapText="1"/>
    </xf>
    <xf numFmtId="0" fontId="77" fillId="34" borderId="55" xfId="0" applyFont="1" applyFill="1" applyBorder="1" applyAlignment="1">
      <alignment horizontal="center" vertical="center" wrapText="1"/>
    </xf>
    <xf numFmtId="0" fontId="77" fillId="34" borderId="93" xfId="0" applyFont="1" applyFill="1" applyBorder="1" applyAlignment="1">
      <alignment horizontal="center" vertical="center" wrapText="1"/>
    </xf>
    <xf numFmtId="0" fontId="77" fillId="34" borderId="56" xfId="0" applyFont="1" applyFill="1" applyBorder="1" applyAlignment="1">
      <alignment horizontal="center" vertical="center" wrapText="1"/>
    </xf>
    <xf numFmtId="1" fontId="28" fillId="35" borderId="12" xfId="51" applyNumberFormat="1" applyFont="1" applyFill="1" applyBorder="1" applyAlignment="1">
      <alignment horizontal="center" vertical="center" wrapText="1"/>
    </xf>
    <xf numFmtId="1" fontId="28" fillId="35" borderId="14" xfId="51" applyNumberFormat="1" applyFont="1" applyFill="1" applyBorder="1" applyAlignment="1">
      <alignment horizontal="center" vertical="center" wrapText="1"/>
    </xf>
    <xf numFmtId="0" fontId="61" fillId="35" borderId="14" xfId="0" applyFont="1" applyFill="1" applyBorder="1" applyAlignment="1">
      <alignment horizontal="center" vertical="center" wrapText="1"/>
    </xf>
    <xf numFmtId="1" fontId="29" fillId="35" borderId="10" xfId="51" applyNumberFormat="1" applyFont="1" applyFill="1" applyBorder="1" applyAlignment="1">
      <alignment horizontal="center" vertical="center" wrapText="1"/>
    </xf>
    <xf numFmtId="1" fontId="28" fillId="35" borderId="17" xfId="51" applyNumberFormat="1" applyFont="1" applyFill="1" applyBorder="1" applyAlignment="1">
      <alignment horizontal="center" vertical="center" wrapText="1"/>
    </xf>
    <xf numFmtId="1" fontId="28" fillId="35" borderId="18" xfId="51" applyNumberFormat="1" applyFont="1" applyFill="1" applyBorder="1" applyAlignment="1">
      <alignment horizontal="center" vertical="center" wrapText="1"/>
    </xf>
    <xf numFmtId="1" fontId="28" fillId="35" borderId="25" xfId="51" applyNumberFormat="1" applyFont="1" applyFill="1" applyBorder="1" applyAlignment="1">
      <alignment horizontal="center" vertical="center" wrapText="1"/>
    </xf>
    <xf numFmtId="1" fontId="28" fillId="35" borderId="10" xfId="51" applyNumberFormat="1" applyFont="1" applyFill="1" applyBorder="1" applyAlignment="1">
      <alignment horizontal="center" vertical="center" wrapText="1"/>
    </xf>
    <xf numFmtId="1" fontId="28" fillId="35" borderId="13" xfId="51" applyNumberFormat="1" applyFont="1" applyFill="1" applyBorder="1" applyAlignment="1">
      <alignment horizontal="center" vertical="center" wrapText="1"/>
    </xf>
    <xf numFmtId="1" fontId="28" fillId="35" borderId="20" xfId="51" applyNumberFormat="1" applyFont="1" applyFill="1" applyBorder="1" applyAlignment="1">
      <alignment horizontal="center" vertical="center" wrapText="1"/>
    </xf>
    <xf numFmtId="0" fontId="61" fillId="35" borderId="20" xfId="0" applyFont="1" applyFill="1" applyBorder="1" applyAlignment="1">
      <alignment horizontal="center" vertical="center" wrapText="1"/>
    </xf>
    <xf numFmtId="1" fontId="28" fillId="35" borderId="11" xfId="51" applyNumberFormat="1" applyFont="1" applyFill="1" applyBorder="1" applyAlignment="1">
      <alignment horizontal="center" vertical="center" wrapText="1"/>
    </xf>
    <xf numFmtId="9" fontId="29" fillId="35" borderId="10" xfId="57" applyFont="1" applyFill="1" applyBorder="1" applyAlignment="1">
      <alignment horizontal="center" vertical="center" wrapText="1"/>
    </xf>
    <xf numFmtId="9" fontId="29" fillId="35" borderId="10" xfId="51" applyNumberFormat="1" applyFont="1" applyFill="1" applyBorder="1" applyAlignment="1">
      <alignment horizontal="center" vertical="center" wrapText="1"/>
    </xf>
    <xf numFmtId="9" fontId="29" fillId="0" borderId="22" xfId="57" applyFont="1" applyBorder="1" applyAlignment="1">
      <alignment horizontal="center" vertical="center" wrapText="1"/>
    </xf>
    <xf numFmtId="9" fontId="29" fillId="0" borderId="10" xfId="57" applyFont="1" applyBorder="1" applyAlignment="1">
      <alignment horizontal="center" vertical="center" wrapText="1"/>
    </xf>
    <xf numFmtId="9" fontId="66" fillId="0" borderId="42" xfId="57" applyFont="1" applyBorder="1" applyAlignment="1">
      <alignment horizontal="center" vertical="center" wrapText="1"/>
    </xf>
    <xf numFmtId="9" fontId="66" fillId="0" borderId="22" xfId="57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rmal 2 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2</xdr:row>
      <xdr:rowOff>352425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2</xdr:col>
      <xdr:colOff>457200</xdr:colOff>
      <xdr:row>2</xdr:row>
      <xdr:rowOff>381000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52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2</xdr:col>
      <xdr:colOff>47625</xdr:colOff>
      <xdr:row>3</xdr:row>
      <xdr:rowOff>200025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24384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914400</xdr:colOff>
      <xdr:row>3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95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685800</xdr:colOff>
      <xdr:row>3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431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276225</xdr:colOff>
      <xdr:row>3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3528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447675</xdr:colOff>
      <xdr:row>3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2</xdr:col>
      <xdr:colOff>457200</xdr:colOff>
      <xdr:row>3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5812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1</xdr:col>
      <xdr:colOff>676275</xdr:colOff>
      <xdr:row>3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5812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2</xdr:col>
      <xdr:colOff>0</xdr:colOff>
      <xdr:row>3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27622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F47"/>
  <sheetViews>
    <sheetView zoomScale="80" zoomScaleNormal="80" zoomScalePageLayoutView="0" workbookViewId="0" topLeftCell="AB13">
      <selection activeCell="AK49" sqref="AK49"/>
    </sheetView>
  </sheetViews>
  <sheetFormatPr defaultColWidth="11.421875" defaultRowHeight="15"/>
  <cols>
    <col min="1" max="1" width="21.421875" style="0" bestFit="1" customWidth="1"/>
    <col min="2" max="2" width="11.28125" style="0" customWidth="1"/>
    <col min="3" max="3" width="24.7109375" style="0" customWidth="1"/>
    <col min="4" max="4" width="31.00390625" style="0" customWidth="1"/>
    <col min="5" max="5" width="28.00390625" style="0" customWidth="1"/>
    <col min="6" max="6" width="8.8515625" style="0" bestFit="1" customWidth="1"/>
    <col min="7" max="7" width="20.140625" style="0" customWidth="1"/>
    <col min="8" max="8" width="25.00390625" style="0" customWidth="1"/>
    <col min="9" max="9" width="25.8515625" style="0" customWidth="1"/>
    <col min="10" max="35" width="12.28125" style="0" customWidth="1"/>
    <col min="36" max="36" width="9.140625" style="0" customWidth="1"/>
    <col min="37" max="37" width="12.00390625" style="0" customWidth="1"/>
    <col min="38" max="38" width="11.8515625" style="0" customWidth="1"/>
    <col min="39" max="39" width="12.28125" style="0" customWidth="1"/>
    <col min="40" max="40" width="7.7109375" style="0" customWidth="1"/>
    <col min="41" max="41" width="10.00390625" style="0" customWidth="1"/>
    <col min="42" max="42" width="11.8515625" style="0" customWidth="1"/>
    <col min="43" max="43" width="12.28125" style="0" customWidth="1"/>
    <col min="44" max="44" width="7.7109375" style="0" customWidth="1"/>
    <col min="45" max="45" width="8.7109375" style="0" customWidth="1"/>
    <col min="46" max="46" width="11.8515625" style="0" hidden="1" customWidth="1"/>
    <col min="47" max="47" width="12.28125" style="0" hidden="1" customWidth="1"/>
    <col min="48" max="48" width="7.7109375" style="0" hidden="1" customWidth="1"/>
    <col min="49" max="49" width="8.7109375" style="0" hidden="1" customWidth="1"/>
    <col min="50" max="50" width="11.8515625" style="0" hidden="1" customWidth="1"/>
    <col min="51" max="51" width="12.28125" style="0" hidden="1" customWidth="1"/>
    <col min="52" max="52" width="7.7109375" style="0" hidden="1" customWidth="1"/>
    <col min="53" max="53" width="8.7109375" style="0" hidden="1" customWidth="1"/>
    <col min="54" max="54" width="11.8515625" style="0" hidden="1" customWidth="1"/>
    <col min="55" max="55" width="12.28125" style="0" hidden="1" customWidth="1"/>
    <col min="56" max="56" width="7.7109375" style="0" hidden="1" customWidth="1"/>
    <col min="57" max="57" width="8.7109375" style="0" hidden="1" customWidth="1"/>
    <col min="58" max="58" width="22.7109375" style="0" customWidth="1"/>
    <col min="59" max="62" width="20.8515625" style="0" customWidth="1"/>
  </cols>
  <sheetData>
    <row r="1" spans="2:58" s="7" customFormat="1" ht="33.75" customHeight="1">
      <c r="B1" s="72"/>
      <c r="C1" s="544" t="s">
        <v>51</v>
      </c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</row>
    <row r="2" spans="2:58" s="7" customFormat="1" ht="31.5" customHeight="1">
      <c r="B2" s="73"/>
      <c r="C2" s="545" t="s">
        <v>24</v>
      </c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</row>
    <row r="3" spans="2:58" s="7" customFormat="1" ht="31.5" customHeight="1">
      <c r="B3" s="73"/>
      <c r="C3" s="545" t="s">
        <v>21</v>
      </c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</row>
    <row r="4" spans="1:58" s="7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="7" customFormat="1" ht="15.75" thickBot="1"/>
    <row r="6" spans="1:9" s="7" customFormat="1" ht="15">
      <c r="A6" s="536" t="s">
        <v>0</v>
      </c>
      <c r="B6" s="537"/>
      <c r="C6" s="538"/>
      <c r="D6" s="539"/>
      <c r="E6" s="3"/>
      <c r="F6" s="3"/>
      <c r="G6" s="3"/>
      <c r="I6" s="7" t="s">
        <v>48</v>
      </c>
    </row>
    <row r="7" spans="1:7" s="7" customFormat="1" ht="30">
      <c r="A7" s="5" t="s">
        <v>1</v>
      </c>
      <c r="B7" s="540" t="s">
        <v>2</v>
      </c>
      <c r="C7" s="541"/>
      <c r="D7" s="1" t="s">
        <v>26</v>
      </c>
      <c r="E7" s="3"/>
      <c r="F7" s="3"/>
      <c r="G7" s="3"/>
    </row>
    <row r="8" spans="1:4" s="7" customFormat="1" ht="45" customHeight="1" thickBot="1">
      <c r="A8" s="6" t="s">
        <v>27</v>
      </c>
      <c r="B8" s="542" t="s">
        <v>52</v>
      </c>
      <c r="C8" s="543"/>
      <c r="D8" s="2" t="s">
        <v>53</v>
      </c>
    </row>
    <row r="9" s="7" customFormat="1" ht="15.75" thickBot="1"/>
    <row r="10" spans="1:58" s="7" customFormat="1" ht="21.75" thickBot="1">
      <c r="A10" s="546" t="s">
        <v>3</v>
      </c>
      <c r="B10" s="547"/>
      <c r="C10" s="547"/>
      <c r="D10" s="547"/>
      <c r="E10" s="547"/>
      <c r="F10" s="547"/>
      <c r="G10" s="547"/>
      <c r="H10" s="547"/>
      <c r="I10" s="548"/>
      <c r="J10" s="549">
        <v>2022</v>
      </c>
      <c r="K10" s="550"/>
      <c r="L10" s="550"/>
      <c r="M10" s="550"/>
      <c r="N10" s="550"/>
      <c r="O10" s="550"/>
      <c r="P10" s="550"/>
      <c r="Q10" s="550"/>
      <c r="R10" s="550"/>
      <c r="S10" s="550"/>
      <c r="T10" s="550"/>
      <c r="U10" s="550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</row>
    <row r="11" spans="1:58" s="7" customFormat="1" ht="38.25" customHeight="1">
      <c r="A11" s="551" t="s">
        <v>20</v>
      </c>
      <c r="B11" s="553" t="s">
        <v>25</v>
      </c>
      <c r="C11" s="556" t="s">
        <v>4</v>
      </c>
      <c r="D11" s="556" t="s">
        <v>5</v>
      </c>
      <c r="E11" s="559" t="s">
        <v>6</v>
      </c>
      <c r="F11" s="562" t="s">
        <v>7</v>
      </c>
      <c r="G11" s="565" t="s">
        <v>8</v>
      </c>
      <c r="H11" s="562" t="s">
        <v>28</v>
      </c>
      <c r="I11" s="556" t="s">
        <v>29</v>
      </c>
      <c r="J11" s="568" t="s">
        <v>9</v>
      </c>
      <c r="K11" s="569"/>
      <c r="L11" s="569"/>
      <c r="M11" s="570"/>
      <c r="N11" s="568" t="s">
        <v>22</v>
      </c>
      <c r="O11" s="569"/>
      <c r="P11" s="569"/>
      <c r="Q11" s="570"/>
      <c r="R11" s="568" t="s">
        <v>10</v>
      </c>
      <c r="S11" s="569"/>
      <c r="T11" s="569"/>
      <c r="U11" s="570"/>
      <c r="V11" s="571" t="s">
        <v>11</v>
      </c>
      <c r="W11" s="572"/>
      <c r="X11" s="572"/>
      <c r="Y11" s="573"/>
      <c r="Z11" s="571" t="s">
        <v>12</v>
      </c>
      <c r="AA11" s="572"/>
      <c r="AB11" s="572"/>
      <c r="AC11" s="572"/>
      <c r="AD11" s="571" t="s">
        <v>13</v>
      </c>
      <c r="AE11" s="572"/>
      <c r="AF11" s="572"/>
      <c r="AG11" s="574"/>
      <c r="AH11" s="571" t="s">
        <v>14</v>
      </c>
      <c r="AI11" s="572"/>
      <c r="AJ11" s="572"/>
      <c r="AK11" s="574"/>
      <c r="AL11" s="571" t="s">
        <v>15</v>
      </c>
      <c r="AM11" s="572"/>
      <c r="AN11" s="572"/>
      <c r="AO11" s="572"/>
      <c r="AP11" s="571" t="s">
        <v>16</v>
      </c>
      <c r="AQ11" s="572"/>
      <c r="AR11" s="572"/>
      <c r="AS11" s="573"/>
      <c r="AT11" s="575" t="s">
        <v>17</v>
      </c>
      <c r="AU11" s="575"/>
      <c r="AV11" s="575"/>
      <c r="AW11" s="575"/>
      <c r="AX11" s="575" t="s">
        <v>18</v>
      </c>
      <c r="AY11" s="575"/>
      <c r="AZ11" s="575"/>
      <c r="BA11" s="575"/>
      <c r="BB11" s="575" t="s">
        <v>19</v>
      </c>
      <c r="BC11" s="575"/>
      <c r="BD11" s="575"/>
      <c r="BE11" s="575"/>
      <c r="BF11" s="576" t="s">
        <v>23</v>
      </c>
    </row>
    <row r="12" spans="1:58" s="7" customFormat="1" ht="15.75" thickBot="1">
      <c r="A12" s="551"/>
      <c r="B12" s="554"/>
      <c r="C12" s="557"/>
      <c r="D12" s="557"/>
      <c r="E12" s="560"/>
      <c r="F12" s="563"/>
      <c r="G12" s="566"/>
      <c r="H12" s="563"/>
      <c r="I12" s="557"/>
      <c r="J12" s="579" t="s">
        <v>30</v>
      </c>
      <c r="K12" s="580"/>
      <c r="L12" s="580"/>
      <c r="M12" s="581"/>
      <c r="N12" s="579" t="s">
        <v>30</v>
      </c>
      <c r="O12" s="580"/>
      <c r="P12" s="580"/>
      <c r="Q12" s="581"/>
      <c r="R12" s="579" t="s">
        <v>30</v>
      </c>
      <c r="S12" s="580"/>
      <c r="T12" s="580"/>
      <c r="U12" s="581"/>
      <c r="V12" s="582" t="s">
        <v>30</v>
      </c>
      <c r="W12" s="583"/>
      <c r="X12" s="583"/>
      <c r="Y12" s="584"/>
      <c r="Z12" s="582" t="s">
        <v>30</v>
      </c>
      <c r="AA12" s="583"/>
      <c r="AB12" s="583"/>
      <c r="AC12" s="584"/>
      <c r="AD12" s="582" t="s">
        <v>30</v>
      </c>
      <c r="AE12" s="583"/>
      <c r="AF12" s="583"/>
      <c r="AG12" s="584"/>
      <c r="AH12" s="579" t="s">
        <v>30</v>
      </c>
      <c r="AI12" s="580"/>
      <c r="AJ12" s="580"/>
      <c r="AK12" s="581"/>
      <c r="AL12" s="579" t="s">
        <v>30</v>
      </c>
      <c r="AM12" s="580"/>
      <c r="AN12" s="580"/>
      <c r="AO12" s="581"/>
      <c r="AP12" s="579" t="s">
        <v>30</v>
      </c>
      <c r="AQ12" s="580"/>
      <c r="AR12" s="580"/>
      <c r="AS12" s="581"/>
      <c r="AT12" s="579" t="s">
        <v>30</v>
      </c>
      <c r="AU12" s="580"/>
      <c r="AV12" s="580"/>
      <c r="AW12" s="581"/>
      <c r="AX12" s="579" t="s">
        <v>30</v>
      </c>
      <c r="AY12" s="580"/>
      <c r="AZ12" s="580"/>
      <c r="BA12" s="581"/>
      <c r="BB12" s="579" t="s">
        <v>30</v>
      </c>
      <c r="BC12" s="580"/>
      <c r="BD12" s="580"/>
      <c r="BE12" s="581"/>
      <c r="BF12" s="577"/>
    </row>
    <row r="13" spans="1:58" s="7" customFormat="1" ht="42" customHeight="1" thickBot="1">
      <c r="A13" s="552"/>
      <c r="B13" s="555"/>
      <c r="C13" s="558"/>
      <c r="D13" s="558"/>
      <c r="E13" s="561"/>
      <c r="F13" s="564"/>
      <c r="G13" s="567"/>
      <c r="H13" s="564"/>
      <c r="I13" s="558"/>
      <c r="J13" s="237" t="s">
        <v>31</v>
      </c>
      <c r="K13" s="238" t="s">
        <v>32</v>
      </c>
      <c r="L13" s="239" t="s">
        <v>33</v>
      </c>
      <c r="M13" s="240" t="s">
        <v>35</v>
      </c>
      <c r="N13" s="80" t="s">
        <v>31</v>
      </c>
      <c r="O13" s="77" t="s">
        <v>32</v>
      </c>
      <c r="P13" s="78" t="s">
        <v>33</v>
      </c>
      <c r="Q13" s="79" t="s">
        <v>35</v>
      </c>
      <c r="R13" s="76" t="s">
        <v>31</v>
      </c>
      <c r="S13" s="77" t="s">
        <v>32</v>
      </c>
      <c r="T13" s="78" t="s">
        <v>33</v>
      </c>
      <c r="U13" s="81" t="s">
        <v>35</v>
      </c>
      <c r="V13" s="453" t="s">
        <v>31</v>
      </c>
      <c r="W13" s="238" t="s">
        <v>32</v>
      </c>
      <c r="X13" s="239" t="s">
        <v>33</v>
      </c>
      <c r="Y13" s="454" t="s">
        <v>35</v>
      </c>
      <c r="Z13" s="453" t="s">
        <v>31</v>
      </c>
      <c r="AA13" s="238" t="s">
        <v>32</v>
      </c>
      <c r="AB13" s="239" t="s">
        <v>33</v>
      </c>
      <c r="AC13" s="240" t="s">
        <v>35</v>
      </c>
      <c r="AD13" s="453" t="s">
        <v>31</v>
      </c>
      <c r="AE13" s="238" t="s">
        <v>32</v>
      </c>
      <c r="AF13" s="239" t="s">
        <v>33</v>
      </c>
      <c r="AG13" s="240" t="s">
        <v>35</v>
      </c>
      <c r="AH13" s="76" t="s">
        <v>31</v>
      </c>
      <c r="AI13" s="77" t="s">
        <v>32</v>
      </c>
      <c r="AJ13" s="78" t="s">
        <v>33</v>
      </c>
      <c r="AK13" s="79" t="s">
        <v>35</v>
      </c>
      <c r="AL13" s="80" t="s">
        <v>31</v>
      </c>
      <c r="AM13" s="77" t="s">
        <v>32</v>
      </c>
      <c r="AN13" s="78" t="s">
        <v>33</v>
      </c>
      <c r="AO13" s="81" t="s">
        <v>35</v>
      </c>
      <c r="AP13" s="80" t="s">
        <v>31</v>
      </c>
      <c r="AQ13" s="77" t="s">
        <v>32</v>
      </c>
      <c r="AR13" s="78" t="s">
        <v>33</v>
      </c>
      <c r="AS13" s="81" t="s">
        <v>35</v>
      </c>
      <c r="AT13" s="80" t="s">
        <v>31</v>
      </c>
      <c r="AU13" s="77" t="s">
        <v>32</v>
      </c>
      <c r="AV13" s="78" t="s">
        <v>33</v>
      </c>
      <c r="AW13" s="81" t="s">
        <v>35</v>
      </c>
      <c r="AX13" s="80" t="s">
        <v>31</v>
      </c>
      <c r="AY13" s="77" t="s">
        <v>32</v>
      </c>
      <c r="AZ13" s="78" t="s">
        <v>33</v>
      </c>
      <c r="BA13" s="81" t="s">
        <v>35</v>
      </c>
      <c r="BB13" s="80" t="s">
        <v>31</v>
      </c>
      <c r="BC13" s="77" t="s">
        <v>32</v>
      </c>
      <c r="BD13" s="78" t="s">
        <v>33</v>
      </c>
      <c r="BE13" s="81" t="s">
        <v>35</v>
      </c>
      <c r="BF13" s="578"/>
    </row>
    <row r="14" spans="1:58" s="7" customFormat="1" ht="15" customHeight="1">
      <c r="A14" s="585" t="s">
        <v>54</v>
      </c>
      <c r="B14" s="585">
        <v>15393</v>
      </c>
      <c r="C14" s="585" t="s">
        <v>55</v>
      </c>
      <c r="D14" s="585" t="s">
        <v>56</v>
      </c>
      <c r="E14" s="588" t="s">
        <v>57</v>
      </c>
      <c r="F14" s="591">
        <v>0.4</v>
      </c>
      <c r="G14" s="594" t="s">
        <v>58</v>
      </c>
      <c r="H14" s="597" t="s">
        <v>36</v>
      </c>
      <c r="I14" s="147" t="s">
        <v>37</v>
      </c>
      <c r="J14" s="13">
        <v>0</v>
      </c>
      <c r="K14" s="14">
        <v>0</v>
      </c>
      <c r="L14" s="14">
        <v>0</v>
      </c>
      <c r="M14" s="32">
        <f>SUM(J14:L14)</f>
        <v>0</v>
      </c>
      <c r="N14" s="13">
        <v>0</v>
      </c>
      <c r="O14" s="14">
        <v>0</v>
      </c>
      <c r="P14" s="14">
        <v>0</v>
      </c>
      <c r="Q14" s="32">
        <f>SUM(N14:P14)</f>
        <v>0</v>
      </c>
      <c r="R14" s="13">
        <v>0</v>
      </c>
      <c r="S14" s="14">
        <v>0</v>
      </c>
      <c r="T14" s="14">
        <v>0</v>
      </c>
      <c r="U14" s="20">
        <f>SUM(R14:T14)</f>
        <v>0</v>
      </c>
      <c r="V14" s="13">
        <v>0</v>
      </c>
      <c r="W14" s="14">
        <v>0</v>
      </c>
      <c r="X14" s="14">
        <v>0</v>
      </c>
      <c r="Y14" s="32">
        <v>0</v>
      </c>
      <c r="Z14" s="13">
        <v>0</v>
      </c>
      <c r="AA14" s="14">
        <v>0</v>
      </c>
      <c r="AB14" s="14">
        <v>0</v>
      </c>
      <c r="AC14" s="32">
        <v>0</v>
      </c>
      <c r="AD14" s="13">
        <v>0</v>
      </c>
      <c r="AE14" s="14">
        <v>0</v>
      </c>
      <c r="AF14" s="14">
        <v>0</v>
      </c>
      <c r="AG14" s="32">
        <v>0</v>
      </c>
      <c r="AH14" s="13">
        <v>0</v>
      </c>
      <c r="AI14" s="14">
        <v>0</v>
      </c>
      <c r="AJ14" s="14">
        <v>0</v>
      </c>
      <c r="AK14" s="32">
        <v>0</v>
      </c>
      <c r="AL14" s="13">
        <v>0</v>
      </c>
      <c r="AM14" s="14">
        <v>0</v>
      </c>
      <c r="AN14" s="14">
        <v>0</v>
      </c>
      <c r="AO14" s="32">
        <v>0</v>
      </c>
      <c r="AP14" s="13">
        <v>0</v>
      </c>
      <c r="AQ14" s="14">
        <v>0</v>
      </c>
      <c r="AR14" s="14">
        <v>0</v>
      </c>
      <c r="AS14" s="32">
        <v>0</v>
      </c>
      <c r="AT14" s="30"/>
      <c r="AU14" s="14"/>
      <c r="AV14" s="30"/>
      <c r="AW14" s="41"/>
      <c r="AX14" s="30"/>
      <c r="AY14" s="14"/>
      <c r="AZ14" s="30"/>
      <c r="BA14" s="41"/>
      <c r="BB14" s="30"/>
      <c r="BC14" s="14"/>
      <c r="BD14" s="30"/>
      <c r="BE14" s="20"/>
      <c r="BF14" s="60">
        <f aca="true" t="shared" si="0" ref="BF14:BF23">AG14+AC14+Y14+U14+Q14+M14+AK14+AO14+AS14+AW14+BA14+BE14</f>
        <v>0</v>
      </c>
    </row>
    <row r="15" spans="1:58" s="7" customFormat="1" ht="15" customHeight="1">
      <c r="A15" s="586"/>
      <c r="B15" s="586"/>
      <c r="C15" s="586"/>
      <c r="D15" s="586"/>
      <c r="E15" s="589"/>
      <c r="F15" s="592"/>
      <c r="G15" s="595"/>
      <c r="H15" s="598"/>
      <c r="I15" s="148" t="s">
        <v>38</v>
      </c>
      <c r="J15" s="15">
        <v>0</v>
      </c>
      <c r="K15" s="8">
        <v>0</v>
      </c>
      <c r="L15" s="8">
        <v>0</v>
      </c>
      <c r="M15" s="16">
        <f aca="true" t="shared" si="1" ref="M15:M23">SUM(J15:L15)</f>
        <v>0</v>
      </c>
      <c r="N15" s="15">
        <v>0</v>
      </c>
      <c r="O15" s="8">
        <v>0</v>
      </c>
      <c r="P15" s="8">
        <v>0</v>
      </c>
      <c r="Q15" s="16">
        <f aca="true" t="shared" si="2" ref="Q15:Q25">SUM(N15:P15)</f>
        <v>0</v>
      </c>
      <c r="R15" s="15">
        <v>0</v>
      </c>
      <c r="S15" s="8">
        <v>0</v>
      </c>
      <c r="T15" s="8">
        <v>0</v>
      </c>
      <c r="U15" s="21">
        <f aca="true" t="shared" si="3" ref="U15:U25">SUM(R15:T15)</f>
        <v>0</v>
      </c>
      <c r="V15" s="15">
        <v>0</v>
      </c>
      <c r="W15" s="8">
        <v>0</v>
      </c>
      <c r="X15" s="8">
        <v>0</v>
      </c>
      <c r="Y15" s="16">
        <v>0</v>
      </c>
      <c r="Z15" s="15">
        <v>0</v>
      </c>
      <c r="AA15" s="8">
        <v>0</v>
      </c>
      <c r="AB15" s="8">
        <v>0</v>
      </c>
      <c r="AC15" s="16">
        <v>0</v>
      </c>
      <c r="AD15" s="15">
        <v>0</v>
      </c>
      <c r="AE15" s="8">
        <v>0</v>
      </c>
      <c r="AF15" s="8">
        <v>0</v>
      </c>
      <c r="AG15" s="16">
        <v>0</v>
      </c>
      <c r="AH15" s="15">
        <v>0</v>
      </c>
      <c r="AI15" s="8">
        <v>0</v>
      </c>
      <c r="AJ15" s="8">
        <v>0</v>
      </c>
      <c r="AK15" s="16">
        <v>0</v>
      </c>
      <c r="AL15" s="15">
        <v>0</v>
      </c>
      <c r="AM15" s="8">
        <v>0</v>
      </c>
      <c r="AN15" s="8">
        <v>0</v>
      </c>
      <c r="AO15" s="16">
        <v>0</v>
      </c>
      <c r="AP15" s="15">
        <v>0</v>
      </c>
      <c r="AQ15" s="8">
        <v>0</v>
      </c>
      <c r="AR15" s="8">
        <v>0</v>
      </c>
      <c r="AS15" s="16">
        <v>0</v>
      </c>
      <c r="AT15" s="12"/>
      <c r="AU15" s="8"/>
      <c r="AV15" s="12"/>
      <c r="AW15" s="42"/>
      <c r="AX15" s="12"/>
      <c r="AY15" s="8"/>
      <c r="AZ15" s="12"/>
      <c r="BA15" s="42"/>
      <c r="BB15" s="12"/>
      <c r="BC15" s="8"/>
      <c r="BD15" s="12"/>
      <c r="BE15" s="21"/>
      <c r="BF15" s="61">
        <f t="shared" si="0"/>
        <v>0</v>
      </c>
    </row>
    <row r="16" spans="1:58" s="7" customFormat="1" ht="15" customHeight="1">
      <c r="A16" s="586"/>
      <c r="B16" s="586"/>
      <c r="C16" s="586"/>
      <c r="D16" s="586"/>
      <c r="E16" s="589"/>
      <c r="F16" s="592"/>
      <c r="G16" s="595"/>
      <c r="H16" s="598"/>
      <c r="I16" s="148" t="s">
        <v>39</v>
      </c>
      <c r="J16" s="15">
        <v>0</v>
      </c>
      <c r="K16" s="8">
        <v>0</v>
      </c>
      <c r="L16" s="8">
        <v>0</v>
      </c>
      <c r="M16" s="16">
        <f t="shared" si="1"/>
        <v>0</v>
      </c>
      <c r="N16" s="15">
        <v>0</v>
      </c>
      <c r="O16" s="8">
        <v>0</v>
      </c>
      <c r="P16" s="8">
        <v>0</v>
      </c>
      <c r="Q16" s="16">
        <f t="shared" si="2"/>
        <v>0</v>
      </c>
      <c r="R16" s="15">
        <v>0</v>
      </c>
      <c r="S16" s="8">
        <v>0</v>
      </c>
      <c r="T16" s="8">
        <v>0</v>
      </c>
      <c r="U16" s="21">
        <f t="shared" si="3"/>
        <v>0</v>
      </c>
      <c r="V16" s="15">
        <v>0</v>
      </c>
      <c r="W16" s="8">
        <v>0</v>
      </c>
      <c r="X16" s="8">
        <v>0</v>
      </c>
      <c r="Y16" s="16">
        <v>0</v>
      </c>
      <c r="Z16" s="15">
        <v>0</v>
      </c>
      <c r="AA16" s="8">
        <v>0</v>
      </c>
      <c r="AB16" s="8">
        <v>0</v>
      </c>
      <c r="AC16" s="16">
        <v>0</v>
      </c>
      <c r="AD16" s="15">
        <v>21</v>
      </c>
      <c r="AE16" s="8">
        <v>1</v>
      </c>
      <c r="AF16" s="8">
        <v>0</v>
      </c>
      <c r="AG16" s="16">
        <v>22</v>
      </c>
      <c r="AH16" s="15">
        <v>0</v>
      </c>
      <c r="AI16" s="8">
        <v>0</v>
      </c>
      <c r="AJ16" s="8">
        <v>0</v>
      </c>
      <c r="AK16" s="16">
        <v>0</v>
      </c>
      <c r="AL16" s="15">
        <v>0</v>
      </c>
      <c r="AM16" s="8">
        <v>0</v>
      </c>
      <c r="AN16" s="8">
        <v>0</v>
      </c>
      <c r="AO16" s="16">
        <v>0</v>
      </c>
      <c r="AP16" s="15">
        <v>0</v>
      </c>
      <c r="AQ16" s="8">
        <v>0</v>
      </c>
      <c r="AR16" s="8">
        <v>0</v>
      </c>
      <c r="AS16" s="16">
        <v>0</v>
      </c>
      <c r="AT16" s="12"/>
      <c r="AU16" s="8"/>
      <c r="AV16" s="8"/>
      <c r="AW16" s="42"/>
      <c r="AX16" s="12"/>
      <c r="AY16" s="8"/>
      <c r="AZ16" s="8"/>
      <c r="BA16" s="42"/>
      <c r="BB16" s="12"/>
      <c r="BC16" s="8"/>
      <c r="BD16" s="8"/>
      <c r="BE16" s="21"/>
      <c r="BF16" s="61">
        <f t="shared" si="0"/>
        <v>22</v>
      </c>
    </row>
    <row r="17" spans="1:58" s="7" customFormat="1" ht="15" customHeight="1">
      <c r="A17" s="586"/>
      <c r="B17" s="586"/>
      <c r="C17" s="586"/>
      <c r="D17" s="586"/>
      <c r="E17" s="589"/>
      <c r="F17" s="592"/>
      <c r="G17" s="595"/>
      <c r="H17" s="598"/>
      <c r="I17" s="148" t="s">
        <v>40</v>
      </c>
      <c r="J17" s="15">
        <v>0</v>
      </c>
      <c r="K17" s="8">
        <v>0</v>
      </c>
      <c r="L17" s="8">
        <v>0</v>
      </c>
      <c r="M17" s="16">
        <f t="shared" si="1"/>
        <v>0</v>
      </c>
      <c r="N17" s="15">
        <v>0</v>
      </c>
      <c r="O17" s="8">
        <v>0</v>
      </c>
      <c r="P17" s="8">
        <v>0</v>
      </c>
      <c r="Q17" s="16">
        <f t="shared" si="2"/>
        <v>0</v>
      </c>
      <c r="R17" s="15">
        <v>0</v>
      </c>
      <c r="S17" s="8">
        <v>0</v>
      </c>
      <c r="T17" s="8">
        <v>0</v>
      </c>
      <c r="U17" s="21">
        <f t="shared" si="3"/>
        <v>0</v>
      </c>
      <c r="V17" s="15">
        <v>0</v>
      </c>
      <c r="W17" s="8">
        <v>0</v>
      </c>
      <c r="X17" s="8">
        <v>0</v>
      </c>
      <c r="Y17" s="16">
        <v>0</v>
      </c>
      <c r="Z17" s="15">
        <v>0</v>
      </c>
      <c r="AA17" s="8">
        <v>0</v>
      </c>
      <c r="AB17" s="8">
        <v>0</v>
      </c>
      <c r="AC17" s="16">
        <v>0</v>
      </c>
      <c r="AD17" s="15">
        <v>77</v>
      </c>
      <c r="AE17" s="8">
        <v>5</v>
      </c>
      <c r="AF17" s="8">
        <v>0</v>
      </c>
      <c r="AG17" s="16">
        <v>82</v>
      </c>
      <c r="AH17" s="15">
        <v>0</v>
      </c>
      <c r="AI17" s="8">
        <v>0</v>
      </c>
      <c r="AJ17" s="8">
        <v>0</v>
      </c>
      <c r="AK17" s="16">
        <v>0</v>
      </c>
      <c r="AL17" s="15">
        <v>0</v>
      </c>
      <c r="AM17" s="8">
        <v>0</v>
      </c>
      <c r="AN17" s="8">
        <v>0</v>
      </c>
      <c r="AO17" s="16">
        <v>0</v>
      </c>
      <c r="AP17" s="15">
        <v>0</v>
      </c>
      <c r="AQ17" s="8">
        <v>0</v>
      </c>
      <c r="AR17" s="8">
        <v>0</v>
      </c>
      <c r="AS17" s="16">
        <v>0</v>
      </c>
      <c r="AT17" s="12"/>
      <c r="AU17" s="8"/>
      <c r="AV17" s="8"/>
      <c r="AW17" s="42"/>
      <c r="AX17" s="12"/>
      <c r="AY17" s="8"/>
      <c r="AZ17" s="8"/>
      <c r="BA17" s="42"/>
      <c r="BB17" s="12"/>
      <c r="BC17" s="8"/>
      <c r="BD17" s="8"/>
      <c r="BE17" s="21"/>
      <c r="BF17" s="61">
        <f t="shared" si="0"/>
        <v>82</v>
      </c>
    </row>
    <row r="18" spans="1:58" s="7" customFormat="1" ht="15" customHeight="1">
      <c r="A18" s="586"/>
      <c r="B18" s="586"/>
      <c r="C18" s="586"/>
      <c r="D18" s="586"/>
      <c r="E18" s="589"/>
      <c r="F18" s="592"/>
      <c r="G18" s="595"/>
      <c r="H18" s="598"/>
      <c r="I18" s="148" t="s">
        <v>41</v>
      </c>
      <c r="J18" s="15">
        <v>0</v>
      </c>
      <c r="K18" s="8">
        <v>0</v>
      </c>
      <c r="L18" s="8">
        <v>0</v>
      </c>
      <c r="M18" s="16">
        <f t="shared" si="1"/>
        <v>0</v>
      </c>
      <c r="N18" s="15">
        <v>0</v>
      </c>
      <c r="O18" s="8">
        <v>0</v>
      </c>
      <c r="P18" s="8">
        <v>0</v>
      </c>
      <c r="Q18" s="16">
        <f t="shared" si="2"/>
        <v>0</v>
      </c>
      <c r="R18" s="15">
        <v>0</v>
      </c>
      <c r="S18" s="8">
        <v>0</v>
      </c>
      <c r="T18" s="8">
        <v>0</v>
      </c>
      <c r="U18" s="21">
        <f t="shared" si="3"/>
        <v>0</v>
      </c>
      <c r="V18" s="15">
        <v>0</v>
      </c>
      <c r="W18" s="8">
        <v>0</v>
      </c>
      <c r="X18" s="8">
        <v>0</v>
      </c>
      <c r="Y18" s="16">
        <v>0</v>
      </c>
      <c r="Z18" s="15">
        <v>0</v>
      </c>
      <c r="AA18" s="8">
        <v>0</v>
      </c>
      <c r="AB18" s="8">
        <v>0</v>
      </c>
      <c r="AC18" s="16">
        <v>0</v>
      </c>
      <c r="AD18" s="15">
        <v>20</v>
      </c>
      <c r="AE18" s="8">
        <v>0</v>
      </c>
      <c r="AF18" s="8">
        <v>0</v>
      </c>
      <c r="AG18" s="16">
        <v>20</v>
      </c>
      <c r="AH18" s="15">
        <v>0</v>
      </c>
      <c r="AI18" s="8">
        <v>0</v>
      </c>
      <c r="AJ18" s="8">
        <v>0</v>
      </c>
      <c r="AK18" s="16">
        <v>0</v>
      </c>
      <c r="AL18" s="15">
        <v>0</v>
      </c>
      <c r="AM18" s="8">
        <v>0</v>
      </c>
      <c r="AN18" s="8">
        <v>0</v>
      </c>
      <c r="AO18" s="16">
        <v>0</v>
      </c>
      <c r="AP18" s="15">
        <v>0</v>
      </c>
      <c r="AQ18" s="8">
        <v>0</v>
      </c>
      <c r="AR18" s="8">
        <v>0</v>
      </c>
      <c r="AS18" s="16">
        <v>0</v>
      </c>
      <c r="AT18" s="12"/>
      <c r="AU18" s="8"/>
      <c r="AV18" s="8"/>
      <c r="AW18" s="42"/>
      <c r="AX18" s="12"/>
      <c r="AY18" s="8"/>
      <c r="AZ18" s="8"/>
      <c r="BA18" s="42"/>
      <c r="BB18" s="12"/>
      <c r="BC18" s="8"/>
      <c r="BD18" s="8"/>
      <c r="BE18" s="21"/>
      <c r="BF18" s="61">
        <f t="shared" si="0"/>
        <v>20</v>
      </c>
    </row>
    <row r="19" spans="1:58" s="7" customFormat="1" ht="73.5" customHeight="1">
      <c r="A19" s="586"/>
      <c r="B19" s="586"/>
      <c r="C19" s="586"/>
      <c r="D19" s="586"/>
      <c r="E19" s="589"/>
      <c r="F19" s="592"/>
      <c r="G19" s="595"/>
      <c r="H19" s="599"/>
      <c r="I19" s="213" t="s">
        <v>58</v>
      </c>
      <c r="J19" s="15">
        <v>0</v>
      </c>
      <c r="K19" s="8">
        <v>0</v>
      </c>
      <c r="L19" s="8">
        <v>0</v>
      </c>
      <c r="M19" s="23">
        <f t="shared" si="1"/>
        <v>0</v>
      </c>
      <c r="N19" s="15">
        <v>0</v>
      </c>
      <c r="O19" s="8">
        <v>0</v>
      </c>
      <c r="P19" s="8">
        <v>0</v>
      </c>
      <c r="Q19" s="23">
        <f t="shared" si="2"/>
        <v>0</v>
      </c>
      <c r="R19" s="15">
        <v>0</v>
      </c>
      <c r="S19" s="8">
        <v>0</v>
      </c>
      <c r="T19" s="8">
        <v>0</v>
      </c>
      <c r="U19" s="25">
        <f t="shared" si="3"/>
        <v>0</v>
      </c>
      <c r="V19" s="15">
        <v>0</v>
      </c>
      <c r="W19" s="8">
        <v>0</v>
      </c>
      <c r="X19" s="8">
        <v>0</v>
      </c>
      <c r="Y19" s="16">
        <v>0</v>
      </c>
      <c r="Z19" s="15">
        <v>0</v>
      </c>
      <c r="AA19" s="8">
        <v>0</v>
      </c>
      <c r="AB19" s="8">
        <v>0</v>
      </c>
      <c r="AC19" s="16">
        <v>0</v>
      </c>
      <c r="AD19" s="15">
        <v>118</v>
      </c>
      <c r="AE19" s="8">
        <v>6</v>
      </c>
      <c r="AF19" s="63">
        <v>0</v>
      </c>
      <c r="AG19" s="395">
        <v>36.26</v>
      </c>
      <c r="AH19" s="15">
        <v>0</v>
      </c>
      <c r="AI19" s="8">
        <v>0</v>
      </c>
      <c r="AJ19" s="8">
        <v>0</v>
      </c>
      <c r="AK19" s="16">
        <v>0</v>
      </c>
      <c r="AL19" s="15">
        <v>0</v>
      </c>
      <c r="AM19" s="8">
        <v>0</v>
      </c>
      <c r="AN19" s="8">
        <v>0</v>
      </c>
      <c r="AO19" s="16">
        <v>0</v>
      </c>
      <c r="AP19" s="15">
        <v>0</v>
      </c>
      <c r="AQ19" s="8">
        <v>0</v>
      </c>
      <c r="AR19" s="8">
        <v>0</v>
      </c>
      <c r="AS19" s="16">
        <v>0</v>
      </c>
      <c r="AT19" s="53"/>
      <c r="AU19" s="53"/>
      <c r="AV19" s="53"/>
      <c r="AW19" s="43"/>
      <c r="AX19" s="53"/>
      <c r="AY19" s="53"/>
      <c r="AZ19" s="53"/>
      <c r="BA19" s="43"/>
      <c r="BB19" s="53"/>
      <c r="BC19" s="53"/>
      <c r="BD19" s="53"/>
      <c r="BE19" s="25"/>
      <c r="BF19" s="59">
        <f>AG19+AC19+Y19+U19+Q19+M19+AK19+AO19+AS19+AW19+BA19+BE19</f>
        <v>36.26</v>
      </c>
    </row>
    <row r="20" spans="1:58" s="7" customFormat="1" ht="15" customHeight="1">
      <c r="A20" s="586"/>
      <c r="B20" s="586"/>
      <c r="C20" s="586"/>
      <c r="D20" s="586"/>
      <c r="E20" s="589"/>
      <c r="F20" s="592"/>
      <c r="G20" s="595"/>
      <c r="H20" s="600" t="s">
        <v>42</v>
      </c>
      <c r="I20" s="148" t="s">
        <v>43</v>
      </c>
      <c r="J20" s="15">
        <v>0</v>
      </c>
      <c r="K20" s="8">
        <v>0</v>
      </c>
      <c r="L20" s="8">
        <v>0</v>
      </c>
      <c r="M20" s="16">
        <f t="shared" si="1"/>
        <v>0</v>
      </c>
      <c r="N20" s="15">
        <v>0</v>
      </c>
      <c r="O20" s="8">
        <v>0</v>
      </c>
      <c r="P20" s="8">
        <v>0</v>
      </c>
      <c r="Q20" s="16">
        <f t="shared" si="2"/>
        <v>0</v>
      </c>
      <c r="R20" s="15">
        <v>0</v>
      </c>
      <c r="S20" s="8">
        <v>0</v>
      </c>
      <c r="T20" s="8">
        <v>0</v>
      </c>
      <c r="U20" s="21">
        <f t="shared" si="3"/>
        <v>0</v>
      </c>
      <c r="V20" s="15">
        <v>0</v>
      </c>
      <c r="W20" s="8">
        <v>0</v>
      </c>
      <c r="X20" s="8">
        <v>0</v>
      </c>
      <c r="Y20" s="16">
        <v>0</v>
      </c>
      <c r="Z20" s="15">
        <v>0</v>
      </c>
      <c r="AA20" s="8">
        <v>0</v>
      </c>
      <c r="AB20" s="8">
        <v>0</v>
      </c>
      <c r="AC20" s="16">
        <v>0</v>
      </c>
      <c r="AD20" s="15">
        <v>98</v>
      </c>
      <c r="AE20" s="8">
        <v>5</v>
      </c>
      <c r="AF20" s="63">
        <v>0</v>
      </c>
      <c r="AG20" s="16">
        <v>103</v>
      </c>
      <c r="AH20" s="15">
        <v>0</v>
      </c>
      <c r="AI20" s="8">
        <v>0</v>
      </c>
      <c r="AJ20" s="8">
        <v>0</v>
      </c>
      <c r="AK20" s="16">
        <v>0</v>
      </c>
      <c r="AL20" s="15">
        <v>0</v>
      </c>
      <c r="AM20" s="8">
        <v>0</v>
      </c>
      <c r="AN20" s="8">
        <v>0</v>
      </c>
      <c r="AO20" s="16">
        <v>0</v>
      </c>
      <c r="AP20" s="15">
        <v>0</v>
      </c>
      <c r="AQ20" s="8">
        <v>0</v>
      </c>
      <c r="AR20" s="8">
        <v>0</v>
      </c>
      <c r="AS20" s="16">
        <v>0</v>
      </c>
      <c r="AT20" s="12"/>
      <c r="AU20" s="8"/>
      <c r="AV20" s="63"/>
      <c r="AW20" s="42"/>
      <c r="AX20" s="12"/>
      <c r="AY20" s="8"/>
      <c r="AZ20" s="63"/>
      <c r="BA20" s="42"/>
      <c r="BB20" s="12"/>
      <c r="BC20" s="8"/>
      <c r="BD20" s="8"/>
      <c r="BE20" s="21"/>
      <c r="BF20" s="61">
        <f t="shared" si="0"/>
        <v>103</v>
      </c>
    </row>
    <row r="21" spans="1:58" s="7" customFormat="1" ht="15" customHeight="1">
      <c r="A21" s="586"/>
      <c r="B21" s="586"/>
      <c r="C21" s="586"/>
      <c r="D21" s="586"/>
      <c r="E21" s="589"/>
      <c r="F21" s="592"/>
      <c r="G21" s="595"/>
      <c r="H21" s="601"/>
      <c r="I21" s="148" t="s">
        <v>44</v>
      </c>
      <c r="J21" s="15">
        <v>0</v>
      </c>
      <c r="K21" s="8">
        <v>0</v>
      </c>
      <c r="L21" s="8">
        <v>0</v>
      </c>
      <c r="M21" s="16">
        <f t="shared" si="1"/>
        <v>0</v>
      </c>
      <c r="N21" s="15">
        <v>0</v>
      </c>
      <c r="O21" s="8">
        <v>0</v>
      </c>
      <c r="P21" s="8">
        <v>0</v>
      </c>
      <c r="Q21" s="16">
        <f t="shared" si="2"/>
        <v>0</v>
      </c>
      <c r="R21" s="15">
        <v>0</v>
      </c>
      <c r="S21" s="8">
        <v>0</v>
      </c>
      <c r="T21" s="8">
        <v>0</v>
      </c>
      <c r="U21" s="21">
        <f t="shared" si="3"/>
        <v>0</v>
      </c>
      <c r="V21" s="15">
        <v>0</v>
      </c>
      <c r="W21" s="8">
        <v>0</v>
      </c>
      <c r="X21" s="8">
        <v>0</v>
      </c>
      <c r="Y21" s="16">
        <v>0</v>
      </c>
      <c r="Z21" s="15">
        <v>0</v>
      </c>
      <c r="AA21" s="8">
        <v>0</v>
      </c>
      <c r="AB21" s="8">
        <v>0</v>
      </c>
      <c r="AC21" s="16">
        <v>0</v>
      </c>
      <c r="AD21" s="15">
        <v>20</v>
      </c>
      <c r="AE21" s="8">
        <v>1</v>
      </c>
      <c r="AF21" s="63">
        <v>0</v>
      </c>
      <c r="AG21" s="16">
        <v>21</v>
      </c>
      <c r="AH21" s="15">
        <v>0</v>
      </c>
      <c r="AI21" s="8">
        <v>0</v>
      </c>
      <c r="AJ21" s="8">
        <v>0</v>
      </c>
      <c r="AK21" s="16">
        <v>0</v>
      </c>
      <c r="AL21" s="15">
        <v>0</v>
      </c>
      <c r="AM21" s="8">
        <v>0</v>
      </c>
      <c r="AN21" s="8">
        <v>0</v>
      </c>
      <c r="AO21" s="16">
        <v>0</v>
      </c>
      <c r="AP21" s="15">
        <v>0</v>
      </c>
      <c r="AQ21" s="8">
        <v>0</v>
      </c>
      <c r="AR21" s="8">
        <v>0</v>
      </c>
      <c r="AS21" s="16">
        <v>0</v>
      </c>
      <c r="AT21" s="12"/>
      <c r="AU21" s="8"/>
      <c r="AV21" s="63"/>
      <c r="AW21" s="42"/>
      <c r="AX21" s="12"/>
      <c r="AY21" s="8"/>
      <c r="AZ21" s="63"/>
      <c r="BA21" s="42"/>
      <c r="BB21" s="12"/>
      <c r="BC21" s="8"/>
      <c r="BD21" s="8"/>
      <c r="BE21" s="21"/>
      <c r="BF21" s="61">
        <f t="shared" si="0"/>
        <v>21</v>
      </c>
    </row>
    <row r="22" spans="1:58" s="7" customFormat="1" ht="15" customHeight="1">
      <c r="A22" s="586"/>
      <c r="B22" s="586"/>
      <c r="C22" s="586"/>
      <c r="D22" s="586"/>
      <c r="E22" s="589"/>
      <c r="F22" s="592"/>
      <c r="G22" s="595"/>
      <c r="H22" s="602" t="s">
        <v>45</v>
      </c>
      <c r="I22" s="148" t="s">
        <v>46</v>
      </c>
      <c r="J22" s="15">
        <v>0</v>
      </c>
      <c r="K22" s="8">
        <v>0</v>
      </c>
      <c r="L22" s="8">
        <v>0</v>
      </c>
      <c r="M22" s="16">
        <f t="shared" si="1"/>
        <v>0</v>
      </c>
      <c r="N22" s="15">
        <v>0</v>
      </c>
      <c r="O22" s="8">
        <v>0</v>
      </c>
      <c r="P22" s="8">
        <v>0</v>
      </c>
      <c r="Q22" s="16">
        <f t="shared" si="2"/>
        <v>0</v>
      </c>
      <c r="R22" s="15">
        <v>0</v>
      </c>
      <c r="S22" s="8">
        <v>0</v>
      </c>
      <c r="T22" s="8">
        <v>0</v>
      </c>
      <c r="U22" s="21">
        <f t="shared" si="3"/>
        <v>0</v>
      </c>
      <c r="V22" s="15">
        <v>0</v>
      </c>
      <c r="W22" s="8">
        <v>0</v>
      </c>
      <c r="X22" s="8">
        <v>0</v>
      </c>
      <c r="Y22" s="16">
        <v>0</v>
      </c>
      <c r="Z22" s="15">
        <v>0</v>
      </c>
      <c r="AA22" s="8">
        <v>0</v>
      </c>
      <c r="AB22" s="8">
        <v>0</v>
      </c>
      <c r="AC22" s="16">
        <v>0</v>
      </c>
      <c r="AD22" s="15">
        <v>4</v>
      </c>
      <c r="AE22" s="8">
        <v>0</v>
      </c>
      <c r="AF22" s="63">
        <v>0</v>
      </c>
      <c r="AG22" s="16">
        <v>4</v>
      </c>
      <c r="AH22" s="15">
        <v>0</v>
      </c>
      <c r="AI22" s="8">
        <v>0</v>
      </c>
      <c r="AJ22" s="8">
        <v>0</v>
      </c>
      <c r="AK22" s="16">
        <v>0</v>
      </c>
      <c r="AL22" s="15">
        <v>0</v>
      </c>
      <c r="AM22" s="8">
        <v>0</v>
      </c>
      <c r="AN22" s="8">
        <v>0</v>
      </c>
      <c r="AO22" s="16">
        <v>0</v>
      </c>
      <c r="AP22" s="15">
        <v>0</v>
      </c>
      <c r="AQ22" s="8">
        <v>0</v>
      </c>
      <c r="AR22" s="8">
        <v>0</v>
      </c>
      <c r="AS22" s="16">
        <v>0</v>
      </c>
      <c r="AT22" s="12"/>
      <c r="AU22" s="8"/>
      <c r="AV22" s="63"/>
      <c r="AW22" s="42"/>
      <c r="AX22" s="12"/>
      <c r="AY22" s="8"/>
      <c r="AZ22" s="63"/>
      <c r="BA22" s="42"/>
      <c r="BB22" s="12"/>
      <c r="BC22" s="8"/>
      <c r="BD22" s="8"/>
      <c r="BE22" s="21"/>
      <c r="BF22" s="61">
        <f t="shared" si="0"/>
        <v>4</v>
      </c>
    </row>
    <row r="23" spans="1:58" s="7" customFormat="1" ht="15" customHeight="1" thickBot="1">
      <c r="A23" s="586"/>
      <c r="B23" s="586"/>
      <c r="C23" s="586"/>
      <c r="D23" s="586"/>
      <c r="E23" s="590"/>
      <c r="F23" s="593"/>
      <c r="G23" s="596"/>
      <c r="H23" s="603"/>
      <c r="I23" s="149" t="s">
        <v>47</v>
      </c>
      <c r="J23" s="17">
        <v>0</v>
      </c>
      <c r="K23" s="18">
        <v>0</v>
      </c>
      <c r="L23" s="18">
        <v>0</v>
      </c>
      <c r="M23" s="19">
        <f t="shared" si="1"/>
        <v>0</v>
      </c>
      <c r="N23" s="17">
        <v>0</v>
      </c>
      <c r="O23" s="18">
        <v>0</v>
      </c>
      <c r="P23" s="18">
        <v>0</v>
      </c>
      <c r="Q23" s="19">
        <f t="shared" si="2"/>
        <v>0</v>
      </c>
      <c r="R23" s="82">
        <v>0</v>
      </c>
      <c r="S23" s="49">
        <v>0</v>
      </c>
      <c r="T23" s="49">
        <v>0</v>
      </c>
      <c r="U23" s="54">
        <f t="shared" si="3"/>
        <v>0</v>
      </c>
      <c r="V23" s="17">
        <v>0</v>
      </c>
      <c r="W23" s="18">
        <v>0</v>
      </c>
      <c r="X23" s="18">
        <v>0</v>
      </c>
      <c r="Y23" s="19">
        <v>0</v>
      </c>
      <c r="Z23" s="17">
        <v>0</v>
      </c>
      <c r="AA23" s="18">
        <v>0</v>
      </c>
      <c r="AB23" s="18">
        <v>0</v>
      </c>
      <c r="AC23" s="19">
        <v>0</v>
      </c>
      <c r="AD23" s="17">
        <v>11</v>
      </c>
      <c r="AE23" s="18">
        <v>0</v>
      </c>
      <c r="AF23" s="24">
        <v>0</v>
      </c>
      <c r="AG23" s="19">
        <v>11</v>
      </c>
      <c r="AH23" s="17">
        <v>0</v>
      </c>
      <c r="AI23" s="18">
        <v>0</v>
      </c>
      <c r="AJ23" s="18">
        <v>0</v>
      </c>
      <c r="AK23" s="19">
        <v>0</v>
      </c>
      <c r="AL23" s="17">
        <v>0</v>
      </c>
      <c r="AM23" s="18">
        <v>0</v>
      </c>
      <c r="AN23" s="18">
        <v>0</v>
      </c>
      <c r="AO23" s="19">
        <v>0</v>
      </c>
      <c r="AP23" s="17">
        <v>0</v>
      </c>
      <c r="AQ23" s="18">
        <v>0</v>
      </c>
      <c r="AR23" s="18">
        <v>0</v>
      </c>
      <c r="AS23" s="19">
        <v>0</v>
      </c>
      <c r="AT23" s="48"/>
      <c r="AU23" s="49"/>
      <c r="AV23" s="50"/>
      <c r="AW23" s="85"/>
      <c r="AX23" s="48"/>
      <c r="AY23" s="49"/>
      <c r="AZ23" s="50"/>
      <c r="BA23" s="84"/>
      <c r="BB23" s="48"/>
      <c r="BC23" s="49"/>
      <c r="BD23" s="49"/>
      <c r="BE23" s="54"/>
      <c r="BF23" s="86">
        <f t="shared" si="0"/>
        <v>11</v>
      </c>
    </row>
    <row r="24" spans="1:58" s="7" customFormat="1" ht="65.25" customHeight="1" thickBot="1">
      <c r="A24" s="586"/>
      <c r="B24" s="586"/>
      <c r="C24" s="586"/>
      <c r="D24" s="586"/>
      <c r="E24" s="87" t="s">
        <v>59</v>
      </c>
      <c r="F24" s="88">
        <v>5</v>
      </c>
      <c r="G24" s="89" t="s">
        <v>60</v>
      </c>
      <c r="H24" s="90" t="s">
        <v>50</v>
      </c>
      <c r="I24" s="91" t="s">
        <v>50</v>
      </c>
      <c r="J24" s="241">
        <v>0</v>
      </c>
      <c r="K24" s="242">
        <v>0</v>
      </c>
      <c r="L24" s="242">
        <v>0</v>
      </c>
      <c r="M24" s="243">
        <f>SUM(J24:L24)</f>
        <v>0</v>
      </c>
      <c r="N24" s="92">
        <v>0</v>
      </c>
      <c r="O24" s="93">
        <v>0</v>
      </c>
      <c r="P24" s="93">
        <v>0</v>
      </c>
      <c r="Q24" s="114">
        <f t="shared" si="2"/>
        <v>0</v>
      </c>
      <c r="R24" s="92">
        <v>0</v>
      </c>
      <c r="S24" s="93">
        <v>0</v>
      </c>
      <c r="T24" s="93">
        <v>0</v>
      </c>
      <c r="U24" s="383">
        <f t="shared" si="3"/>
        <v>0</v>
      </c>
      <c r="V24" s="92">
        <v>0</v>
      </c>
      <c r="W24" s="93">
        <v>0</v>
      </c>
      <c r="X24" s="93">
        <v>0</v>
      </c>
      <c r="Y24" s="94">
        <v>0</v>
      </c>
      <c r="Z24" s="92">
        <v>0</v>
      </c>
      <c r="AA24" s="93">
        <v>0</v>
      </c>
      <c r="AB24" s="93">
        <v>0</v>
      </c>
      <c r="AC24" s="94">
        <v>0</v>
      </c>
      <c r="AD24" s="92" t="s">
        <v>50</v>
      </c>
      <c r="AE24" s="93" t="s">
        <v>50</v>
      </c>
      <c r="AF24" s="96" t="s">
        <v>50</v>
      </c>
      <c r="AG24" s="114">
        <v>8</v>
      </c>
      <c r="AH24" s="92">
        <v>0</v>
      </c>
      <c r="AI24" s="93">
        <v>0</v>
      </c>
      <c r="AJ24" s="93">
        <v>0</v>
      </c>
      <c r="AK24" s="94">
        <v>0</v>
      </c>
      <c r="AL24" s="92">
        <v>0</v>
      </c>
      <c r="AM24" s="93">
        <v>0</v>
      </c>
      <c r="AN24" s="93">
        <v>0</v>
      </c>
      <c r="AO24" s="94">
        <v>0</v>
      </c>
      <c r="AP24" s="92">
        <v>0</v>
      </c>
      <c r="AQ24" s="93">
        <v>0</v>
      </c>
      <c r="AR24" s="93">
        <v>0</v>
      </c>
      <c r="AS24" s="94">
        <v>0</v>
      </c>
      <c r="AT24" s="95"/>
      <c r="AU24" s="93"/>
      <c r="AV24" s="96"/>
      <c r="AW24" s="97"/>
      <c r="AX24" s="95"/>
      <c r="AY24" s="93"/>
      <c r="AZ24" s="96"/>
      <c r="BA24" s="94"/>
      <c r="BB24" s="95"/>
      <c r="BC24" s="93"/>
      <c r="BD24" s="93"/>
      <c r="BE24" s="94"/>
      <c r="BF24" s="244">
        <f>M24+Q24+U24</f>
        <v>0</v>
      </c>
    </row>
    <row r="25" spans="1:58" s="7" customFormat="1" ht="82.5" customHeight="1" thickBot="1">
      <c r="A25" s="586"/>
      <c r="B25" s="586"/>
      <c r="C25" s="586"/>
      <c r="D25" s="586"/>
      <c r="E25" s="98" t="s">
        <v>61</v>
      </c>
      <c r="F25" s="99">
        <v>60</v>
      </c>
      <c r="G25" s="100" t="s">
        <v>62</v>
      </c>
      <c r="H25" s="101" t="s">
        <v>50</v>
      </c>
      <c r="I25" s="101" t="s">
        <v>50</v>
      </c>
      <c r="J25" s="92">
        <v>0</v>
      </c>
      <c r="K25" s="93">
        <v>0</v>
      </c>
      <c r="L25" s="93">
        <v>0</v>
      </c>
      <c r="M25" s="114">
        <f>SUM(J25:L25)</f>
        <v>0</v>
      </c>
      <c r="N25" s="92">
        <v>0</v>
      </c>
      <c r="O25" s="93">
        <v>0</v>
      </c>
      <c r="P25" s="93">
        <v>0</v>
      </c>
      <c r="Q25" s="114">
        <f t="shared" si="2"/>
        <v>0</v>
      </c>
      <c r="R25" s="92">
        <v>0</v>
      </c>
      <c r="S25" s="93">
        <v>0</v>
      </c>
      <c r="T25" s="93">
        <v>0</v>
      </c>
      <c r="U25" s="383">
        <f t="shared" si="3"/>
        <v>0</v>
      </c>
      <c r="V25" s="92">
        <v>0</v>
      </c>
      <c r="W25" s="93">
        <v>0</v>
      </c>
      <c r="X25" s="93">
        <v>0</v>
      </c>
      <c r="Y25" s="94">
        <v>0</v>
      </c>
      <c r="Z25" s="92">
        <v>0</v>
      </c>
      <c r="AA25" s="93">
        <v>0</v>
      </c>
      <c r="AB25" s="93">
        <v>0</v>
      </c>
      <c r="AC25" s="94">
        <v>0</v>
      </c>
      <c r="AD25" s="92" t="s">
        <v>50</v>
      </c>
      <c r="AE25" s="93" t="s">
        <v>50</v>
      </c>
      <c r="AF25" s="96" t="s">
        <v>50</v>
      </c>
      <c r="AG25" s="114">
        <v>39</v>
      </c>
      <c r="AH25" s="92">
        <v>0</v>
      </c>
      <c r="AI25" s="93">
        <v>0</v>
      </c>
      <c r="AJ25" s="93">
        <v>0</v>
      </c>
      <c r="AK25" s="94">
        <v>0</v>
      </c>
      <c r="AL25" s="92">
        <v>0</v>
      </c>
      <c r="AM25" s="93">
        <v>0</v>
      </c>
      <c r="AN25" s="93">
        <v>0</v>
      </c>
      <c r="AO25" s="94">
        <v>0</v>
      </c>
      <c r="AP25" s="92">
        <v>0</v>
      </c>
      <c r="AQ25" s="93">
        <v>0</v>
      </c>
      <c r="AR25" s="93">
        <v>0</v>
      </c>
      <c r="AS25" s="94">
        <v>0</v>
      </c>
      <c r="AT25" s="95"/>
      <c r="AU25" s="93"/>
      <c r="AV25" s="96"/>
      <c r="AW25" s="97"/>
      <c r="AX25" s="95"/>
      <c r="AY25" s="93"/>
      <c r="AZ25" s="96"/>
      <c r="BA25" s="94"/>
      <c r="BB25" s="95"/>
      <c r="BC25" s="93"/>
      <c r="BD25" s="93"/>
      <c r="BE25" s="94"/>
      <c r="BF25" s="244">
        <f>M25+Q25+U25</f>
        <v>0</v>
      </c>
    </row>
    <row r="26" spans="1:58" ht="15" customHeight="1">
      <c r="A26" s="586"/>
      <c r="B26" s="586"/>
      <c r="C26" s="586"/>
      <c r="D26" s="586"/>
      <c r="E26" s="588" t="s">
        <v>63</v>
      </c>
      <c r="F26" s="591">
        <v>0.75</v>
      </c>
      <c r="G26" s="604" t="s">
        <v>64</v>
      </c>
      <c r="H26" s="607" t="s">
        <v>36</v>
      </c>
      <c r="I26" s="102" t="s">
        <v>37</v>
      </c>
      <c r="J26" s="13">
        <v>0</v>
      </c>
      <c r="K26" s="14">
        <v>0</v>
      </c>
      <c r="L26" s="14">
        <v>0</v>
      </c>
      <c r="M26" s="32">
        <f>SUM(J26:L26)</f>
        <v>0</v>
      </c>
      <c r="N26" s="13">
        <v>0</v>
      </c>
      <c r="O26" s="14">
        <v>0</v>
      </c>
      <c r="P26" s="14">
        <v>0</v>
      </c>
      <c r="Q26" s="32">
        <f>SUM(N26:P26)</f>
        <v>0</v>
      </c>
      <c r="R26" s="15">
        <v>0</v>
      </c>
      <c r="S26" s="8">
        <v>0</v>
      </c>
      <c r="T26" s="8">
        <v>0</v>
      </c>
      <c r="U26" s="21">
        <f>SUM(R26:T26)</f>
        <v>0</v>
      </c>
      <c r="V26" s="13">
        <v>0</v>
      </c>
      <c r="W26" s="14">
        <v>0</v>
      </c>
      <c r="X26" s="14">
        <v>0</v>
      </c>
      <c r="Y26" s="32">
        <v>0</v>
      </c>
      <c r="Z26" s="13">
        <v>0</v>
      </c>
      <c r="AA26" s="14">
        <v>0</v>
      </c>
      <c r="AB26" s="14">
        <v>0</v>
      </c>
      <c r="AC26" s="32">
        <v>0</v>
      </c>
      <c r="AD26" s="13">
        <v>0</v>
      </c>
      <c r="AE26" s="14">
        <v>0</v>
      </c>
      <c r="AF26" s="14">
        <v>0</v>
      </c>
      <c r="AG26" s="32">
        <v>0</v>
      </c>
      <c r="AH26" s="13">
        <v>0</v>
      </c>
      <c r="AI26" s="14">
        <v>0</v>
      </c>
      <c r="AJ26" s="14">
        <v>0</v>
      </c>
      <c r="AK26" s="32">
        <v>0</v>
      </c>
      <c r="AL26" s="13">
        <v>0</v>
      </c>
      <c r="AM26" s="14">
        <v>0</v>
      </c>
      <c r="AN26" s="14">
        <v>0</v>
      </c>
      <c r="AO26" s="32">
        <v>0</v>
      </c>
      <c r="AP26" s="13">
        <v>0</v>
      </c>
      <c r="AQ26" s="14">
        <v>0</v>
      </c>
      <c r="AR26" s="14">
        <v>0</v>
      </c>
      <c r="AS26" s="32">
        <v>0</v>
      </c>
      <c r="AT26" s="30"/>
      <c r="AU26" s="14"/>
      <c r="AV26" s="30"/>
      <c r="AW26" s="41"/>
      <c r="AX26" s="30"/>
      <c r="AY26" s="14"/>
      <c r="AZ26" s="30"/>
      <c r="BA26" s="41"/>
      <c r="BB26" s="30"/>
      <c r="BC26" s="14"/>
      <c r="BD26" s="30"/>
      <c r="BE26" s="20"/>
      <c r="BF26" s="60">
        <f aca="true" t="shared" si="4" ref="BF26:BF35">AG26+AC26+Y26+U26+Q26+M26+AK26+AO26+AS26+AW26+BA26+BE26</f>
        <v>0</v>
      </c>
    </row>
    <row r="27" spans="1:58" ht="15">
      <c r="A27" s="586"/>
      <c r="B27" s="586"/>
      <c r="C27" s="586"/>
      <c r="D27" s="586"/>
      <c r="E27" s="589"/>
      <c r="F27" s="592"/>
      <c r="G27" s="605"/>
      <c r="H27" s="608"/>
      <c r="I27" s="103" t="s">
        <v>38</v>
      </c>
      <c r="J27" s="15">
        <v>0</v>
      </c>
      <c r="K27" s="8">
        <v>0</v>
      </c>
      <c r="L27" s="8">
        <v>0</v>
      </c>
      <c r="M27" s="16">
        <f aca="true" t="shared" si="5" ref="M27:M35">SUM(J27:L27)</f>
        <v>0</v>
      </c>
      <c r="N27" s="15">
        <v>0</v>
      </c>
      <c r="O27" s="8">
        <v>0</v>
      </c>
      <c r="P27" s="8">
        <v>0</v>
      </c>
      <c r="Q27" s="16">
        <f aca="true" t="shared" si="6" ref="Q27:Q36">SUM(N27:P27)</f>
        <v>0</v>
      </c>
      <c r="R27" s="15">
        <v>0</v>
      </c>
      <c r="S27" s="8">
        <v>0</v>
      </c>
      <c r="T27" s="8">
        <v>0</v>
      </c>
      <c r="U27" s="21">
        <f aca="true" t="shared" si="7" ref="U27:U36">SUM(R27:T27)</f>
        <v>0</v>
      </c>
      <c r="V27" s="15">
        <v>0</v>
      </c>
      <c r="W27" s="8">
        <v>0</v>
      </c>
      <c r="X27" s="8">
        <v>0</v>
      </c>
      <c r="Y27" s="16">
        <v>0</v>
      </c>
      <c r="Z27" s="15">
        <v>0</v>
      </c>
      <c r="AA27" s="8">
        <v>0</v>
      </c>
      <c r="AB27" s="8">
        <v>0</v>
      </c>
      <c r="AC27" s="16">
        <v>0</v>
      </c>
      <c r="AD27" s="15">
        <v>3</v>
      </c>
      <c r="AE27" s="8">
        <v>0</v>
      </c>
      <c r="AF27" s="8">
        <v>0</v>
      </c>
      <c r="AG27" s="16">
        <v>3</v>
      </c>
      <c r="AH27" s="15">
        <v>0</v>
      </c>
      <c r="AI27" s="8">
        <v>0</v>
      </c>
      <c r="AJ27" s="8">
        <v>0</v>
      </c>
      <c r="AK27" s="16">
        <v>0</v>
      </c>
      <c r="AL27" s="15">
        <v>0</v>
      </c>
      <c r="AM27" s="8">
        <v>0</v>
      </c>
      <c r="AN27" s="8">
        <v>0</v>
      </c>
      <c r="AO27" s="16">
        <v>0</v>
      </c>
      <c r="AP27" s="15">
        <v>0</v>
      </c>
      <c r="AQ27" s="8">
        <v>0</v>
      </c>
      <c r="AR27" s="8">
        <v>0</v>
      </c>
      <c r="AS27" s="16">
        <v>0</v>
      </c>
      <c r="AT27" s="12"/>
      <c r="AU27" s="8"/>
      <c r="AV27" s="12"/>
      <c r="AW27" s="42"/>
      <c r="AX27" s="12"/>
      <c r="AY27" s="8"/>
      <c r="AZ27" s="12"/>
      <c r="BA27" s="42"/>
      <c r="BB27" s="12"/>
      <c r="BC27" s="8"/>
      <c r="BD27" s="12"/>
      <c r="BE27" s="21"/>
      <c r="BF27" s="61">
        <f t="shared" si="4"/>
        <v>3</v>
      </c>
    </row>
    <row r="28" spans="1:58" ht="15">
      <c r="A28" s="586"/>
      <c r="B28" s="586"/>
      <c r="C28" s="586"/>
      <c r="D28" s="586"/>
      <c r="E28" s="589"/>
      <c r="F28" s="592"/>
      <c r="G28" s="605"/>
      <c r="H28" s="608"/>
      <c r="I28" s="103" t="s">
        <v>39</v>
      </c>
      <c r="J28" s="15">
        <v>0</v>
      </c>
      <c r="K28" s="8">
        <v>0</v>
      </c>
      <c r="L28" s="8">
        <v>0</v>
      </c>
      <c r="M28" s="16">
        <f t="shared" si="5"/>
        <v>0</v>
      </c>
      <c r="N28" s="15">
        <v>0</v>
      </c>
      <c r="O28" s="8">
        <v>0</v>
      </c>
      <c r="P28" s="8">
        <v>0</v>
      </c>
      <c r="Q28" s="16">
        <f t="shared" si="6"/>
        <v>0</v>
      </c>
      <c r="R28" s="15">
        <v>0</v>
      </c>
      <c r="S28" s="8">
        <v>0</v>
      </c>
      <c r="T28" s="8">
        <v>0</v>
      </c>
      <c r="U28" s="21">
        <f t="shared" si="7"/>
        <v>0</v>
      </c>
      <c r="V28" s="15">
        <v>0</v>
      </c>
      <c r="W28" s="8">
        <v>0</v>
      </c>
      <c r="X28" s="8">
        <v>0</v>
      </c>
      <c r="Y28" s="16">
        <v>0</v>
      </c>
      <c r="Z28" s="15">
        <v>0</v>
      </c>
      <c r="AA28" s="8">
        <v>0</v>
      </c>
      <c r="AB28" s="8">
        <v>0</v>
      </c>
      <c r="AC28" s="16">
        <v>0</v>
      </c>
      <c r="AD28" s="15">
        <v>59</v>
      </c>
      <c r="AE28" s="8">
        <v>2</v>
      </c>
      <c r="AF28" s="8">
        <v>0</v>
      </c>
      <c r="AG28" s="16">
        <v>61</v>
      </c>
      <c r="AH28" s="15">
        <v>0</v>
      </c>
      <c r="AI28" s="8">
        <v>0</v>
      </c>
      <c r="AJ28" s="8">
        <v>0</v>
      </c>
      <c r="AK28" s="16">
        <v>0</v>
      </c>
      <c r="AL28" s="15">
        <v>0</v>
      </c>
      <c r="AM28" s="8">
        <v>0</v>
      </c>
      <c r="AN28" s="8">
        <v>0</v>
      </c>
      <c r="AO28" s="16">
        <v>0</v>
      </c>
      <c r="AP28" s="15">
        <v>0</v>
      </c>
      <c r="AQ28" s="8">
        <v>0</v>
      </c>
      <c r="AR28" s="8">
        <v>0</v>
      </c>
      <c r="AS28" s="16">
        <v>0</v>
      </c>
      <c r="AT28" s="12"/>
      <c r="AU28" s="8"/>
      <c r="AV28" s="8"/>
      <c r="AW28" s="42"/>
      <c r="AX28" s="12"/>
      <c r="AY28" s="8"/>
      <c r="AZ28" s="8"/>
      <c r="BA28" s="42"/>
      <c r="BB28" s="12"/>
      <c r="BC28" s="8"/>
      <c r="BD28" s="8"/>
      <c r="BE28" s="21"/>
      <c r="BF28" s="61">
        <f t="shared" si="4"/>
        <v>61</v>
      </c>
    </row>
    <row r="29" spans="1:58" ht="15">
      <c r="A29" s="586"/>
      <c r="B29" s="586"/>
      <c r="C29" s="586"/>
      <c r="D29" s="586"/>
      <c r="E29" s="589"/>
      <c r="F29" s="592"/>
      <c r="G29" s="605"/>
      <c r="H29" s="608"/>
      <c r="I29" s="103" t="s">
        <v>40</v>
      </c>
      <c r="J29" s="15">
        <v>0</v>
      </c>
      <c r="K29" s="8">
        <v>0</v>
      </c>
      <c r="L29" s="8">
        <v>0</v>
      </c>
      <c r="M29" s="16">
        <f t="shared" si="5"/>
        <v>0</v>
      </c>
      <c r="N29" s="15">
        <v>0</v>
      </c>
      <c r="O29" s="8">
        <v>0</v>
      </c>
      <c r="P29" s="8">
        <v>0</v>
      </c>
      <c r="Q29" s="16">
        <f t="shared" si="6"/>
        <v>0</v>
      </c>
      <c r="R29" s="15">
        <v>0</v>
      </c>
      <c r="S29" s="8">
        <v>0</v>
      </c>
      <c r="T29" s="8">
        <v>0</v>
      </c>
      <c r="U29" s="21">
        <f t="shared" si="7"/>
        <v>0</v>
      </c>
      <c r="V29" s="15">
        <v>0</v>
      </c>
      <c r="W29" s="8">
        <v>0</v>
      </c>
      <c r="X29" s="8">
        <v>0</v>
      </c>
      <c r="Y29" s="16">
        <v>0</v>
      </c>
      <c r="Z29" s="15">
        <v>0</v>
      </c>
      <c r="AA29" s="8">
        <v>0</v>
      </c>
      <c r="AB29" s="8">
        <v>0</v>
      </c>
      <c r="AC29" s="16">
        <v>0</v>
      </c>
      <c r="AD29" s="15">
        <v>223</v>
      </c>
      <c r="AE29" s="8">
        <v>5</v>
      </c>
      <c r="AF29" s="8">
        <v>0</v>
      </c>
      <c r="AG29" s="16">
        <v>228</v>
      </c>
      <c r="AH29" s="15">
        <v>0</v>
      </c>
      <c r="AI29" s="8">
        <v>0</v>
      </c>
      <c r="AJ29" s="8">
        <v>0</v>
      </c>
      <c r="AK29" s="16">
        <v>0</v>
      </c>
      <c r="AL29" s="15">
        <v>0</v>
      </c>
      <c r="AM29" s="8">
        <v>0</v>
      </c>
      <c r="AN29" s="8">
        <v>0</v>
      </c>
      <c r="AO29" s="16">
        <v>0</v>
      </c>
      <c r="AP29" s="15">
        <v>0</v>
      </c>
      <c r="AQ29" s="8">
        <v>0</v>
      </c>
      <c r="AR29" s="8">
        <v>0</v>
      </c>
      <c r="AS29" s="16">
        <v>0</v>
      </c>
      <c r="AT29" s="12"/>
      <c r="AU29" s="8"/>
      <c r="AV29" s="8"/>
      <c r="AW29" s="42"/>
      <c r="AX29" s="12"/>
      <c r="AY29" s="8"/>
      <c r="AZ29" s="8"/>
      <c r="BA29" s="42"/>
      <c r="BB29" s="12"/>
      <c r="BC29" s="8"/>
      <c r="BD29" s="8"/>
      <c r="BE29" s="21"/>
      <c r="BF29" s="61">
        <f t="shared" si="4"/>
        <v>228</v>
      </c>
    </row>
    <row r="30" spans="1:58" ht="15">
      <c r="A30" s="586"/>
      <c r="B30" s="586"/>
      <c r="C30" s="586"/>
      <c r="D30" s="586"/>
      <c r="E30" s="589"/>
      <c r="F30" s="592"/>
      <c r="G30" s="605"/>
      <c r="H30" s="608"/>
      <c r="I30" s="103" t="s">
        <v>41</v>
      </c>
      <c r="J30" s="15">
        <v>0</v>
      </c>
      <c r="K30" s="8">
        <v>0</v>
      </c>
      <c r="L30" s="8">
        <v>0</v>
      </c>
      <c r="M30" s="16">
        <f t="shared" si="5"/>
        <v>0</v>
      </c>
      <c r="N30" s="15">
        <v>0</v>
      </c>
      <c r="O30" s="8">
        <v>0</v>
      </c>
      <c r="P30" s="8">
        <v>0</v>
      </c>
      <c r="Q30" s="16">
        <f t="shared" si="6"/>
        <v>0</v>
      </c>
      <c r="R30" s="15">
        <v>0</v>
      </c>
      <c r="S30" s="8">
        <v>0</v>
      </c>
      <c r="T30" s="8">
        <v>0</v>
      </c>
      <c r="U30" s="21">
        <f t="shared" si="7"/>
        <v>0</v>
      </c>
      <c r="V30" s="15">
        <v>0</v>
      </c>
      <c r="W30" s="8">
        <v>0</v>
      </c>
      <c r="X30" s="8">
        <v>0</v>
      </c>
      <c r="Y30" s="16">
        <v>0</v>
      </c>
      <c r="Z30" s="15">
        <v>0</v>
      </c>
      <c r="AA30" s="8">
        <v>0</v>
      </c>
      <c r="AB30" s="8">
        <v>0</v>
      </c>
      <c r="AC30" s="16">
        <v>0</v>
      </c>
      <c r="AD30" s="15">
        <v>49</v>
      </c>
      <c r="AE30" s="8">
        <v>1</v>
      </c>
      <c r="AF30" s="8">
        <v>0</v>
      </c>
      <c r="AG30" s="16">
        <v>50</v>
      </c>
      <c r="AH30" s="15">
        <v>0</v>
      </c>
      <c r="AI30" s="8">
        <v>0</v>
      </c>
      <c r="AJ30" s="8">
        <v>0</v>
      </c>
      <c r="AK30" s="16">
        <v>0</v>
      </c>
      <c r="AL30" s="15">
        <v>0</v>
      </c>
      <c r="AM30" s="8">
        <v>0</v>
      </c>
      <c r="AN30" s="8">
        <v>0</v>
      </c>
      <c r="AO30" s="16">
        <v>0</v>
      </c>
      <c r="AP30" s="15">
        <v>0</v>
      </c>
      <c r="AQ30" s="8">
        <v>0</v>
      </c>
      <c r="AR30" s="8">
        <v>0</v>
      </c>
      <c r="AS30" s="16">
        <v>0</v>
      </c>
      <c r="AT30" s="12"/>
      <c r="AU30" s="8"/>
      <c r="AV30" s="8"/>
      <c r="AW30" s="42"/>
      <c r="AX30" s="12"/>
      <c r="AY30" s="8"/>
      <c r="AZ30" s="8"/>
      <c r="BA30" s="42"/>
      <c r="BB30" s="12"/>
      <c r="BC30" s="8"/>
      <c r="BD30" s="8"/>
      <c r="BE30" s="21"/>
      <c r="BF30" s="61">
        <f t="shared" si="4"/>
        <v>50</v>
      </c>
    </row>
    <row r="31" spans="1:58" ht="82.5" customHeight="1">
      <c r="A31" s="586"/>
      <c r="B31" s="586"/>
      <c r="C31" s="586"/>
      <c r="D31" s="586"/>
      <c r="E31" s="589"/>
      <c r="F31" s="592"/>
      <c r="G31" s="605"/>
      <c r="H31" s="608"/>
      <c r="I31" s="104" t="s">
        <v>64</v>
      </c>
      <c r="J31" s="15">
        <v>0</v>
      </c>
      <c r="K31" s="8">
        <v>0</v>
      </c>
      <c r="L31" s="8">
        <v>0</v>
      </c>
      <c r="M31" s="23">
        <f t="shared" si="5"/>
        <v>0</v>
      </c>
      <c r="N31" s="15">
        <v>0</v>
      </c>
      <c r="O31" s="8">
        <v>0</v>
      </c>
      <c r="P31" s="8">
        <v>0</v>
      </c>
      <c r="Q31" s="23">
        <f t="shared" si="6"/>
        <v>0</v>
      </c>
      <c r="R31" s="15">
        <v>0</v>
      </c>
      <c r="S31" s="8">
        <v>0</v>
      </c>
      <c r="T31" s="8">
        <v>0</v>
      </c>
      <c r="U31" s="25">
        <f t="shared" si="7"/>
        <v>0</v>
      </c>
      <c r="V31" s="15">
        <v>0</v>
      </c>
      <c r="W31" s="8">
        <v>0</v>
      </c>
      <c r="X31" s="8">
        <v>0</v>
      </c>
      <c r="Y31" s="16">
        <v>0</v>
      </c>
      <c r="Z31" s="15">
        <v>0</v>
      </c>
      <c r="AA31" s="8">
        <v>0</v>
      </c>
      <c r="AB31" s="8">
        <v>0</v>
      </c>
      <c r="AC31" s="16">
        <v>0</v>
      </c>
      <c r="AD31" s="15">
        <v>334</v>
      </c>
      <c r="AE31" s="8">
        <v>8</v>
      </c>
      <c r="AF31" s="63">
        <v>0</v>
      </c>
      <c r="AG31" s="395">
        <v>63.69</v>
      </c>
      <c r="AH31" s="15">
        <v>0</v>
      </c>
      <c r="AI31" s="8">
        <v>0</v>
      </c>
      <c r="AJ31" s="8">
        <v>0</v>
      </c>
      <c r="AK31" s="16">
        <v>0</v>
      </c>
      <c r="AL31" s="15">
        <v>0</v>
      </c>
      <c r="AM31" s="8">
        <v>0</v>
      </c>
      <c r="AN31" s="8">
        <v>0</v>
      </c>
      <c r="AO31" s="16">
        <v>0</v>
      </c>
      <c r="AP31" s="15">
        <v>0</v>
      </c>
      <c r="AQ31" s="8">
        <v>0</v>
      </c>
      <c r="AR31" s="8">
        <v>0</v>
      </c>
      <c r="AS31" s="16">
        <v>0</v>
      </c>
      <c r="AT31" s="53"/>
      <c r="AU31" s="53"/>
      <c r="AV31" s="53"/>
      <c r="AW31" s="43"/>
      <c r="AX31" s="53"/>
      <c r="AY31" s="53"/>
      <c r="AZ31" s="53"/>
      <c r="BA31" s="43"/>
      <c r="BB31" s="53"/>
      <c r="BC31" s="53"/>
      <c r="BD31" s="53"/>
      <c r="BE31" s="25"/>
      <c r="BF31" s="59">
        <f t="shared" si="4"/>
        <v>63.69</v>
      </c>
    </row>
    <row r="32" spans="1:58" ht="15">
      <c r="A32" s="586"/>
      <c r="B32" s="586"/>
      <c r="C32" s="586"/>
      <c r="D32" s="586"/>
      <c r="E32" s="589"/>
      <c r="F32" s="592"/>
      <c r="G32" s="605"/>
      <c r="H32" s="609" t="s">
        <v>42</v>
      </c>
      <c r="I32" s="103" t="s">
        <v>43</v>
      </c>
      <c r="J32" s="15">
        <v>0</v>
      </c>
      <c r="K32" s="8">
        <v>0</v>
      </c>
      <c r="L32" s="8">
        <v>0</v>
      </c>
      <c r="M32" s="16">
        <f t="shared" si="5"/>
        <v>0</v>
      </c>
      <c r="N32" s="15">
        <v>0</v>
      </c>
      <c r="O32" s="8">
        <v>0</v>
      </c>
      <c r="P32" s="8">
        <v>0</v>
      </c>
      <c r="Q32" s="16">
        <f t="shared" si="6"/>
        <v>0</v>
      </c>
      <c r="R32" s="15">
        <v>0</v>
      </c>
      <c r="S32" s="8">
        <v>0</v>
      </c>
      <c r="T32" s="8">
        <v>0</v>
      </c>
      <c r="U32" s="21">
        <f t="shared" si="7"/>
        <v>0</v>
      </c>
      <c r="V32" s="15">
        <v>0</v>
      </c>
      <c r="W32" s="8">
        <v>0</v>
      </c>
      <c r="X32" s="8">
        <v>0</v>
      </c>
      <c r="Y32" s="16">
        <v>0</v>
      </c>
      <c r="Z32" s="15">
        <v>0</v>
      </c>
      <c r="AA32" s="8">
        <v>0</v>
      </c>
      <c r="AB32" s="8">
        <v>0</v>
      </c>
      <c r="AC32" s="16">
        <v>0</v>
      </c>
      <c r="AD32" s="15">
        <v>261</v>
      </c>
      <c r="AE32" s="8">
        <v>8</v>
      </c>
      <c r="AF32" s="63">
        <v>0</v>
      </c>
      <c r="AG32" s="16">
        <v>269</v>
      </c>
      <c r="AH32" s="15">
        <v>0</v>
      </c>
      <c r="AI32" s="8">
        <v>0</v>
      </c>
      <c r="AJ32" s="8">
        <v>0</v>
      </c>
      <c r="AK32" s="16">
        <v>0</v>
      </c>
      <c r="AL32" s="15">
        <v>0</v>
      </c>
      <c r="AM32" s="8">
        <v>0</v>
      </c>
      <c r="AN32" s="8">
        <v>0</v>
      </c>
      <c r="AO32" s="16">
        <v>0</v>
      </c>
      <c r="AP32" s="15">
        <v>0</v>
      </c>
      <c r="AQ32" s="8">
        <v>0</v>
      </c>
      <c r="AR32" s="8">
        <v>0</v>
      </c>
      <c r="AS32" s="16">
        <v>0</v>
      </c>
      <c r="AT32" s="12"/>
      <c r="AU32" s="8"/>
      <c r="AV32" s="63"/>
      <c r="AW32" s="42"/>
      <c r="AX32" s="12"/>
      <c r="AY32" s="8"/>
      <c r="AZ32" s="63"/>
      <c r="BA32" s="42"/>
      <c r="BB32" s="12"/>
      <c r="BC32" s="8"/>
      <c r="BD32" s="8"/>
      <c r="BE32" s="21"/>
      <c r="BF32" s="61">
        <f t="shared" si="4"/>
        <v>269</v>
      </c>
    </row>
    <row r="33" spans="1:58" ht="15">
      <c r="A33" s="586"/>
      <c r="B33" s="586"/>
      <c r="C33" s="586"/>
      <c r="D33" s="586"/>
      <c r="E33" s="589"/>
      <c r="F33" s="592"/>
      <c r="G33" s="605"/>
      <c r="H33" s="609"/>
      <c r="I33" s="103" t="s">
        <v>44</v>
      </c>
      <c r="J33" s="15">
        <v>0</v>
      </c>
      <c r="K33" s="8">
        <v>0</v>
      </c>
      <c r="L33" s="8">
        <v>0</v>
      </c>
      <c r="M33" s="16">
        <f t="shared" si="5"/>
        <v>0</v>
      </c>
      <c r="N33" s="15">
        <v>0</v>
      </c>
      <c r="O33" s="8">
        <v>0</v>
      </c>
      <c r="P33" s="8">
        <v>0</v>
      </c>
      <c r="Q33" s="16">
        <f t="shared" si="6"/>
        <v>0</v>
      </c>
      <c r="R33" s="15">
        <v>0</v>
      </c>
      <c r="S33" s="8">
        <v>0</v>
      </c>
      <c r="T33" s="8">
        <v>0</v>
      </c>
      <c r="U33" s="21">
        <f t="shared" si="7"/>
        <v>0</v>
      </c>
      <c r="V33" s="15">
        <v>0</v>
      </c>
      <c r="W33" s="8">
        <v>0</v>
      </c>
      <c r="X33" s="8">
        <v>0</v>
      </c>
      <c r="Y33" s="16">
        <v>0</v>
      </c>
      <c r="Z33" s="15">
        <v>0</v>
      </c>
      <c r="AA33" s="8">
        <v>0</v>
      </c>
      <c r="AB33" s="8">
        <v>0</v>
      </c>
      <c r="AC33" s="16">
        <v>0</v>
      </c>
      <c r="AD33" s="15">
        <v>73</v>
      </c>
      <c r="AE33" s="8">
        <v>0</v>
      </c>
      <c r="AF33" s="63">
        <v>0</v>
      </c>
      <c r="AG33" s="16">
        <v>73</v>
      </c>
      <c r="AH33" s="15">
        <v>0</v>
      </c>
      <c r="AI33" s="8">
        <v>0</v>
      </c>
      <c r="AJ33" s="8">
        <v>0</v>
      </c>
      <c r="AK33" s="16">
        <v>0</v>
      </c>
      <c r="AL33" s="15">
        <v>0</v>
      </c>
      <c r="AM33" s="8">
        <v>0</v>
      </c>
      <c r="AN33" s="8">
        <v>0</v>
      </c>
      <c r="AO33" s="16">
        <v>0</v>
      </c>
      <c r="AP33" s="15">
        <v>0</v>
      </c>
      <c r="AQ33" s="8">
        <v>0</v>
      </c>
      <c r="AR33" s="8">
        <v>0</v>
      </c>
      <c r="AS33" s="16">
        <v>0</v>
      </c>
      <c r="AT33" s="12"/>
      <c r="AU33" s="8"/>
      <c r="AV33" s="63"/>
      <c r="AW33" s="42"/>
      <c r="AX33" s="12"/>
      <c r="AY33" s="8"/>
      <c r="AZ33" s="63"/>
      <c r="BA33" s="42"/>
      <c r="BB33" s="12"/>
      <c r="BC33" s="8"/>
      <c r="BD33" s="8"/>
      <c r="BE33" s="21"/>
      <c r="BF33" s="61">
        <f t="shared" si="4"/>
        <v>73</v>
      </c>
    </row>
    <row r="34" spans="1:58" ht="15">
      <c r="A34" s="586"/>
      <c r="B34" s="586"/>
      <c r="C34" s="586"/>
      <c r="D34" s="586"/>
      <c r="E34" s="589"/>
      <c r="F34" s="592"/>
      <c r="G34" s="605"/>
      <c r="H34" s="608" t="s">
        <v>45</v>
      </c>
      <c r="I34" s="103" t="s">
        <v>46</v>
      </c>
      <c r="J34" s="15">
        <v>0</v>
      </c>
      <c r="K34" s="8">
        <v>0</v>
      </c>
      <c r="L34" s="8">
        <v>0</v>
      </c>
      <c r="M34" s="16">
        <f t="shared" si="5"/>
        <v>0</v>
      </c>
      <c r="N34" s="15">
        <v>0</v>
      </c>
      <c r="O34" s="8">
        <v>0</v>
      </c>
      <c r="P34" s="8">
        <v>0</v>
      </c>
      <c r="Q34" s="16">
        <f t="shared" si="6"/>
        <v>0</v>
      </c>
      <c r="R34" s="15">
        <v>0</v>
      </c>
      <c r="S34" s="8">
        <v>0</v>
      </c>
      <c r="T34" s="8">
        <v>0</v>
      </c>
      <c r="U34" s="21">
        <f t="shared" si="7"/>
        <v>0</v>
      </c>
      <c r="V34" s="15">
        <v>0</v>
      </c>
      <c r="W34" s="8">
        <v>0</v>
      </c>
      <c r="X34" s="8">
        <v>0</v>
      </c>
      <c r="Y34" s="16">
        <v>0</v>
      </c>
      <c r="Z34" s="15">
        <v>0</v>
      </c>
      <c r="AA34" s="8">
        <v>0</v>
      </c>
      <c r="AB34" s="8">
        <v>0</v>
      </c>
      <c r="AC34" s="16">
        <v>0</v>
      </c>
      <c r="AD34" s="15">
        <v>3</v>
      </c>
      <c r="AE34" s="8">
        <v>0</v>
      </c>
      <c r="AF34" s="63">
        <v>0</v>
      </c>
      <c r="AG34" s="16">
        <v>3</v>
      </c>
      <c r="AH34" s="15">
        <v>0</v>
      </c>
      <c r="AI34" s="8">
        <v>0</v>
      </c>
      <c r="AJ34" s="8">
        <v>0</v>
      </c>
      <c r="AK34" s="16">
        <v>0</v>
      </c>
      <c r="AL34" s="15">
        <v>0</v>
      </c>
      <c r="AM34" s="8">
        <v>0</v>
      </c>
      <c r="AN34" s="8">
        <v>0</v>
      </c>
      <c r="AO34" s="16">
        <v>0</v>
      </c>
      <c r="AP34" s="15">
        <v>0</v>
      </c>
      <c r="AQ34" s="8">
        <v>0</v>
      </c>
      <c r="AR34" s="8">
        <v>0</v>
      </c>
      <c r="AS34" s="16">
        <v>0</v>
      </c>
      <c r="AT34" s="12"/>
      <c r="AU34" s="8"/>
      <c r="AV34" s="63"/>
      <c r="AW34" s="42"/>
      <c r="AX34" s="12"/>
      <c r="AY34" s="8"/>
      <c r="AZ34" s="63"/>
      <c r="BA34" s="42"/>
      <c r="BB34" s="12"/>
      <c r="BC34" s="8"/>
      <c r="BD34" s="8"/>
      <c r="BE34" s="21"/>
      <c r="BF34" s="61">
        <f t="shared" si="4"/>
        <v>3</v>
      </c>
    </row>
    <row r="35" spans="1:58" ht="15.75" thickBot="1">
      <c r="A35" s="586"/>
      <c r="B35" s="586"/>
      <c r="C35" s="586"/>
      <c r="D35" s="586"/>
      <c r="E35" s="590"/>
      <c r="F35" s="593"/>
      <c r="G35" s="606"/>
      <c r="H35" s="610"/>
      <c r="I35" s="105" t="s">
        <v>47</v>
      </c>
      <c r="J35" s="17">
        <v>0</v>
      </c>
      <c r="K35" s="18">
        <v>0</v>
      </c>
      <c r="L35" s="18">
        <v>0</v>
      </c>
      <c r="M35" s="19">
        <f t="shared" si="5"/>
        <v>0</v>
      </c>
      <c r="N35" s="17">
        <v>0</v>
      </c>
      <c r="O35" s="18">
        <v>0</v>
      </c>
      <c r="P35" s="18">
        <v>0</v>
      </c>
      <c r="Q35" s="19">
        <f t="shared" si="6"/>
        <v>0</v>
      </c>
      <c r="R35" s="82">
        <v>0</v>
      </c>
      <c r="S35" s="49">
        <v>0</v>
      </c>
      <c r="T35" s="49">
        <v>0</v>
      </c>
      <c r="U35" s="54">
        <f t="shared" si="7"/>
        <v>0</v>
      </c>
      <c r="V35" s="17">
        <v>0</v>
      </c>
      <c r="W35" s="18">
        <v>0</v>
      </c>
      <c r="X35" s="18">
        <v>0</v>
      </c>
      <c r="Y35" s="19">
        <v>0</v>
      </c>
      <c r="Z35" s="17">
        <v>0</v>
      </c>
      <c r="AA35" s="18">
        <v>0</v>
      </c>
      <c r="AB35" s="18">
        <v>0</v>
      </c>
      <c r="AC35" s="19">
        <v>0</v>
      </c>
      <c r="AD35" s="17">
        <v>42</v>
      </c>
      <c r="AE35" s="18">
        <v>0</v>
      </c>
      <c r="AF35" s="24">
        <v>0</v>
      </c>
      <c r="AG35" s="19">
        <v>42</v>
      </c>
      <c r="AH35" s="17">
        <v>0</v>
      </c>
      <c r="AI35" s="18">
        <v>0</v>
      </c>
      <c r="AJ35" s="18">
        <v>0</v>
      </c>
      <c r="AK35" s="19">
        <v>0</v>
      </c>
      <c r="AL35" s="17">
        <v>0</v>
      </c>
      <c r="AM35" s="18">
        <v>0</v>
      </c>
      <c r="AN35" s="18">
        <v>0</v>
      </c>
      <c r="AO35" s="19">
        <v>0</v>
      </c>
      <c r="AP35" s="17">
        <v>0</v>
      </c>
      <c r="AQ35" s="18">
        <v>0</v>
      </c>
      <c r="AR35" s="18">
        <v>0</v>
      </c>
      <c r="AS35" s="19">
        <v>0</v>
      </c>
      <c r="AT35" s="31"/>
      <c r="AU35" s="18"/>
      <c r="AV35" s="24"/>
      <c r="AW35" s="55"/>
      <c r="AX35" s="31"/>
      <c r="AY35" s="18"/>
      <c r="AZ35" s="24"/>
      <c r="BA35" s="44"/>
      <c r="BB35" s="31"/>
      <c r="BC35" s="18"/>
      <c r="BD35" s="18"/>
      <c r="BE35" s="22"/>
      <c r="BF35" s="62">
        <f t="shared" si="4"/>
        <v>42</v>
      </c>
    </row>
    <row r="36" spans="1:58" ht="132" customHeight="1" thickBot="1">
      <c r="A36" s="586"/>
      <c r="B36" s="586"/>
      <c r="C36" s="586"/>
      <c r="D36" s="586"/>
      <c r="E36" s="106" t="s">
        <v>65</v>
      </c>
      <c r="F36" s="107">
        <v>0.8</v>
      </c>
      <c r="G36" s="106" t="s">
        <v>66</v>
      </c>
      <c r="H36" s="108" t="s">
        <v>50</v>
      </c>
      <c r="I36" s="101" t="s">
        <v>50</v>
      </c>
      <c r="J36" s="92">
        <v>0</v>
      </c>
      <c r="K36" s="93">
        <v>0</v>
      </c>
      <c r="L36" s="93">
        <v>0</v>
      </c>
      <c r="M36" s="114">
        <f>SUM(J36:L36)</f>
        <v>0</v>
      </c>
      <c r="N36" s="92">
        <v>0</v>
      </c>
      <c r="O36" s="93">
        <v>0</v>
      </c>
      <c r="P36" s="93">
        <v>0</v>
      </c>
      <c r="Q36" s="114">
        <f t="shared" si="6"/>
        <v>0</v>
      </c>
      <c r="R36" s="92">
        <v>0</v>
      </c>
      <c r="S36" s="93">
        <v>0</v>
      </c>
      <c r="T36" s="93">
        <v>0</v>
      </c>
      <c r="U36" s="383">
        <f t="shared" si="7"/>
        <v>0</v>
      </c>
      <c r="V36" s="92">
        <v>0</v>
      </c>
      <c r="W36" s="93">
        <v>0</v>
      </c>
      <c r="X36" s="93">
        <v>0</v>
      </c>
      <c r="Y36" s="94">
        <v>0</v>
      </c>
      <c r="Z36" s="92">
        <v>0</v>
      </c>
      <c r="AA36" s="93">
        <v>0</v>
      </c>
      <c r="AB36" s="93">
        <v>0</v>
      </c>
      <c r="AC36" s="94">
        <v>0</v>
      </c>
      <c r="AD36" s="92" t="s">
        <v>50</v>
      </c>
      <c r="AE36" s="93" t="s">
        <v>50</v>
      </c>
      <c r="AF36" s="96" t="s">
        <v>50</v>
      </c>
      <c r="AG36" s="396">
        <v>85.1</v>
      </c>
      <c r="AH36" s="92">
        <v>0</v>
      </c>
      <c r="AI36" s="93">
        <v>0</v>
      </c>
      <c r="AJ36" s="93">
        <v>0</v>
      </c>
      <c r="AK36" s="94">
        <v>0</v>
      </c>
      <c r="AL36" s="92">
        <v>0</v>
      </c>
      <c r="AM36" s="93">
        <v>0</v>
      </c>
      <c r="AN36" s="93">
        <v>0</v>
      </c>
      <c r="AO36" s="94">
        <v>0</v>
      </c>
      <c r="AP36" s="92">
        <v>0</v>
      </c>
      <c r="AQ36" s="93">
        <v>0</v>
      </c>
      <c r="AR36" s="93">
        <v>0</v>
      </c>
      <c r="AS36" s="94">
        <v>0</v>
      </c>
      <c r="AT36" s="95"/>
      <c r="AU36" s="93"/>
      <c r="AV36" s="96"/>
      <c r="AW36" s="97"/>
      <c r="AX36" s="95"/>
      <c r="AY36" s="93"/>
      <c r="AZ36" s="96"/>
      <c r="BA36" s="94"/>
      <c r="BB36" s="95"/>
      <c r="BC36" s="93"/>
      <c r="BD36" s="93"/>
      <c r="BE36" s="94"/>
      <c r="BF36" s="244">
        <f>M36+Q36+U36</f>
        <v>0</v>
      </c>
    </row>
    <row r="37" spans="1:58" ht="15">
      <c r="A37" s="586"/>
      <c r="B37" s="586"/>
      <c r="C37" s="586"/>
      <c r="D37" s="586"/>
      <c r="E37" s="588" t="s">
        <v>67</v>
      </c>
      <c r="F37" s="591">
        <v>0.12</v>
      </c>
      <c r="G37" s="594" t="s">
        <v>68</v>
      </c>
      <c r="H37" s="607" t="s">
        <v>36</v>
      </c>
      <c r="I37" s="102" t="s">
        <v>37</v>
      </c>
      <c r="J37" s="13">
        <v>0</v>
      </c>
      <c r="K37" s="14">
        <v>0</v>
      </c>
      <c r="L37" s="14">
        <v>0</v>
      </c>
      <c r="M37" s="32">
        <f>SUM(J37:L37)</f>
        <v>0</v>
      </c>
      <c r="N37" s="13">
        <v>0</v>
      </c>
      <c r="O37" s="14">
        <v>0</v>
      </c>
      <c r="P37" s="14">
        <v>0</v>
      </c>
      <c r="Q37" s="32">
        <f>SUM(N37:P37)</f>
        <v>0</v>
      </c>
      <c r="R37" s="15">
        <v>0</v>
      </c>
      <c r="S37" s="8">
        <v>0</v>
      </c>
      <c r="T37" s="8">
        <v>0</v>
      </c>
      <c r="U37" s="21">
        <f>SUM(R37:T37)</f>
        <v>0</v>
      </c>
      <c r="V37" s="13">
        <v>0</v>
      </c>
      <c r="W37" s="14">
        <v>0</v>
      </c>
      <c r="X37" s="14">
        <v>0</v>
      </c>
      <c r="Y37" s="32">
        <v>0</v>
      </c>
      <c r="Z37" s="13">
        <v>0</v>
      </c>
      <c r="AA37" s="14">
        <v>0</v>
      </c>
      <c r="AB37" s="14">
        <v>0</v>
      </c>
      <c r="AC37" s="32">
        <v>0</v>
      </c>
      <c r="AD37" s="13">
        <v>0</v>
      </c>
      <c r="AE37" s="14">
        <v>0</v>
      </c>
      <c r="AF37" s="14">
        <v>0</v>
      </c>
      <c r="AG37" s="32">
        <v>0</v>
      </c>
      <c r="AH37" s="13">
        <v>0</v>
      </c>
      <c r="AI37" s="14">
        <v>0</v>
      </c>
      <c r="AJ37" s="14">
        <v>0</v>
      </c>
      <c r="AK37" s="32">
        <v>0</v>
      </c>
      <c r="AL37" s="13">
        <v>0</v>
      </c>
      <c r="AM37" s="14">
        <v>0</v>
      </c>
      <c r="AN37" s="14">
        <v>0</v>
      </c>
      <c r="AO37" s="32">
        <v>0</v>
      </c>
      <c r="AP37" s="13">
        <v>0</v>
      </c>
      <c r="AQ37" s="14">
        <v>0</v>
      </c>
      <c r="AR37" s="14">
        <v>0</v>
      </c>
      <c r="AS37" s="32">
        <v>0</v>
      </c>
      <c r="AT37" s="30"/>
      <c r="AU37" s="14"/>
      <c r="AV37" s="30"/>
      <c r="AW37" s="41"/>
      <c r="AX37" s="30"/>
      <c r="AY37" s="14"/>
      <c r="AZ37" s="30"/>
      <c r="BA37" s="41"/>
      <c r="BB37" s="30"/>
      <c r="BC37" s="14"/>
      <c r="BD37" s="30"/>
      <c r="BE37" s="20"/>
      <c r="BF37" s="60">
        <f aca="true" t="shared" si="8" ref="BF37:BF47">AG37+AC37+Y37+U37+Q37+M37+AK37+AO37+AS37+AW37+BA37+BE37</f>
        <v>0</v>
      </c>
    </row>
    <row r="38" spans="1:58" ht="15">
      <c r="A38" s="586"/>
      <c r="B38" s="586"/>
      <c r="C38" s="586"/>
      <c r="D38" s="586"/>
      <c r="E38" s="589"/>
      <c r="F38" s="592"/>
      <c r="G38" s="595"/>
      <c r="H38" s="608"/>
      <c r="I38" s="103" t="s">
        <v>38</v>
      </c>
      <c r="J38" s="15">
        <v>0</v>
      </c>
      <c r="K38" s="8">
        <v>0</v>
      </c>
      <c r="L38" s="8">
        <v>0</v>
      </c>
      <c r="M38" s="16">
        <f aca="true" t="shared" si="9" ref="M38:M46">SUM(J38:L38)</f>
        <v>0</v>
      </c>
      <c r="N38" s="15">
        <v>0</v>
      </c>
      <c r="O38" s="8">
        <v>0</v>
      </c>
      <c r="P38" s="8">
        <v>0</v>
      </c>
      <c r="Q38" s="16">
        <f aca="true" t="shared" si="10" ref="Q38:Q46">SUM(N38:P38)</f>
        <v>0</v>
      </c>
      <c r="R38" s="15">
        <v>0</v>
      </c>
      <c r="S38" s="8">
        <v>0</v>
      </c>
      <c r="T38" s="8">
        <v>0</v>
      </c>
      <c r="U38" s="21">
        <f aca="true" t="shared" si="11" ref="U38:U46">SUM(R38:T38)</f>
        <v>0</v>
      </c>
      <c r="V38" s="15">
        <v>0</v>
      </c>
      <c r="W38" s="8">
        <v>0</v>
      </c>
      <c r="X38" s="8">
        <v>0</v>
      </c>
      <c r="Y38" s="16">
        <v>0</v>
      </c>
      <c r="Z38" s="15">
        <v>0</v>
      </c>
      <c r="AA38" s="8">
        <v>0</v>
      </c>
      <c r="AB38" s="8">
        <v>0</v>
      </c>
      <c r="AC38" s="16">
        <v>0</v>
      </c>
      <c r="AD38" s="15">
        <v>0</v>
      </c>
      <c r="AE38" s="8">
        <v>0</v>
      </c>
      <c r="AF38" s="8">
        <v>0</v>
      </c>
      <c r="AG38" s="16">
        <v>0</v>
      </c>
      <c r="AH38" s="15">
        <v>0</v>
      </c>
      <c r="AI38" s="8">
        <v>0</v>
      </c>
      <c r="AJ38" s="8">
        <v>0</v>
      </c>
      <c r="AK38" s="16">
        <v>0</v>
      </c>
      <c r="AL38" s="15">
        <v>0</v>
      </c>
      <c r="AM38" s="8">
        <v>0</v>
      </c>
      <c r="AN38" s="8">
        <v>0</v>
      </c>
      <c r="AO38" s="16">
        <v>0</v>
      </c>
      <c r="AP38" s="15">
        <v>0</v>
      </c>
      <c r="AQ38" s="8">
        <v>0</v>
      </c>
      <c r="AR38" s="8">
        <v>0</v>
      </c>
      <c r="AS38" s="16">
        <v>0</v>
      </c>
      <c r="AT38" s="12"/>
      <c r="AU38" s="8"/>
      <c r="AV38" s="12"/>
      <c r="AW38" s="42"/>
      <c r="AX38" s="12"/>
      <c r="AY38" s="8"/>
      <c r="AZ38" s="12"/>
      <c r="BA38" s="42"/>
      <c r="BB38" s="12"/>
      <c r="BC38" s="8"/>
      <c r="BD38" s="12"/>
      <c r="BE38" s="21"/>
      <c r="BF38" s="61">
        <f t="shared" si="8"/>
        <v>0</v>
      </c>
    </row>
    <row r="39" spans="1:58" ht="15">
      <c r="A39" s="586"/>
      <c r="B39" s="586"/>
      <c r="C39" s="586"/>
      <c r="D39" s="586"/>
      <c r="E39" s="589"/>
      <c r="F39" s="592"/>
      <c r="G39" s="595"/>
      <c r="H39" s="608"/>
      <c r="I39" s="103" t="s">
        <v>39</v>
      </c>
      <c r="J39" s="15">
        <v>0</v>
      </c>
      <c r="K39" s="8">
        <v>0</v>
      </c>
      <c r="L39" s="8">
        <v>0</v>
      </c>
      <c r="M39" s="16">
        <f t="shared" si="9"/>
        <v>0</v>
      </c>
      <c r="N39" s="15">
        <v>0</v>
      </c>
      <c r="O39" s="8">
        <v>0</v>
      </c>
      <c r="P39" s="8">
        <v>0</v>
      </c>
      <c r="Q39" s="16">
        <f t="shared" si="10"/>
        <v>0</v>
      </c>
      <c r="R39" s="15">
        <v>0</v>
      </c>
      <c r="S39" s="8">
        <v>0</v>
      </c>
      <c r="T39" s="8">
        <v>0</v>
      </c>
      <c r="U39" s="21">
        <f t="shared" si="11"/>
        <v>0</v>
      </c>
      <c r="V39" s="15">
        <v>0</v>
      </c>
      <c r="W39" s="8">
        <v>0</v>
      </c>
      <c r="X39" s="8">
        <v>0</v>
      </c>
      <c r="Y39" s="16">
        <v>0</v>
      </c>
      <c r="Z39" s="15">
        <v>0</v>
      </c>
      <c r="AA39" s="8">
        <v>0</v>
      </c>
      <c r="AB39" s="8">
        <v>0</v>
      </c>
      <c r="AC39" s="16">
        <v>0</v>
      </c>
      <c r="AD39" s="15">
        <v>9</v>
      </c>
      <c r="AE39" s="8">
        <v>0</v>
      </c>
      <c r="AF39" s="8">
        <v>0</v>
      </c>
      <c r="AG39" s="16">
        <v>9</v>
      </c>
      <c r="AH39" s="15">
        <v>0</v>
      </c>
      <c r="AI39" s="8">
        <v>0</v>
      </c>
      <c r="AJ39" s="8">
        <v>0</v>
      </c>
      <c r="AK39" s="16">
        <v>0</v>
      </c>
      <c r="AL39" s="15">
        <v>0</v>
      </c>
      <c r="AM39" s="8">
        <v>0</v>
      </c>
      <c r="AN39" s="8">
        <v>0</v>
      </c>
      <c r="AO39" s="16">
        <v>0</v>
      </c>
      <c r="AP39" s="15">
        <v>0</v>
      </c>
      <c r="AQ39" s="8">
        <v>0</v>
      </c>
      <c r="AR39" s="8">
        <v>0</v>
      </c>
      <c r="AS39" s="16">
        <v>0</v>
      </c>
      <c r="AT39" s="12"/>
      <c r="AU39" s="8"/>
      <c r="AV39" s="8"/>
      <c r="AW39" s="42"/>
      <c r="AX39" s="12"/>
      <c r="AY39" s="8"/>
      <c r="AZ39" s="8"/>
      <c r="BA39" s="42"/>
      <c r="BB39" s="12"/>
      <c r="BC39" s="8"/>
      <c r="BD39" s="8"/>
      <c r="BE39" s="21"/>
      <c r="BF39" s="61">
        <f t="shared" si="8"/>
        <v>9</v>
      </c>
    </row>
    <row r="40" spans="1:58" ht="15">
      <c r="A40" s="586"/>
      <c r="B40" s="586"/>
      <c r="C40" s="586"/>
      <c r="D40" s="586"/>
      <c r="E40" s="589"/>
      <c r="F40" s="592"/>
      <c r="G40" s="595"/>
      <c r="H40" s="608"/>
      <c r="I40" s="103" t="s">
        <v>40</v>
      </c>
      <c r="J40" s="15">
        <v>0</v>
      </c>
      <c r="K40" s="8">
        <v>0</v>
      </c>
      <c r="L40" s="8">
        <v>0</v>
      </c>
      <c r="M40" s="16">
        <f t="shared" si="9"/>
        <v>0</v>
      </c>
      <c r="N40" s="15">
        <v>0</v>
      </c>
      <c r="O40" s="8">
        <v>0</v>
      </c>
      <c r="P40" s="8">
        <v>0</v>
      </c>
      <c r="Q40" s="16">
        <f t="shared" si="10"/>
        <v>0</v>
      </c>
      <c r="R40" s="15">
        <v>0</v>
      </c>
      <c r="S40" s="8">
        <v>0</v>
      </c>
      <c r="T40" s="8">
        <v>0</v>
      </c>
      <c r="U40" s="21">
        <f t="shared" si="11"/>
        <v>0</v>
      </c>
      <c r="V40" s="15">
        <v>0</v>
      </c>
      <c r="W40" s="8">
        <v>0</v>
      </c>
      <c r="X40" s="8">
        <v>0</v>
      </c>
      <c r="Y40" s="16">
        <v>0</v>
      </c>
      <c r="Z40" s="15">
        <v>0</v>
      </c>
      <c r="AA40" s="8">
        <v>0</v>
      </c>
      <c r="AB40" s="8">
        <v>0</v>
      </c>
      <c r="AC40" s="16">
        <v>0</v>
      </c>
      <c r="AD40" s="15">
        <v>35</v>
      </c>
      <c r="AE40" s="8">
        <v>0</v>
      </c>
      <c r="AF40" s="8">
        <v>0</v>
      </c>
      <c r="AG40" s="16">
        <v>35</v>
      </c>
      <c r="AH40" s="15">
        <v>0</v>
      </c>
      <c r="AI40" s="8">
        <v>0</v>
      </c>
      <c r="AJ40" s="8">
        <v>0</v>
      </c>
      <c r="AK40" s="16">
        <v>0</v>
      </c>
      <c r="AL40" s="15">
        <v>0</v>
      </c>
      <c r="AM40" s="8">
        <v>0</v>
      </c>
      <c r="AN40" s="8">
        <v>0</v>
      </c>
      <c r="AO40" s="16">
        <v>0</v>
      </c>
      <c r="AP40" s="15">
        <v>0</v>
      </c>
      <c r="AQ40" s="8">
        <v>0</v>
      </c>
      <c r="AR40" s="8">
        <v>0</v>
      </c>
      <c r="AS40" s="16">
        <v>0</v>
      </c>
      <c r="AT40" s="12"/>
      <c r="AU40" s="8"/>
      <c r="AV40" s="8"/>
      <c r="AW40" s="42"/>
      <c r="AX40" s="12"/>
      <c r="AY40" s="8"/>
      <c r="AZ40" s="8"/>
      <c r="BA40" s="42"/>
      <c r="BB40" s="12"/>
      <c r="BC40" s="8"/>
      <c r="BD40" s="8"/>
      <c r="BE40" s="21"/>
      <c r="BF40" s="61">
        <f t="shared" si="8"/>
        <v>35</v>
      </c>
    </row>
    <row r="41" spans="1:58" ht="15">
      <c r="A41" s="586"/>
      <c r="B41" s="586"/>
      <c r="C41" s="586"/>
      <c r="D41" s="586"/>
      <c r="E41" s="589"/>
      <c r="F41" s="592"/>
      <c r="G41" s="595"/>
      <c r="H41" s="608"/>
      <c r="I41" s="103" t="s">
        <v>41</v>
      </c>
      <c r="J41" s="15">
        <v>0</v>
      </c>
      <c r="K41" s="8">
        <v>0</v>
      </c>
      <c r="L41" s="8">
        <v>0</v>
      </c>
      <c r="M41" s="16">
        <f t="shared" si="9"/>
        <v>0</v>
      </c>
      <c r="N41" s="15">
        <v>0</v>
      </c>
      <c r="O41" s="8">
        <v>0</v>
      </c>
      <c r="P41" s="8">
        <v>0</v>
      </c>
      <c r="Q41" s="16">
        <f t="shared" si="10"/>
        <v>0</v>
      </c>
      <c r="R41" s="15">
        <v>0</v>
      </c>
      <c r="S41" s="8">
        <v>0</v>
      </c>
      <c r="T41" s="8">
        <v>0</v>
      </c>
      <c r="U41" s="21">
        <f t="shared" si="11"/>
        <v>0</v>
      </c>
      <c r="V41" s="15">
        <v>0</v>
      </c>
      <c r="W41" s="8">
        <v>0</v>
      </c>
      <c r="X41" s="8">
        <v>0</v>
      </c>
      <c r="Y41" s="16">
        <v>0</v>
      </c>
      <c r="Z41" s="15">
        <v>0</v>
      </c>
      <c r="AA41" s="8">
        <v>0</v>
      </c>
      <c r="AB41" s="8">
        <v>0</v>
      </c>
      <c r="AC41" s="16">
        <v>0</v>
      </c>
      <c r="AD41" s="15">
        <v>11</v>
      </c>
      <c r="AE41" s="8">
        <v>0</v>
      </c>
      <c r="AF41" s="8">
        <v>0</v>
      </c>
      <c r="AG41" s="16">
        <v>11</v>
      </c>
      <c r="AH41" s="15">
        <v>0</v>
      </c>
      <c r="AI41" s="8">
        <v>0</v>
      </c>
      <c r="AJ41" s="8">
        <v>0</v>
      </c>
      <c r="AK41" s="16">
        <v>0</v>
      </c>
      <c r="AL41" s="15">
        <v>0</v>
      </c>
      <c r="AM41" s="8">
        <v>0</v>
      </c>
      <c r="AN41" s="8">
        <v>0</v>
      </c>
      <c r="AO41" s="16">
        <v>0</v>
      </c>
      <c r="AP41" s="15">
        <v>0</v>
      </c>
      <c r="AQ41" s="8">
        <v>0</v>
      </c>
      <c r="AR41" s="8">
        <v>0</v>
      </c>
      <c r="AS41" s="16">
        <v>0</v>
      </c>
      <c r="AT41" s="12"/>
      <c r="AU41" s="8"/>
      <c r="AV41" s="8"/>
      <c r="AW41" s="42"/>
      <c r="AX41" s="12"/>
      <c r="AY41" s="8"/>
      <c r="AZ41" s="8"/>
      <c r="BA41" s="42"/>
      <c r="BB41" s="12"/>
      <c r="BC41" s="8"/>
      <c r="BD41" s="8"/>
      <c r="BE41" s="21"/>
      <c r="BF41" s="61">
        <f t="shared" si="8"/>
        <v>11</v>
      </c>
    </row>
    <row r="42" spans="1:58" ht="72.75" customHeight="1">
      <c r="A42" s="586"/>
      <c r="B42" s="586"/>
      <c r="C42" s="586"/>
      <c r="D42" s="586"/>
      <c r="E42" s="589"/>
      <c r="F42" s="592"/>
      <c r="G42" s="595"/>
      <c r="H42" s="608"/>
      <c r="I42" s="104" t="s">
        <v>68</v>
      </c>
      <c r="J42" s="15">
        <v>0</v>
      </c>
      <c r="K42" s="8">
        <v>0</v>
      </c>
      <c r="L42" s="8">
        <v>0</v>
      </c>
      <c r="M42" s="23">
        <f t="shared" si="9"/>
        <v>0</v>
      </c>
      <c r="N42" s="15">
        <v>0</v>
      </c>
      <c r="O42" s="8">
        <v>0</v>
      </c>
      <c r="P42" s="8">
        <v>0</v>
      </c>
      <c r="Q42" s="23">
        <f t="shared" si="10"/>
        <v>0</v>
      </c>
      <c r="R42" s="15">
        <v>0</v>
      </c>
      <c r="S42" s="8">
        <v>0</v>
      </c>
      <c r="T42" s="8">
        <v>0</v>
      </c>
      <c r="U42" s="25">
        <f t="shared" si="11"/>
        <v>0</v>
      </c>
      <c r="V42" s="15">
        <v>0</v>
      </c>
      <c r="W42" s="8">
        <v>0</v>
      </c>
      <c r="X42" s="8">
        <v>0</v>
      </c>
      <c r="Y42" s="16">
        <v>0</v>
      </c>
      <c r="Z42" s="15">
        <v>0</v>
      </c>
      <c r="AA42" s="8">
        <v>0</v>
      </c>
      <c r="AB42" s="8">
        <v>0</v>
      </c>
      <c r="AC42" s="16">
        <v>0</v>
      </c>
      <c r="AD42" s="15">
        <v>55</v>
      </c>
      <c r="AE42" s="8">
        <v>0</v>
      </c>
      <c r="AF42" s="63">
        <v>0</v>
      </c>
      <c r="AG42" s="395">
        <v>12.88</v>
      </c>
      <c r="AH42" s="15">
        <v>0</v>
      </c>
      <c r="AI42" s="8">
        <v>0</v>
      </c>
      <c r="AJ42" s="8">
        <v>0</v>
      </c>
      <c r="AK42" s="16">
        <v>0</v>
      </c>
      <c r="AL42" s="15">
        <v>0</v>
      </c>
      <c r="AM42" s="8">
        <v>0</v>
      </c>
      <c r="AN42" s="8">
        <v>0</v>
      </c>
      <c r="AO42" s="16">
        <v>0</v>
      </c>
      <c r="AP42" s="15">
        <v>0</v>
      </c>
      <c r="AQ42" s="8">
        <v>0</v>
      </c>
      <c r="AR42" s="8">
        <v>0</v>
      </c>
      <c r="AS42" s="16">
        <v>0</v>
      </c>
      <c r="AT42" s="53"/>
      <c r="AU42" s="53"/>
      <c r="AV42" s="53"/>
      <c r="AW42" s="43"/>
      <c r="AX42" s="53"/>
      <c r="AY42" s="53"/>
      <c r="AZ42" s="53"/>
      <c r="BA42" s="43"/>
      <c r="BB42" s="53"/>
      <c r="BC42" s="53"/>
      <c r="BD42" s="53"/>
      <c r="BE42" s="25"/>
      <c r="BF42" s="59">
        <f t="shared" si="8"/>
        <v>12.88</v>
      </c>
    </row>
    <row r="43" spans="1:58" ht="15">
      <c r="A43" s="586"/>
      <c r="B43" s="586"/>
      <c r="C43" s="586"/>
      <c r="D43" s="586"/>
      <c r="E43" s="589"/>
      <c r="F43" s="592"/>
      <c r="G43" s="595"/>
      <c r="H43" s="609" t="s">
        <v>42</v>
      </c>
      <c r="I43" s="103" t="s">
        <v>43</v>
      </c>
      <c r="J43" s="15">
        <v>0</v>
      </c>
      <c r="K43" s="8">
        <v>0</v>
      </c>
      <c r="L43" s="8">
        <v>0</v>
      </c>
      <c r="M43" s="16">
        <f t="shared" si="9"/>
        <v>0</v>
      </c>
      <c r="N43" s="15">
        <v>0</v>
      </c>
      <c r="O43" s="8">
        <v>0</v>
      </c>
      <c r="P43" s="8">
        <v>0</v>
      </c>
      <c r="Q43" s="16">
        <f t="shared" si="10"/>
        <v>0</v>
      </c>
      <c r="R43" s="15">
        <v>0</v>
      </c>
      <c r="S43" s="8">
        <v>0</v>
      </c>
      <c r="T43" s="8">
        <v>0</v>
      </c>
      <c r="U43" s="21">
        <f t="shared" si="11"/>
        <v>0</v>
      </c>
      <c r="V43" s="15">
        <v>0</v>
      </c>
      <c r="W43" s="8">
        <v>0</v>
      </c>
      <c r="X43" s="8">
        <v>0</v>
      </c>
      <c r="Y43" s="16">
        <v>0</v>
      </c>
      <c r="Z43" s="15">
        <v>0</v>
      </c>
      <c r="AA43" s="8">
        <v>0</v>
      </c>
      <c r="AB43" s="8">
        <v>0</v>
      </c>
      <c r="AC43" s="16">
        <v>0</v>
      </c>
      <c r="AD43" s="15">
        <v>50</v>
      </c>
      <c r="AE43" s="8">
        <v>0</v>
      </c>
      <c r="AF43" s="63">
        <v>0</v>
      </c>
      <c r="AG43" s="16">
        <v>50</v>
      </c>
      <c r="AH43" s="15">
        <v>0</v>
      </c>
      <c r="AI43" s="8">
        <v>0</v>
      </c>
      <c r="AJ43" s="8">
        <v>0</v>
      </c>
      <c r="AK43" s="16">
        <v>0</v>
      </c>
      <c r="AL43" s="15">
        <v>0</v>
      </c>
      <c r="AM43" s="8">
        <v>0</v>
      </c>
      <c r="AN43" s="8">
        <v>0</v>
      </c>
      <c r="AO43" s="16">
        <v>0</v>
      </c>
      <c r="AP43" s="15">
        <v>0</v>
      </c>
      <c r="AQ43" s="8">
        <v>0</v>
      </c>
      <c r="AR43" s="8">
        <v>0</v>
      </c>
      <c r="AS43" s="16">
        <v>0</v>
      </c>
      <c r="AT43" s="12"/>
      <c r="AU43" s="8"/>
      <c r="AV43" s="63"/>
      <c r="AW43" s="42"/>
      <c r="AX43" s="12"/>
      <c r="AY43" s="8"/>
      <c r="AZ43" s="63"/>
      <c r="BA43" s="42"/>
      <c r="BB43" s="12"/>
      <c r="BC43" s="8"/>
      <c r="BD43" s="8"/>
      <c r="BE43" s="21"/>
      <c r="BF43" s="61">
        <f t="shared" si="8"/>
        <v>50</v>
      </c>
    </row>
    <row r="44" spans="1:58" ht="15">
      <c r="A44" s="586"/>
      <c r="B44" s="586"/>
      <c r="C44" s="586"/>
      <c r="D44" s="586"/>
      <c r="E44" s="589"/>
      <c r="F44" s="592"/>
      <c r="G44" s="595"/>
      <c r="H44" s="609"/>
      <c r="I44" s="103" t="s">
        <v>44</v>
      </c>
      <c r="J44" s="15">
        <v>0</v>
      </c>
      <c r="K44" s="8">
        <v>0</v>
      </c>
      <c r="L44" s="8">
        <v>0</v>
      </c>
      <c r="M44" s="16">
        <f t="shared" si="9"/>
        <v>0</v>
      </c>
      <c r="N44" s="15">
        <v>0</v>
      </c>
      <c r="O44" s="8">
        <v>0</v>
      </c>
      <c r="P44" s="8">
        <v>0</v>
      </c>
      <c r="Q44" s="16">
        <f t="shared" si="10"/>
        <v>0</v>
      </c>
      <c r="R44" s="15">
        <v>0</v>
      </c>
      <c r="S44" s="8">
        <v>0</v>
      </c>
      <c r="T44" s="8">
        <v>0</v>
      </c>
      <c r="U44" s="21">
        <f t="shared" si="11"/>
        <v>0</v>
      </c>
      <c r="V44" s="15">
        <v>0</v>
      </c>
      <c r="W44" s="8">
        <v>0</v>
      </c>
      <c r="X44" s="8">
        <v>0</v>
      </c>
      <c r="Y44" s="16">
        <v>0</v>
      </c>
      <c r="Z44" s="15">
        <v>0</v>
      </c>
      <c r="AA44" s="8">
        <v>0</v>
      </c>
      <c r="AB44" s="8">
        <v>0</v>
      </c>
      <c r="AC44" s="16">
        <v>0</v>
      </c>
      <c r="AD44" s="15">
        <v>5</v>
      </c>
      <c r="AE44" s="8">
        <v>0</v>
      </c>
      <c r="AF44" s="63">
        <v>0</v>
      </c>
      <c r="AG44" s="16">
        <v>5</v>
      </c>
      <c r="AH44" s="15">
        <v>0</v>
      </c>
      <c r="AI44" s="8">
        <v>0</v>
      </c>
      <c r="AJ44" s="8">
        <v>0</v>
      </c>
      <c r="AK44" s="16">
        <v>0</v>
      </c>
      <c r="AL44" s="15">
        <v>0</v>
      </c>
      <c r="AM44" s="8">
        <v>0</v>
      </c>
      <c r="AN44" s="8">
        <v>0</v>
      </c>
      <c r="AO44" s="16">
        <v>0</v>
      </c>
      <c r="AP44" s="15">
        <v>0</v>
      </c>
      <c r="AQ44" s="8">
        <v>0</v>
      </c>
      <c r="AR44" s="8">
        <v>0</v>
      </c>
      <c r="AS44" s="16">
        <v>0</v>
      </c>
      <c r="AT44" s="12"/>
      <c r="AU44" s="8"/>
      <c r="AV44" s="63"/>
      <c r="AW44" s="42"/>
      <c r="AX44" s="12"/>
      <c r="AY44" s="8"/>
      <c r="AZ44" s="63"/>
      <c r="BA44" s="42"/>
      <c r="BB44" s="12"/>
      <c r="BC44" s="8"/>
      <c r="BD44" s="8"/>
      <c r="BE44" s="21"/>
      <c r="BF44" s="61">
        <f t="shared" si="8"/>
        <v>5</v>
      </c>
    </row>
    <row r="45" spans="1:58" ht="15">
      <c r="A45" s="586"/>
      <c r="B45" s="586"/>
      <c r="C45" s="586"/>
      <c r="D45" s="586"/>
      <c r="E45" s="589"/>
      <c r="F45" s="592"/>
      <c r="G45" s="595"/>
      <c r="H45" s="608" t="s">
        <v>45</v>
      </c>
      <c r="I45" s="103" t="s">
        <v>46</v>
      </c>
      <c r="J45" s="15">
        <v>0</v>
      </c>
      <c r="K45" s="8">
        <v>0</v>
      </c>
      <c r="L45" s="8">
        <v>0</v>
      </c>
      <c r="M45" s="16">
        <f t="shared" si="9"/>
        <v>0</v>
      </c>
      <c r="N45" s="15">
        <v>0</v>
      </c>
      <c r="O45" s="8">
        <v>0</v>
      </c>
      <c r="P45" s="8">
        <v>0</v>
      </c>
      <c r="Q45" s="16">
        <f t="shared" si="10"/>
        <v>0</v>
      </c>
      <c r="R45" s="15">
        <v>0</v>
      </c>
      <c r="S45" s="8">
        <v>0</v>
      </c>
      <c r="T45" s="8">
        <v>0</v>
      </c>
      <c r="U45" s="21">
        <f t="shared" si="11"/>
        <v>0</v>
      </c>
      <c r="V45" s="15">
        <v>0</v>
      </c>
      <c r="W45" s="8">
        <v>0</v>
      </c>
      <c r="X45" s="8">
        <v>0</v>
      </c>
      <c r="Y45" s="16">
        <v>0</v>
      </c>
      <c r="Z45" s="15">
        <v>0</v>
      </c>
      <c r="AA45" s="8">
        <v>0</v>
      </c>
      <c r="AB45" s="8">
        <v>0</v>
      </c>
      <c r="AC45" s="16">
        <v>0</v>
      </c>
      <c r="AD45" s="15">
        <v>0</v>
      </c>
      <c r="AE45" s="8">
        <v>0</v>
      </c>
      <c r="AF45" s="63">
        <v>0</v>
      </c>
      <c r="AG45" s="16">
        <v>0</v>
      </c>
      <c r="AH45" s="15">
        <v>0</v>
      </c>
      <c r="AI45" s="8">
        <v>0</v>
      </c>
      <c r="AJ45" s="8">
        <v>0</v>
      </c>
      <c r="AK45" s="16">
        <v>0</v>
      </c>
      <c r="AL45" s="15">
        <v>0</v>
      </c>
      <c r="AM45" s="8">
        <v>0</v>
      </c>
      <c r="AN45" s="8">
        <v>0</v>
      </c>
      <c r="AO45" s="16">
        <v>0</v>
      </c>
      <c r="AP45" s="15">
        <v>0</v>
      </c>
      <c r="AQ45" s="8">
        <v>0</v>
      </c>
      <c r="AR45" s="8">
        <v>0</v>
      </c>
      <c r="AS45" s="16">
        <v>0</v>
      </c>
      <c r="AT45" s="12"/>
      <c r="AU45" s="8"/>
      <c r="AV45" s="63"/>
      <c r="AW45" s="42"/>
      <c r="AX45" s="12"/>
      <c r="AY45" s="8"/>
      <c r="AZ45" s="63"/>
      <c r="BA45" s="42"/>
      <c r="BB45" s="12"/>
      <c r="BC45" s="8"/>
      <c r="BD45" s="8"/>
      <c r="BE45" s="21"/>
      <c r="BF45" s="61">
        <f t="shared" si="8"/>
        <v>0</v>
      </c>
    </row>
    <row r="46" spans="1:58" ht="15.75" thickBot="1">
      <c r="A46" s="587"/>
      <c r="B46" s="586"/>
      <c r="C46" s="586"/>
      <c r="D46" s="586"/>
      <c r="E46" s="590"/>
      <c r="F46" s="593"/>
      <c r="G46" s="596"/>
      <c r="H46" s="610"/>
      <c r="I46" s="105" t="s">
        <v>47</v>
      </c>
      <c r="J46" s="17">
        <v>0</v>
      </c>
      <c r="K46" s="18">
        <v>0</v>
      </c>
      <c r="L46" s="18">
        <v>0</v>
      </c>
      <c r="M46" s="19">
        <f t="shared" si="9"/>
        <v>0</v>
      </c>
      <c r="N46" s="17">
        <v>0</v>
      </c>
      <c r="O46" s="18">
        <v>0</v>
      </c>
      <c r="P46" s="18">
        <v>0</v>
      </c>
      <c r="Q46" s="19">
        <f t="shared" si="10"/>
        <v>0</v>
      </c>
      <c r="R46" s="82">
        <v>0</v>
      </c>
      <c r="S46" s="49">
        <v>0</v>
      </c>
      <c r="T46" s="49">
        <v>0</v>
      </c>
      <c r="U46" s="54">
        <f t="shared" si="11"/>
        <v>0</v>
      </c>
      <c r="V46" s="17">
        <v>0</v>
      </c>
      <c r="W46" s="18">
        <v>0</v>
      </c>
      <c r="X46" s="18">
        <v>0</v>
      </c>
      <c r="Y46" s="19">
        <v>0</v>
      </c>
      <c r="Z46" s="17">
        <v>0</v>
      </c>
      <c r="AA46" s="18">
        <v>0</v>
      </c>
      <c r="AB46" s="18">
        <v>0</v>
      </c>
      <c r="AC46" s="19">
        <v>0</v>
      </c>
      <c r="AD46" s="17">
        <v>2</v>
      </c>
      <c r="AE46" s="18">
        <v>0</v>
      </c>
      <c r="AF46" s="24">
        <v>0</v>
      </c>
      <c r="AG46" s="19">
        <v>2</v>
      </c>
      <c r="AH46" s="17">
        <v>0</v>
      </c>
      <c r="AI46" s="18">
        <v>0</v>
      </c>
      <c r="AJ46" s="18">
        <v>0</v>
      </c>
      <c r="AK46" s="19">
        <v>0</v>
      </c>
      <c r="AL46" s="17">
        <v>0</v>
      </c>
      <c r="AM46" s="18">
        <v>0</v>
      </c>
      <c r="AN46" s="18">
        <v>0</v>
      </c>
      <c r="AO46" s="19">
        <v>0</v>
      </c>
      <c r="AP46" s="17">
        <v>0</v>
      </c>
      <c r="AQ46" s="18">
        <v>0</v>
      </c>
      <c r="AR46" s="18">
        <v>0</v>
      </c>
      <c r="AS46" s="19">
        <v>0</v>
      </c>
      <c r="AT46" s="31"/>
      <c r="AU46" s="18"/>
      <c r="AV46" s="24"/>
      <c r="AW46" s="55"/>
      <c r="AX46" s="31"/>
      <c r="AY46" s="18"/>
      <c r="AZ46" s="24"/>
      <c r="BA46" s="44"/>
      <c r="BB46" s="31"/>
      <c r="BC46" s="18"/>
      <c r="BD46" s="18"/>
      <c r="BE46" s="22"/>
      <c r="BF46" s="62">
        <f t="shared" si="8"/>
        <v>2</v>
      </c>
    </row>
    <row r="47" spans="1:58" ht="180.75" customHeight="1" thickBot="1">
      <c r="A47" s="109" t="s">
        <v>69</v>
      </c>
      <c r="B47" s="587"/>
      <c r="C47" s="587"/>
      <c r="D47" s="587"/>
      <c r="E47" s="110" t="s">
        <v>70</v>
      </c>
      <c r="F47" s="111">
        <v>12</v>
      </c>
      <c r="G47" s="112" t="s">
        <v>71</v>
      </c>
      <c r="H47" s="90" t="s">
        <v>50</v>
      </c>
      <c r="I47" s="91" t="s">
        <v>50</v>
      </c>
      <c r="J47" s="92">
        <v>0</v>
      </c>
      <c r="K47" s="93">
        <v>0</v>
      </c>
      <c r="L47" s="93">
        <v>0</v>
      </c>
      <c r="M47" s="114">
        <f>SUM(J47:L47)</f>
        <v>0</v>
      </c>
      <c r="N47" s="92">
        <v>0</v>
      </c>
      <c r="O47" s="93">
        <v>0</v>
      </c>
      <c r="P47" s="93">
        <v>0</v>
      </c>
      <c r="Q47" s="114">
        <f>SUM(N47:P47)</f>
        <v>0</v>
      </c>
      <c r="R47" s="92">
        <v>0</v>
      </c>
      <c r="S47" s="93">
        <v>0</v>
      </c>
      <c r="T47" s="93">
        <v>0</v>
      </c>
      <c r="U47" s="383">
        <f>SUM(R47:T47)</f>
        <v>0</v>
      </c>
      <c r="V47" s="447">
        <v>0</v>
      </c>
      <c r="W47" s="448">
        <v>0</v>
      </c>
      <c r="X47" s="448">
        <v>0</v>
      </c>
      <c r="Y47" s="455">
        <v>0</v>
      </c>
      <c r="Z47" s="447">
        <v>0</v>
      </c>
      <c r="AA47" s="448">
        <v>0</v>
      </c>
      <c r="AB47" s="448">
        <v>0</v>
      </c>
      <c r="AC47" s="455">
        <v>0</v>
      </c>
      <c r="AD47" s="447" t="s">
        <v>50</v>
      </c>
      <c r="AE47" s="448" t="s">
        <v>50</v>
      </c>
      <c r="AF47" s="448" t="s">
        <v>50</v>
      </c>
      <c r="AG47" s="446">
        <v>10</v>
      </c>
      <c r="AH47" s="456">
        <v>0</v>
      </c>
      <c r="AI47" s="457">
        <v>0</v>
      </c>
      <c r="AJ47" s="457">
        <v>0</v>
      </c>
      <c r="AK47" s="455">
        <v>0</v>
      </c>
      <c r="AL47" s="456">
        <v>0</v>
      </c>
      <c r="AM47" s="457">
        <v>0</v>
      </c>
      <c r="AN47" s="457">
        <v>0</v>
      </c>
      <c r="AO47" s="455">
        <v>0</v>
      </c>
      <c r="AP47" s="456">
        <v>0</v>
      </c>
      <c r="AQ47" s="457">
        <v>0</v>
      </c>
      <c r="AR47" s="457">
        <v>0</v>
      </c>
      <c r="AS47" s="455">
        <v>0</v>
      </c>
      <c r="AT47" s="92"/>
      <c r="AU47" s="93"/>
      <c r="AV47" s="95"/>
      <c r="AW47" s="94"/>
      <c r="AX47" s="95"/>
      <c r="AY47" s="93"/>
      <c r="AZ47" s="95"/>
      <c r="BA47" s="94"/>
      <c r="BB47" s="95"/>
      <c r="BC47" s="93"/>
      <c r="BD47" s="95"/>
      <c r="BE47" s="113"/>
      <c r="BF47" s="245">
        <f t="shared" si="8"/>
        <v>10</v>
      </c>
    </row>
  </sheetData>
  <sheetProtection/>
  <mergeCells count="64">
    <mergeCell ref="E37:E46"/>
    <mergeCell ref="F37:F46"/>
    <mergeCell ref="G37:G46"/>
    <mergeCell ref="H37:H42"/>
    <mergeCell ref="H43:H44"/>
    <mergeCell ref="H45:H46"/>
    <mergeCell ref="G14:G23"/>
    <mergeCell ref="H14:H19"/>
    <mergeCell ref="H20:H21"/>
    <mergeCell ref="H22:H23"/>
    <mergeCell ref="E26:E35"/>
    <mergeCell ref="F26:F35"/>
    <mergeCell ref="G26:G35"/>
    <mergeCell ref="H26:H31"/>
    <mergeCell ref="H32:H33"/>
    <mergeCell ref="H34:H35"/>
    <mergeCell ref="AP12:AS12"/>
    <mergeCell ref="AT12:AW12"/>
    <mergeCell ref="AX12:BA12"/>
    <mergeCell ref="BB12:BE12"/>
    <mergeCell ref="A14:A46"/>
    <mergeCell ref="B14:B47"/>
    <mergeCell ref="C14:C47"/>
    <mergeCell ref="D14:D47"/>
    <mergeCell ref="E14:E23"/>
    <mergeCell ref="F14:F23"/>
    <mergeCell ref="BB11:BE11"/>
    <mergeCell ref="BF11:BF13"/>
    <mergeCell ref="J12:M12"/>
    <mergeCell ref="N12:Q12"/>
    <mergeCell ref="R12:U12"/>
    <mergeCell ref="V12:Y12"/>
    <mergeCell ref="Z12:AC12"/>
    <mergeCell ref="AD12:AG12"/>
    <mergeCell ref="AH12:AK12"/>
    <mergeCell ref="AL12:AO12"/>
    <mergeCell ref="AD11:AG11"/>
    <mergeCell ref="AH11:AK11"/>
    <mergeCell ref="AL11:AO11"/>
    <mergeCell ref="AP11:AS11"/>
    <mergeCell ref="AT11:AW11"/>
    <mergeCell ref="AX11:BA11"/>
    <mergeCell ref="I11:I13"/>
    <mergeCell ref="J11:M11"/>
    <mergeCell ref="N11:Q11"/>
    <mergeCell ref="R11:U11"/>
    <mergeCell ref="V11:Y11"/>
    <mergeCell ref="Z11:AC11"/>
    <mergeCell ref="A10:I10"/>
    <mergeCell ref="J10:U10"/>
    <mergeCell ref="A11:A13"/>
    <mergeCell ref="B11:B13"/>
    <mergeCell ref="C11:C13"/>
    <mergeCell ref="D11:D13"/>
    <mergeCell ref="E11:E13"/>
    <mergeCell ref="F11:F13"/>
    <mergeCell ref="G11:G13"/>
    <mergeCell ref="H11:H13"/>
    <mergeCell ref="A6:D6"/>
    <mergeCell ref="B7:C7"/>
    <mergeCell ref="B8:C8"/>
    <mergeCell ref="C1:R1"/>
    <mergeCell ref="C2:R2"/>
    <mergeCell ref="C3:R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T18"/>
  <sheetViews>
    <sheetView zoomScale="87" zoomScaleNormal="87" zoomScalePageLayoutView="0" workbookViewId="0" topLeftCell="A8">
      <selection activeCell="E17" sqref="E17"/>
    </sheetView>
  </sheetViews>
  <sheetFormatPr defaultColWidth="11.421875" defaultRowHeight="15"/>
  <cols>
    <col min="1" max="1" width="21.421875" style="0" bestFit="1" customWidth="1"/>
    <col min="2" max="2" width="11.28125" style="0" customWidth="1"/>
    <col min="3" max="3" width="24.7109375" style="0" customWidth="1"/>
    <col min="4" max="4" width="31.00390625" style="0" customWidth="1"/>
    <col min="5" max="5" width="26.00390625" style="0" customWidth="1"/>
    <col min="6" max="6" width="11.421875" style="0" customWidth="1"/>
    <col min="7" max="7" width="36.7109375" style="0" bestFit="1" customWidth="1"/>
    <col min="8" max="9" width="18.8515625" style="0" customWidth="1"/>
    <col min="10" max="10" width="18.7109375" style="0" customWidth="1"/>
    <col min="11" max="16" width="18.8515625" style="0" customWidth="1"/>
    <col min="17" max="19" width="18.8515625" style="0" hidden="1" customWidth="1"/>
    <col min="20" max="20" width="18.8515625" style="0" customWidth="1"/>
    <col min="21" max="24" width="20.8515625" style="0" customWidth="1"/>
  </cols>
  <sheetData>
    <row r="1" spans="2:20" s="7" customFormat="1" ht="33.75" customHeight="1">
      <c r="B1" s="72"/>
      <c r="C1" s="544" t="s">
        <v>51</v>
      </c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72"/>
    </row>
    <row r="2" spans="2:20" s="7" customFormat="1" ht="31.5" customHeight="1">
      <c r="B2" s="73"/>
      <c r="C2" s="545" t="s">
        <v>24</v>
      </c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73"/>
    </row>
    <row r="3" spans="2:20" s="7" customFormat="1" ht="31.5" customHeight="1">
      <c r="B3" s="73"/>
      <c r="C3" s="545" t="s">
        <v>21</v>
      </c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73"/>
    </row>
    <row r="4" spans="1:20" s="7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="7" customFormat="1" ht="15.75" thickBot="1"/>
    <row r="6" spans="1:7" s="7" customFormat="1" ht="15">
      <c r="A6" s="945" t="s">
        <v>0</v>
      </c>
      <c r="B6" s="946"/>
      <c r="C6" s="946"/>
      <c r="D6" s="947"/>
      <c r="E6" s="3"/>
      <c r="F6" s="3"/>
      <c r="G6" s="3"/>
    </row>
    <row r="7" spans="1:7" s="7" customFormat="1" ht="30">
      <c r="A7" s="5" t="s">
        <v>1</v>
      </c>
      <c r="B7" s="540" t="s">
        <v>2</v>
      </c>
      <c r="C7" s="541"/>
      <c r="D7" s="1" t="s">
        <v>26</v>
      </c>
      <c r="E7" s="3"/>
      <c r="F7" s="3"/>
      <c r="G7" s="3"/>
    </row>
    <row r="8" spans="1:4" s="7" customFormat="1" ht="45" customHeight="1" thickBot="1">
      <c r="A8" s="6" t="s">
        <v>27</v>
      </c>
      <c r="B8" s="542" t="s">
        <v>99</v>
      </c>
      <c r="C8" s="543"/>
      <c r="D8" s="2" t="s">
        <v>100</v>
      </c>
    </row>
    <row r="9" s="7" customFormat="1" ht="15.75" thickBot="1"/>
    <row r="10" spans="1:20" s="7" customFormat="1" ht="21.75" thickBot="1">
      <c r="A10" s="546" t="s">
        <v>3</v>
      </c>
      <c r="B10" s="547"/>
      <c r="C10" s="547"/>
      <c r="D10" s="547"/>
      <c r="E10" s="547"/>
      <c r="F10" s="547"/>
      <c r="G10" s="548"/>
      <c r="H10" s="705">
        <v>2022</v>
      </c>
      <c r="I10" s="706"/>
      <c r="J10" s="706"/>
      <c r="K10" s="706"/>
      <c r="L10" s="706"/>
      <c r="M10" s="706"/>
      <c r="N10" s="706"/>
      <c r="O10" s="706"/>
      <c r="P10" s="706"/>
      <c r="Q10" s="706"/>
      <c r="R10" s="706"/>
      <c r="S10" s="706"/>
      <c r="T10" s="75"/>
    </row>
    <row r="11" spans="1:20" s="7" customFormat="1" ht="57.75" customHeight="1" thickBot="1">
      <c r="A11" s="139" t="s">
        <v>20</v>
      </c>
      <c r="B11" s="140" t="s">
        <v>25</v>
      </c>
      <c r="C11" s="69" t="s">
        <v>4</v>
      </c>
      <c r="D11" s="69" t="s">
        <v>5</v>
      </c>
      <c r="E11" s="69" t="s">
        <v>6</v>
      </c>
      <c r="F11" s="69" t="s">
        <v>7</v>
      </c>
      <c r="G11" s="141" t="s">
        <v>8</v>
      </c>
      <c r="H11" s="299" t="s">
        <v>9</v>
      </c>
      <c r="I11" s="299" t="s">
        <v>22</v>
      </c>
      <c r="J11" s="299" t="s">
        <v>10</v>
      </c>
      <c r="K11" s="299" t="s">
        <v>11</v>
      </c>
      <c r="L11" s="299" t="s">
        <v>12</v>
      </c>
      <c r="M11" s="299" t="s">
        <v>13</v>
      </c>
      <c r="N11" s="299" t="s">
        <v>14</v>
      </c>
      <c r="O11" s="299" t="s">
        <v>15</v>
      </c>
      <c r="P11" s="299" t="s">
        <v>16</v>
      </c>
      <c r="Q11" s="299" t="s">
        <v>17</v>
      </c>
      <c r="R11" s="299" t="s">
        <v>18</v>
      </c>
      <c r="S11" s="299" t="s">
        <v>19</v>
      </c>
      <c r="T11" s="142" t="s">
        <v>23</v>
      </c>
    </row>
    <row r="12" spans="1:20" s="7" customFormat="1" ht="51.75" customHeight="1" thickBot="1">
      <c r="A12" s="881" t="s">
        <v>101</v>
      </c>
      <c r="B12" s="804">
        <v>15548</v>
      </c>
      <c r="C12" s="804" t="s">
        <v>102</v>
      </c>
      <c r="D12" s="804" t="s">
        <v>103</v>
      </c>
      <c r="E12" s="305" t="s">
        <v>104</v>
      </c>
      <c r="F12" s="301">
        <v>20000</v>
      </c>
      <c r="G12" s="26" t="s">
        <v>105</v>
      </c>
      <c r="H12" s="93">
        <v>2263</v>
      </c>
      <c r="I12" s="93">
        <v>1863</v>
      </c>
      <c r="J12" s="93">
        <v>2073</v>
      </c>
      <c r="K12" s="93">
        <v>2042</v>
      </c>
      <c r="L12" s="93">
        <v>1264</v>
      </c>
      <c r="M12" s="93">
        <v>1664</v>
      </c>
      <c r="N12" s="93">
        <v>2238</v>
      </c>
      <c r="O12" s="93">
        <v>1899</v>
      </c>
      <c r="P12" s="93">
        <v>1353</v>
      </c>
      <c r="Q12" s="93"/>
      <c r="R12" s="93"/>
      <c r="S12" s="93"/>
      <c r="T12" s="302">
        <f>H12+I12+J12+K12+L12+M12+N12+O12+P12</f>
        <v>16659</v>
      </c>
    </row>
    <row r="13" spans="1:20" s="7" customFormat="1" ht="44.25" customHeight="1" thickBot="1">
      <c r="A13" s="881"/>
      <c r="B13" s="805"/>
      <c r="C13" s="805"/>
      <c r="D13" s="805"/>
      <c r="E13" s="306" t="s">
        <v>106</v>
      </c>
      <c r="F13" s="303">
        <v>300</v>
      </c>
      <c r="G13" s="206" t="s">
        <v>107</v>
      </c>
      <c r="H13" s="304">
        <v>25</v>
      </c>
      <c r="I13" s="304">
        <v>24</v>
      </c>
      <c r="J13" s="304">
        <v>27</v>
      </c>
      <c r="K13" s="304">
        <v>26</v>
      </c>
      <c r="L13" s="304">
        <v>26</v>
      </c>
      <c r="M13" s="304">
        <v>26</v>
      </c>
      <c r="N13" s="465">
        <v>26</v>
      </c>
      <c r="O13" s="465">
        <v>27</v>
      </c>
      <c r="P13" s="465">
        <v>25</v>
      </c>
      <c r="Q13" s="304"/>
      <c r="R13" s="304"/>
      <c r="S13" s="452"/>
      <c r="T13" s="302">
        <f>H13+I13+J13+K13+L13+M13+N13+O13+P13</f>
        <v>232</v>
      </c>
    </row>
    <row r="14" spans="1:20" s="7" customFormat="1" ht="57" customHeight="1" thickBot="1">
      <c r="A14" s="881"/>
      <c r="B14" s="806"/>
      <c r="C14" s="806"/>
      <c r="D14" s="806"/>
      <c r="E14" s="307" t="s">
        <v>108</v>
      </c>
      <c r="F14" s="301">
        <v>4000</v>
      </c>
      <c r="G14" s="26" t="s">
        <v>109</v>
      </c>
      <c r="H14" s="93">
        <v>587</v>
      </c>
      <c r="I14" s="93">
        <v>559</v>
      </c>
      <c r="J14" s="93">
        <v>599</v>
      </c>
      <c r="K14" s="93">
        <v>537</v>
      </c>
      <c r="L14" s="93">
        <v>328</v>
      </c>
      <c r="M14" s="93">
        <v>295</v>
      </c>
      <c r="N14" s="93">
        <v>595</v>
      </c>
      <c r="O14" s="93">
        <v>530</v>
      </c>
      <c r="P14" s="93">
        <v>310</v>
      </c>
      <c r="Q14" s="93"/>
      <c r="R14" s="93"/>
      <c r="S14" s="93"/>
      <c r="T14" s="302">
        <f>H14+I14+J14+K14+L14+M14+N14+O14+P14</f>
        <v>4340</v>
      </c>
    </row>
    <row r="15" spans="1:4" ht="15">
      <c r="A15" s="7"/>
      <c r="B15" s="7"/>
      <c r="C15" s="7"/>
      <c r="D15" s="7"/>
    </row>
    <row r="16" spans="1:4" ht="15">
      <c r="A16" s="7"/>
      <c r="B16" s="7"/>
      <c r="C16" s="7"/>
      <c r="D16" s="7"/>
    </row>
    <row r="17" spans="1:4" ht="15">
      <c r="A17" s="7"/>
      <c r="B17" s="7"/>
      <c r="C17" s="7"/>
      <c r="D17" s="7"/>
    </row>
    <row r="18" spans="1:4" ht="15">
      <c r="A18" s="7"/>
      <c r="B18" s="7"/>
      <c r="C18" s="7"/>
      <c r="D18" s="7"/>
    </row>
  </sheetData>
  <sheetProtection/>
  <mergeCells count="12">
    <mergeCell ref="A10:G10"/>
    <mergeCell ref="H10:S10"/>
    <mergeCell ref="A12:A14"/>
    <mergeCell ref="B12:B14"/>
    <mergeCell ref="C12:C14"/>
    <mergeCell ref="D12:D14"/>
    <mergeCell ref="C1:S1"/>
    <mergeCell ref="C2:S2"/>
    <mergeCell ref="C3:S3"/>
    <mergeCell ref="A6:D6"/>
    <mergeCell ref="B7:C7"/>
    <mergeCell ref="B8:C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F37"/>
  <sheetViews>
    <sheetView zoomScale="78" zoomScaleNormal="78" zoomScalePageLayoutView="0" workbookViewId="0" topLeftCell="H4">
      <selection activeCell="W14" sqref="W14"/>
    </sheetView>
  </sheetViews>
  <sheetFormatPr defaultColWidth="11.421875" defaultRowHeight="15"/>
  <cols>
    <col min="1" max="1" width="27.00390625" style="0" bestFit="1" customWidth="1"/>
    <col min="2" max="2" width="9.140625" style="0" bestFit="1" customWidth="1"/>
    <col min="3" max="3" width="53.421875" style="0" bestFit="1" customWidth="1"/>
    <col min="4" max="4" width="56.8515625" style="0" bestFit="1" customWidth="1"/>
    <col min="5" max="5" width="41.28125" style="0" customWidth="1"/>
    <col min="6" max="6" width="14.8515625" style="0" bestFit="1" customWidth="1"/>
    <col min="7" max="7" width="51.28125" style="0" bestFit="1" customWidth="1"/>
    <col min="8" max="8" width="22.8515625" style="0" bestFit="1" customWidth="1"/>
    <col min="9" max="9" width="30.57421875" style="0" bestFit="1" customWidth="1"/>
    <col min="10" max="10" width="12.140625" style="0" customWidth="1"/>
    <col min="11" max="11" width="12.8515625" style="0" customWidth="1"/>
    <col min="12" max="12" width="8.00390625" style="0" customWidth="1"/>
    <col min="13" max="14" width="12.140625" style="0" customWidth="1"/>
    <col min="15" max="15" width="12.8515625" style="0" customWidth="1"/>
    <col min="16" max="16" width="8.00390625" style="0" customWidth="1"/>
    <col min="17" max="17" width="14.421875" style="0" customWidth="1"/>
    <col min="18" max="18" width="12.140625" style="0" customWidth="1"/>
    <col min="19" max="19" width="12.8515625" style="0" customWidth="1"/>
    <col min="20" max="20" width="8.00390625" style="0" customWidth="1"/>
    <col min="21" max="21" width="14.140625" style="0" customWidth="1"/>
    <col min="22" max="40" width="14.57421875" style="0" customWidth="1"/>
    <col min="41" max="41" width="14.421875" style="0" customWidth="1"/>
    <col min="42" max="45" width="14.57421875" style="0" customWidth="1"/>
    <col min="46" max="49" width="14.57421875" style="0" hidden="1" customWidth="1"/>
    <col min="50" max="50" width="32.28125" style="0" hidden="1" customWidth="1"/>
    <col min="51" max="51" width="12.8515625" style="0" hidden="1" customWidth="1"/>
    <col min="52" max="52" width="8.00390625" style="0" hidden="1" customWidth="1"/>
    <col min="53" max="53" width="14.421875" style="0" hidden="1" customWidth="1"/>
    <col min="54" max="54" width="16.28125" style="0" hidden="1" customWidth="1"/>
    <col min="55" max="55" width="11.421875" style="0" hidden="1" customWidth="1"/>
    <col min="56" max="56" width="4.140625" style="0" hidden="1" customWidth="1"/>
    <col min="57" max="57" width="14.421875" style="0" hidden="1" customWidth="1"/>
    <col min="58" max="58" width="17.421875" style="0" bestFit="1" customWidth="1"/>
  </cols>
  <sheetData>
    <row r="1" spans="1:50" s="7" customFormat="1" ht="26.25" customHeight="1">
      <c r="A1" s="198"/>
      <c r="B1" s="198"/>
      <c r="C1" s="611" t="s">
        <v>51</v>
      </c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  <c r="P1" s="611"/>
      <c r="Q1" s="611"/>
      <c r="R1" s="611"/>
      <c r="S1" s="611"/>
      <c r="T1" s="611"/>
      <c r="U1" s="611"/>
      <c r="V1" s="611"/>
      <c r="W1" s="611"/>
      <c r="X1" s="611"/>
      <c r="Y1" s="611"/>
      <c r="Z1" s="611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</row>
    <row r="2" spans="1:50" s="7" customFormat="1" ht="26.25" customHeight="1">
      <c r="A2" s="198"/>
      <c r="B2" s="198"/>
      <c r="C2" s="611" t="s">
        <v>24</v>
      </c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  <c r="R2" s="611"/>
      <c r="S2" s="611"/>
      <c r="T2" s="611"/>
      <c r="U2" s="611"/>
      <c r="V2" s="611"/>
      <c r="W2" s="611"/>
      <c r="X2" s="611"/>
      <c r="Y2" s="611"/>
      <c r="Z2" s="611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</row>
    <row r="3" spans="1:50" s="7" customFormat="1" ht="26.25" customHeight="1">
      <c r="A3" s="198"/>
      <c r="B3" s="198"/>
      <c r="C3" s="611" t="s">
        <v>21</v>
      </c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1"/>
      <c r="Q3" s="611"/>
      <c r="R3" s="611"/>
      <c r="S3" s="611"/>
      <c r="T3" s="611"/>
      <c r="U3" s="611"/>
      <c r="V3" s="611"/>
      <c r="W3" s="611"/>
      <c r="X3" s="611"/>
      <c r="Y3" s="611"/>
      <c r="Z3" s="611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</row>
    <row r="4" spans="1:50" s="7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="7" customFormat="1" ht="15.75" thickBot="1"/>
    <row r="6" spans="1:9" s="7" customFormat="1" ht="15">
      <c r="A6" s="536" t="s">
        <v>0</v>
      </c>
      <c r="B6" s="537"/>
      <c r="C6" s="538"/>
      <c r="D6" s="539"/>
      <c r="E6" s="3"/>
      <c r="F6" s="3"/>
      <c r="G6" s="3"/>
      <c r="I6" s="7" t="s">
        <v>48</v>
      </c>
    </row>
    <row r="7" spans="1:7" s="7" customFormat="1" ht="15">
      <c r="A7" s="5" t="s">
        <v>1</v>
      </c>
      <c r="B7" s="540" t="s">
        <v>2</v>
      </c>
      <c r="C7" s="541"/>
      <c r="D7" s="1" t="s">
        <v>26</v>
      </c>
      <c r="E7" s="3"/>
      <c r="F7" s="3"/>
      <c r="G7" s="3"/>
    </row>
    <row r="8" spans="1:4" s="7" customFormat="1" ht="30.75" thickBot="1">
      <c r="A8" s="6" t="s">
        <v>27</v>
      </c>
      <c r="B8" s="542" t="s">
        <v>154</v>
      </c>
      <c r="C8" s="543"/>
      <c r="D8" s="2" t="s">
        <v>155</v>
      </c>
    </row>
    <row r="9" s="7" customFormat="1" ht="15.75" thickBot="1"/>
    <row r="10" spans="1:50" s="7" customFormat="1" ht="19.5" thickBot="1">
      <c r="A10" s="546" t="s">
        <v>3</v>
      </c>
      <c r="B10" s="547"/>
      <c r="C10" s="547"/>
      <c r="D10" s="547"/>
      <c r="E10" s="547"/>
      <c r="F10" s="547"/>
      <c r="G10" s="547"/>
      <c r="H10" s="547"/>
      <c r="I10" s="548"/>
      <c r="J10" s="621">
        <v>2022</v>
      </c>
      <c r="K10" s="621"/>
      <c r="L10" s="621"/>
      <c r="M10" s="621"/>
      <c r="N10" s="621"/>
      <c r="O10" s="621"/>
      <c r="P10" s="621"/>
      <c r="Q10" s="621"/>
      <c r="R10" s="621"/>
      <c r="S10" s="621"/>
      <c r="T10" s="621"/>
      <c r="U10" s="621"/>
      <c r="V10" s="621"/>
      <c r="W10" s="621"/>
      <c r="X10" s="621"/>
      <c r="Y10" s="621"/>
      <c r="Z10" s="621"/>
      <c r="AA10" s="621"/>
      <c r="AB10" s="621"/>
      <c r="AC10" s="621"/>
      <c r="AD10" s="621"/>
      <c r="AE10" s="621"/>
      <c r="AF10" s="621"/>
      <c r="AG10" s="621"/>
      <c r="AH10" s="621"/>
      <c r="AI10" s="621"/>
      <c r="AJ10" s="621"/>
      <c r="AK10" s="621"/>
      <c r="AL10" s="621"/>
      <c r="AM10" s="621"/>
      <c r="AN10" s="621"/>
      <c r="AO10" s="621"/>
      <c r="AP10" s="621"/>
      <c r="AQ10" s="621"/>
      <c r="AR10" s="621"/>
      <c r="AS10" s="621"/>
      <c r="AT10" s="621"/>
      <c r="AU10" s="621"/>
      <c r="AV10" s="621"/>
      <c r="AW10" s="621"/>
      <c r="AX10" s="621"/>
    </row>
    <row r="11" spans="1:58" s="7" customFormat="1" ht="15">
      <c r="A11" s="622" t="s">
        <v>20</v>
      </c>
      <c r="B11" s="624" t="s">
        <v>25</v>
      </c>
      <c r="C11" s="618" t="s">
        <v>4</v>
      </c>
      <c r="D11" s="612" t="s">
        <v>5</v>
      </c>
      <c r="E11" s="615" t="s">
        <v>6</v>
      </c>
      <c r="F11" s="615" t="s">
        <v>7</v>
      </c>
      <c r="G11" s="618" t="s">
        <v>8</v>
      </c>
      <c r="H11" s="615" t="s">
        <v>28</v>
      </c>
      <c r="I11" s="612" t="s">
        <v>29</v>
      </c>
      <c r="J11" s="569" t="s">
        <v>9</v>
      </c>
      <c r="K11" s="569"/>
      <c r="L11" s="569"/>
      <c r="M11" s="569"/>
      <c r="N11" s="569" t="s">
        <v>22</v>
      </c>
      <c r="O11" s="569"/>
      <c r="P11" s="569"/>
      <c r="Q11" s="569"/>
      <c r="R11" s="569" t="s">
        <v>10</v>
      </c>
      <c r="S11" s="569"/>
      <c r="T11" s="569"/>
      <c r="U11" s="569"/>
      <c r="V11" s="569" t="s">
        <v>11</v>
      </c>
      <c r="W11" s="569"/>
      <c r="X11" s="569"/>
      <c r="Y11" s="569"/>
      <c r="Z11" s="569" t="s">
        <v>12</v>
      </c>
      <c r="AA11" s="569"/>
      <c r="AB11" s="569"/>
      <c r="AC11" s="569"/>
      <c r="AD11" s="569" t="s">
        <v>13</v>
      </c>
      <c r="AE11" s="569"/>
      <c r="AF11" s="569"/>
      <c r="AG11" s="569"/>
      <c r="AH11" s="569" t="s">
        <v>14</v>
      </c>
      <c r="AI11" s="569"/>
      <c r="AJ11" s="569"/>
      <c r="AK11" s="569"/>
      <c r="AL11" s="569" t="s">
        <v>15</v>
      </c>
      <c r="AM11" s="569"/>
      <c r="AN11" s="569"/>
      <c r="AO11" s="569"/>
      <c r="AP11" s="569" t="s">
        <v>16</v>
      </c>
      <c r="AQ11" s="569"/>
      <c r="AR11" s="569"/>
      <c r="AS11" s="569"/>
      <c r="AT11" s="569" t="s">
        <v>17</v>
      </c>
      <c r="AU11" s="569"/>
      <c r="AV11" s="569"/>
      <c r="AW11" s="569"/>
      <c r="AX11" s="569" t="s">
        <v>18</v>
      </c>
      <c r="AY11" s="569"/>
      <c r="AZ11" s="569"/>
      <c r="BA11" s="569"/>
      <c r="BB11" s="569" t="s">
        <v>19</v>
      </c>
      <c r="BC11" s="569"/>
      <c r="BD11" s="569"/>
      <c r="BE11" s="569"/>
      <c r="BF11" s="630" t="s">
        <v>23</v>
      </c>
    </row>
    <row r="12" spans="1:58" s="7" customFormat="1" ht="15">
      <c r="A12" s="622"/>
      <c r="B12" s="625"/>
      <c r="C12" s="619"/>
      <c r="D12" s="613"/>
      <c r="E12" s="616"/>
      <c r="F12" s="616"/>
      <c r="G12" s="619"/>
      <c r="H12" s="616"/>
      <c r="I12" s="613"/>
      <c r="J12" s="627" t="s">
        <v>30</v>
      </c>
      <c r="K12" s="628"/>
      <c r="L12" s="628"/>
      <c r="M12" s="629"/>
      <c r="N12" s="627" t="s">
        <v>30</v>
      </c>
      <c r="O12" s="628"/>
      <c r="P12" s="628"/>
      <c r="Q12" s="629"/>
      <c r="R12" s="627" t="s">
        <v>30</v>
      </c>
      <c r="S12" s="628"/>
      <c r="T12" s="628"/>
      <c r="U12" s="629"/>
      <c r="V12" s="627"/>
      <c r="W12" s="628"/>
      <c r="X12" s="628"/>
      <c r="Y12" s="629"/>
      <c r="Z12" s="627"/>
      <c r="AA12" s="628"/>
      <c r="AB12" s="628"/>
      <c r="AC12" s="629"/>
      <c r="AD12" s="627"/>
      <c r="AE12" s="628"/>
      <c r="AF12" s="628"/>
      <c r="AG12" s="629"/>
      <c r="AH12" s="627"/>
      <c r="AI12" s="628"/>
      <c r="AJ12" s="628"/>
      <c r="AK12" s="629"/>
      <c r="AL12" s="627"/>
      <c r="AM12" s="628"/>
      <c r="AN12" s="628"/>
      <c r="AO12" s="629"/>
      <c r="AP12" s="627"/>
      <c r="AQ12" s="628"/>
      <c r="AR12" s="628"/>
      <c r="AS12" s="629"/>
      <c r="AT12" s="627"/>
      <c r="AU12" s="628"/>
      <c r="AV12" s="628"/>
      <c r="AW12" s="629"/>
      <c r="AX12" s="627"/>
      <c r="AY12" s="628"/>
      <c r="AZ12" s="628"/>
      <c r="BA12" s="629"/>
      <c r="BB12" s="627"/>
      <c r="BC12" s="628"/>
      <c r="BD12" s="628"/>
      <c r="BE12" s="629"/>
      <c r="BF12" s="631"/>
    </row>
    <row r="13" spans="1:58" s="7" customFormat="1" ht="15.75" thickBot="1">
      <c r="A13" s="623"/>
      <c r="B13" s="626"/>
      <c r="C13" s="620"/>
      <c r="D13" s="614"/>
      <c r="E13" s="617"/>
      <c r="F13" s="617"/>
      <c r="G13" s="620"/>
      <c r="H13" s="617"/>
      <c r="I13" s="639"/>
      <c r="J13" s="473" t="s">
        <v>31</v>
      </c>
      <c r="K13" s="458" t="s">
        <v>32</v>
      </c>
      <c r="L13" s="474" t="s">
        <v>33</v>
      </c>
      <c r="M13" s="475" t="s">
        <v>34</v>
      </c>
      <c r="N13" s="167" t="s">
        <v>31</v>
      </c>
      <c r="O13" s="164" t="s">
        <v>32</v>
      </c>
      <c r="P13" s="165" t="s">
        <v>33</v>
      </c>
      <c r="Q13" s="166" t="s">
        <v>35</v>
      </c>
      <c r="R13" s="163" t="s">
        <v>31</v>
      </c>
      <c r="S13" s="164" t="s">
        <v>32</v>
      </c>
      <c r="T13" s="165" t="s">
        <v>33</v>
      </c>
      <c r="U13" s="166" t="s">
        <v>35</v>
      </c>
      <c r="V13" s="167" t="s">
        <v>31</v>
      </c>
      <c r="W13" s="164" t="s">
        <v>32</v>
      </c>
      <c r="X13" s="165" t="s">
        <v>33</v>
      </c>
      <c r="Y13" s="166" t="s">
        <v>35</v>
      </c>
      <c r="Z13" s="163" t="s">
        <v>31</v>
      </c>
      <c r="AA13" s="164" t="s">
        <v>32</v>
      </c>
      <c r="AB13" s="165" t="s">
        <v>33</v>
      </c>
      <c r="AC13" s="166" t="s">
        <v>35</v>
      </c>
      <c r="AD13" s="167" t="s">
        <v>31</v>
      </c>
      <c r="AE13" s="164" t="s">
        <v>32</v>
      </c>
      <c r="AF13" s="165" t="s">
        <v>33</v>
      </c>
      <c r="AG13" s="166" t="s">
        <v>35</v>
      </c>
      <c r="AH13" s="167" t="s">
        <v>31</v>
      </c>
      <c r="AI13" s="164" t="s">
        <v>32</v>
      </c>
      <c r="AJ13" s="165" t="s">
        <v>33</v>
      </c>
      <c r="AK13" s="166" t="s">
        <v>35</v>
      </c>
      <c r="AL13" s="167" t="s">
        <v>31</v>
      </c>
      <c r="AM13" s="164" t="s">
        <v>32</v>
      </c>
      <c r="AN13" s="165" t="s">
        <v>33</v>
      </c>
      <c r="AO13" s="166" t="s">
        <v>35</v>
      </c>
      <c r="AP13" s="167" t="s">
        <v>31</v>
      </c>
      <c r="AQ13" s="164" t="s">
        <v>32</v>
      </c>
      <c r="AR13" s="165" t="s">
        <v>33</v>
      </c>
      <c r="AS13" s="166" t="s">
        <v>35</v>
      </c>
      <c r="AT13" s="167" t="s">
        <v>31</v>
      </c>
      <c r="AU13" s="164" t="s">
        <v>32</v>
      </c>
      <c r="AV13" s="165" t="s">
        <v>33</v>
      </c>
      <c r="AW13" s="166" t="s">
        <v>35</v>
      </c>
      <c r="AX13" s="167" t="s">
        <v>31</v>
      </c>
      <c r="AY13" s="164" t="s">
        <v>32</v>
      </c>
      <c r="AZ13" s="165" t="s">
        <v>33</v>
      </c>
      <c r="BA13" s="166" t="s">
        <v>35</v>
      </c>
      <c r="BB13" s="167" t="s">
        <v>31</v>
      </c>
      <c r="BC13" s="164" t="s">
        <v>32</v>
      </c>
      <c r="BD13" s="165" t="s">
        <v>33</v>
      </c>
      <c r="BE13" s="166" t="s">
        <v>35</v>
      </c>
      <c r="BF13" s="632"/>
    </row>
    <row r="14" spans="1:58" s="7" customFormat="1" ht="47.25" customHeight="1" thickBot="1">
      <c r="A14" s="585" t="s">
        <v>156</v>
      </c>
      <c r="B14" s="585">
        <v>15223</v>
      </c>
      <c r="C14" s="585" t="s">
        <v>157</v>
      </c>
      <c r="D14" s="585" t="s">
        <v>158</v>
      </c>
      <c r="E14" s="168" t="s">
        <v>159</v>
      </c>
      <c r="F14" s="169">
        <v>0.25</v>
      </c>
      <c r="G14" s="26" t="s">
        <v>160</v>
      </c>
      <c r="H14" s="10" t="s">
        <v>50</v>
      </c>
      <c r="I14" s="170" t="s">
        <v>50</v>
      </c>
      <c r="J14" s="476" t="s">
        <v>50</v>
      </c>
      <c r="K14" s="10" t="s">
        <v>50</v>
      </c>
      <c r="L14" s="10" t="s">
        <v>50</v>
      </c>
      <c r="M14" s="477">
        <v>0.25</v>
      </c>
      <c r="N14" s="40" t="s">
        <v>50</v>
      </c>
      <c r="O14" s="11" t="s">
        <v>50</v>
      </c>
      <c r="P14" s="11" t="s">
        <v>50</v>
      </c>
      <c r="Q14" s="172">
        <v>0.5455</v>
      </c>
      <c r="R14" s="171" t="s">
        <v>50</v>
      </c>
      <c r="S14" s="11" t="s">
        <v>50</v>
      </c>
      <c r="T14" s="11" t="s">
        <v>50</v>
      </c>
      <c r="U14" s="172">
        <v>0.4</v>
      </c>
      <c r="V14" s="40" t="s">
        <v>50</v>
      </c>
      <c r="W14" s="11" t="s">
        <v>50</v>
      </c>
      <c r="X14" s="11" t="s">
        <v>50</v>
      </c>
      <c r="Y14" s="393">
        <v>0.25</v>
      </c>
      <c r="Z14" s="40" t="s">
        <v>50</v>
      </c>
      <c r="AA14" s="11" t="s">
        <v>50</v>
      </c>
      <c r="AB14" s="11" t="s">
        <v>50</v>
      </c>
      <c r="AC14" s="393">
        <v>0.3636</v>
      </c>
      <c r="AD14" s="40" t="s">
        <v>50</v>
      </c>
      <c r="AE14" s="11" t="s">
        <v>50</v>
      </c>
      <c r="AF14" s="11" t="s">
        <v>50</v>
      </c>
      <c r="AG14" s="172">
        <v>0.6364</v>
      </c>
      <c r="AH14" s="171" t="s">
        <v>50</v>
      </c>
      <c r="AI14" s="11" t="s">
        <v>50</v>
      </c>
      <c r="AJ14" s="11" t="s">
        <v>50</v>
      </c>
      <c r="AK14" s="172">
        <v>0.4375</v>
      </c>
      <c r="AL14" s="171" t="s">
        <v>50</v>
      </c>
      <c r="AM14" s="11" t="s">
        <v>50</v>
      </c>
      <c r="AN14" s="11" t="s">
        <v>50</v>
      </c>
      <c r="AO14" s="172">
        <v>0.6667</v>
      </c>
      <c r="AP14" s="171" t="s">
        <v>50</v>
      </c>
      <c r="AQ14" s="11" t="s">
        <v>50</v>
      </c>
      <c r="AR14" s="11" t="s">
        <v>50</v>
      </c>
      <c r="AS14" s="173">
        <v>0</v>
      </c>
      <c r="AT14" s="40"/>
      <c r="AU14" s="11"/>
      <c r="AV14" s="11"/>
      <c r="AW14" s="173"/>
      <c r="AX14" s="40"/>
      <c r="AY14" s="11"/>
      <c r="AZ14" s="11"/>
      <c r="BA14" s="173"/>
      <c r="BB14" s="40"/>
      <c r="BC14" s="11"/>
      <c r="BD14" s="11"/>
      <c r="BE14" s="173"/>
      <c r="BF14" s="181">
        <f>(M14+Q14+U14+Y14+AC14+AG14+AK14+AO14+AS14)/9</f>
        <v>0.3944111111111111</v>
      </c>
    </row>
    <row r="15" spans="1:58" s="7" customFormat="1" ht="51.75" thickBot="1">
      <c r="A15" s="586"/>
      <c r="B15" s="586"/>
      <c r="C15" s="586"/>
      <c r="D15" s="586"/>
      <c r="E15" s="174" t="s">
        <v>161</v>
      </c>
      <c r="F15" s="175">
        <v>0.65</v>
      </c>
      <c r="G15" s="176" t="s">
        <v>162</v>
      </c>
      <c r="H15" s="11" t="s">
        <v>50</v>
      </c>
      <c r="I15" s="472" t="s">
        <v>50</v>
      </c>
      <c r="J15" s="478" t="s">
        <v>50</v>
      </c>
      <c r="K15" s="11" t="s">
        <v>50</v>
      </c>
      <c r="L15" s="11" t="s">
        <v>50</v>
      </c>
      <c r="M15" s="479">
        <v>0.7423</v>
      </c>
      <c r="N15" s="40" t="s">
        <v>50</v>
      </c>
      <c r="O15" s="11" t="s">
        <v>50</v>
      </c>
      <c r="P15" s="11" t="s">
        <v>50</v>
      </c>
      <c r="Q15" s="172">
        <v>1</v>
      </c>
      <c r="R15" s="171" t="s">
        <v>50</v>
      </c>
      <c r="S15" s="11" t="s">
        <v>50</v>
      </c>
      <c r="T15" s="11" t="s">
        <v>50</v>
      </c>
      <c r="U15" s="172">
        <v>0.9912</v>
      </c>
      <c r="V15" s="40" t="s">
        <v>50</v>
      </c>
      <c r="W15" s="11" t="s">
        <v>50</v>
      </c>
      <c r="X15" s="11" t="s">
        <v>50</v>
      </c>
      <c r="Y15" s="172">
        <v>0.9483</v>
      </c>
      <c r="Z15" s="40" t="s">
        <v>50</v>
      </c>
      <c r="AA15" s="11" t="s">
        <v>50</v>
      </c>
      <c r="AB15" s="11" t="s">
        <v>50</v>
      </c>
      <c r="AC15" s="172">
        <v>0.9421</v>
      </c>
      <c r="AD15" s="40" t="s">
        <v>50</v>
      </c>
      <c r="AE15" s="11" t="s">
        <v>50</v>
      </c>
      <c r="AF15" s="11" t="s">
        <v>50</v>
      </c>
      <c r="AG15" s="172">
        <v>0.875</v>
      </c>
      <c r="AH15" s="171" t="s">
        <v>50</v>
      </c>
      <c r="AI15" s="11" t="s">
        <v>50</v>
      </c>
      <c r="AJ15" s="11" t="s">
        <v>50</v>
      </c>
      <c r="AK15" s="172">
        <v>1</v>
      </c>
      <c r="AL15" s="171" t="s">
        <v>50</v>
      </c>
      <c r="AM15" s="11" t="s">
        <v>50</v>
      </c>
      <c r="AN15" s="11" t="s">
        <v>50</v>
      </c>
      <c r="AO15" s="172">
        <v>0.806</v>
      </c>
      <c r="AP15" s="171" t="s">
        <v>50</v>
      </c>
      <c r="AQ15" s="11" t="s">
        <v>50</v>
      </c>
      <c r="AR15" s="11" t="s">
        <v>50</v>
      </c>
      <c r="AS15" s="172">
        <v>0.831</v>
      </c>
      <c r="AT15" s="40"/>
      <c r="AU15" s="11"/>
      <c r="AV15" s="11"/>
      <c r="AW15" s="172"/>
      <c r="AX15" s="40"/>
      <c r="AY15" s="11"/>
      <c r="AZ15" s="11"/>
      <c r="BA15" s="172"/>
      <c r="BB15" s="40"/>
      <c r="BC15" s="11"/>
      <c r="BD15" s="11"/>
      <c r="BE15" s="172"/>
      <c r="BF15" s="181">
        <f>(M15+Q15+U15+Y15+AC15+AG15+AK15+AO15+AS15)/9</f>
        <v>0.9039888888888888</v>
      </c>
    </row>
    <row r="16" spans="1:58" s="7" customFormat="1" ht="32.25" customHeight="1" thickBot="1">
      <c r="A16" s="586"/>
      <c r="B16" s="586"/>
      <c r="C16" s="586"/>
      <c r="D16" s="586"/>
      <c r="E16" s="177" t="s">
        <v>163</v>
      </c>
      <c r="F16" s="178">
        <v>0.7</v>
      </c>
      <c r="G16" s="26" t="s">
        <v>164</v>
      </c>
      <c r="H16" s="10" t="s">
        <v>50</v>
      </c>
      <c r="I16" s="170" t="s">
        <v>50</v>
      </c>
      <c r="J16" s="476" t="s">
        <v>50</v>
      </c>
      <c r="K16" s="10" t="s">
        <v>50</v>
      </c>
      <c r="L16" s="10" t="s">
        <v>50</v>
      </c>
      <c r="M16" s="480">
        <v>0.5</v>
      </c>
      <c r="N16" s="34" t="s">
        <v>50</v>
      </c>
      <c r="O16" s="10" t="s">
        <v>50</v>
      </c>
      <c r="P16" s="10" t="s">
        <v>50</v>
      </c>
      <c r="Q16" s="180">
        <v>0.8333</v>
      </c>
      <c r="R16" s="179" t="s">
        <v>50</v>
      </c>
      <c r="S16" s="10" t="s">
        <v>50</v>
      </c>
      <c r="T16" s="10" t="s">
        <v>50</v>
      </c>
      <c r="U16" s="180">
        <v>1</v>
      </c>
      <c r="V16" s="40" t="s">
        <v>50</v>
      </c>
      <c r="W16" s="11" t="s">
        <v>50</v>
      </c>
      <c r="X16" s="11" t="s">
        <v>50</v>
      </c>
      <c r="Y16" s="180">
        <v>0.5</v>
      </c>
      <c r="Z16" s="40" t="s">
        <v>50</v>
      </c>
      <c r="AA16" s="11" t="s">
        <v>50</v>
      </c>
      <c r="AB16" s="11" t="s">
        <v>50</v>
      </c>
      <c r="AC16" s="180">
        <v>1</v>
      </c>
      <c r="AD16" s="40" t="s">
        <v>50</v>
      </c>
      <c r="AE16" s="11" t="s">
        <v>50</v>
      </c>
      <c r="AF16" s="11" t="s">
        <v>50</v>
      </c>
      <c r="AG16" s="180">
        <v>1</v>
      </c>
      <c r="AH16" s="179" t="s">
        <v>50</v>
      </c>
      <c r="AI16" s="10" t="s">
        <v>50</v>
      </c>
      <c r="AJ16" s="10" t="s">
        <v>50</v>
      </c>
      <c r="AK16" s="180">
        <v>1</v>
      </c>
      <c r="AL16" s="179" t="s">
        <v>50</v>
      </c>
      <c r="AM16" s="10" t="s">
        <v>50</v>
      </c>
      <c r="AN16" s="10" t="s">
        <v>50</v>
      </c>
      <c r="AO16" s="180">
        <v>0.8333</v>
      </c>
      <c r="AP16" s="179" t="s">
        <v>50</v>
      </c>
      <c r="AQ16" s="10" t="s">
        <v>50</v>
      </c>
      <c r="AR16" s="10" t="s">
        <v>50</v>
      </c>
      <c r="AS16" s="180">
        <v>0</v>
      </c>
      <c r="AT16" s="40"/>
      <c r="AU16" s="11"/>
      <c r="AV16" s="11"/>
      <c r="AW16" s="180"/>
      <c r="AX16" s="40"/>
      <c r="AY16" s="11"/>
      <c r="AZ16" s="11"/>
      <c r="BA16" s="180"/>
      <c r="BB16" s="40"/>
      <c r="BC16" s="11"/>
      <c r="BD16" s="11"/>
      <c r="BE16" s="180"/>
      <c r="BF16" s="181">
        <f>(M16+Q16+U16+Y16+AC16+AG16+AK16+AO16+AS16)/9</f>
        <v>0.7407333333333334</v>
      </c>
    </row>
    <row r="17" spans="1:58" s="7" customFormat="1" ht="42" customHeight="1" thickBot="1">
      <c r="A17" s="586"/>
      <c r="B17" s="586"/>
      <c r="C17" s="586"/>
      <c r="D17" s="586"/>
      <c r="E17" s="182" t="s">
        <v>165</v>
      </c>
      <c r="F17" s="183">
        <v>200</v>
      </c>
      <c r="G17" s="70" t="s">
        <v>166</v>
      </c>
      <c r="H17" s="184" t="s">
        <v>50</v>
      </c>
      <c r="I17" s="170" t="s">
        <v>50</v>
      </c>
      <c r="J17" s="476" t="s">
        <v>50</v>
      </c>
      <c r="K17" s="10" t="s">
        <v>50</v>
      </c>
      <c r="L17" s="10" t="s">
        <v>50</v>
      </c>
      <c r="M17" s="481">
        <v>17</v>
      </c>
      <c r="N17" s="34" t="s">
        <v>50</v>
      </c>
      <c r="O17" s="184" t="s">
        <v>50</v>
      </c>
      <c r="P17" s="184" t="s">
        <v>50</v>
      </c>
      <c r="Q17" s="185">
        <v>14</v>
      </c>
      <c r="R17" s="179" t="s">
        <v>50</v>
      </c>
      <c r="S17" s="184" t="s">
        <v>50</v>
      </c>
      <c r="T17" s="184" t="s">
        <v>50</v>
      </c>
      <c r="U17" s="186">
        <v>39</v>
      </c>
      <c r="V17" s="40" t="s">
        <v>50</v>
      </c>
      <c r="W17" s="11" t="s">
        <v>50</v>
      </c>
      <c r="X17" s="11" t="s">
        <v>50</v>
      </c>
      <c r="Y17" s="185">
        <v>33</v>
      </c>
      <c r="Z17" s="40" t="s">
        <v>50</v>
      </c>
      <c r="AA17" s="11" t="s">
        <v>50</v>
      </c>
      <c r="AB17" s="11" t="s">
        <v>50</v>
      </c>
      <c r="AC17" s="186">
        <v>14</v>
      </c>
      <c r="AD17" s="40" t="s">
        <v>50</v>
      </c>
      <c r="AE17" s="11" t="s">
        <v>50</v>
      </c>
      <c r="AF17" s="11" t="s">
        <v>50</v>
      </c>
      <c r="AG17" s="186">
        <v>26</v>
      </c>
      <c r="AH17" s="179" t="s">
        <v>50</v>
      </c>
      <c r="AI17" s="184" t="s">
        <v>50</v>
      </c>
      <c r="AJ17" s="184" t="s">
        <v>50</v>
      </c>
      <c r="AK17" s="186">
        <v>19</v>
      </c>
      <c r="AL17" s="179" t="s">
        <v>50</v>
      </c>
      <c r="AM17" s="184" t="s">
        <v>50</v>
      </c>
      <c r="AN17" s="184" t="s">
        <v>50</v>
      </c>
      <c r="AO17" s="186">
        <v>29</v>
      </c>
      <c r="AP17" s="179" t="s">
        <v>50</v>
      </c>
      <c r="AQ17" s="184" t="s">
        <v>50</v>
      </c>
      <c r="AR17" s="184" t="s">
        <v>50</v>
      </c>
      <c r="AS17" s="186">
        <v>17</v>
      </c>
      <c r="AT17" s="40"/>
      <c r="AU17" s="11"/>
      <c r="AV17" s="11"/>
      <c r="AW17" s="186"/>
      <c r="AX17" s="40"/>
      <c r="AY17" s="11"/>
      <c r="AZ17" s="11"/>
      <c r="BA17" s="186"/>
      <c r="BB17" s="40"/>
      <c r="BC17" s="11"/>
      <c r="BD17" s="11"/>
      <c r="BE17" s="186"/>
      <c r="BF17" s="394">
        <f aca="true" t="shared" si="0" ref="BF17:BF27">M17+Q17+U17+Y17+AC17+AG17+AK17+AO17+AS17</f>
        <v>208</v>
      </c>
    </row>
    <row r="18" spans="1:58" s="7" customFormat="1" ht="15">
      <c r="A18" s="586"/>
      <c r="B18" s="586"/>
      <c r="C18" s="586"/>
      <c r="D18" s="586"/>
      <c r="E18" s="633" t="s">
        <v>167</v>
      </c>
      <c r="F18" s="636">
        <v>400</v>
      </c>
      <c r="G18" s="646" t="s">
        <v>168</v>
      </c>
      <c r="H18" s="649" t="s">
        <v>36</v>
      </c>
      <c r="I18" s="187" t="s">
        <v>37</v>
      </c>
      <c r="J18" s="30">
        <v>0</v>
      </c>
      <c r="K18" s="14">
        <v>0</v>
      </c>
      <c r="L18" s="14">
        <v>0</v>
      </c>
      <c r="M18" s="41">
        <f>SUM(J18:L18)</f>
        <v>0</v>
      </c>
      <c r="N18" s="30">
        <v>0</v>
      </c>
      <c r="O18" s="14">
        <v>0</v>
      </c>
      <c r="P18" s="14">
        <v>0</v>
      </c>
      <c r="Q18" s="41">
        <f>SUM(N18:P18)</f>
        <v>0</v>
      </c>
      <c r="R18" s="30">
        <v>0</v>
      </c>
      <c r="S18" s="14">
        <v>0</v>
      </c>
      <c r="T18" s="14">
        <v>0</v>
      </c>
      <c r="U18" s="41">
        <f>SUM(R18:T18)</f>
        <v>0</v>
      </c>
      <c r="V18" s="30">
        <v>0</v>
      </c>
      <c r="W18" s="14">
        <v>0</v>
      </c>
      <c r="X18" s="30">
        <v>0</v>
      </c>
      <c r="Y18" s="41">
        <v>0</v>
      </c>
      <c r="Z18" s="30">
        <v>0</v>
      </c>
      <c r="AA18" s="14">
        <v>0</v>
      </c>
      <c r="AB18" s="30">
        <v>0</v>
      </c>
      <c r="AC18" s="41">
        <v>0</v>
      </c>
      <c r="AD18" s="30">
        <v>0</v>
      </c>
      <c r="AE18" s="14">
        <v>0</v>
      </c>
      <c r="AF18" s="30">
        <v>0</v>
      </c>
      <c r="AG18" s="41">
        <v>0</v>
      </c>
      <c r="AH18" s="30">
        <v>0</v>
      </c>
      <c r="AI18" s="14">
        <v>0</v>
      </c>
      <c r="AJ18" s="14">
        <v>0</v>
      </c>
      <c r="AK18" s="41">
        <f aca="true" t="shared" si="1" ref="AK18:AK27">SUM(AH18:AJ18)</f>
        <v>0</v>
      </c>
      <c r="AL18" s="30">
        <v>0</v>
      </c>
      <c r="AM18" s="14">
        <v>0</v>
      </c>
      <c r="AN18" s="14">
        <v>0</v>
      </c>
      <c r="AO18" s="41">
        <f>SUM(AL19:AN19)</f>
        <v>0</v>
      </c>
      <c r="AP18" s="30">
        <v>0</v>
      </c>
      <c r="AQ18" s="14">
        <v>0</v>
      </c>
      <c r="AR18" s="14">
        <v>0</v>
      </c>
      <c r="AS18" s="41">
        <f>SUM(AP19:AR19)</f>
        <v>0</v>
      </c>
      <c r="AT18" s="30"/>
      <c r="AU18" s="14"/>
      <c r="AV18" s="30"/>
      <c r="AW18" s="41"/>
      <c r="AX18" s="30"/>
      <c r="AY18" s="14"/>
      <c r="AZ18" s="30"/>
      <c r="BA18" s="41"/>
      <c r="BB18" s="30"/>
      <c r="BC18" s="14"/>
      <c r="BD18" s="30"/>
      <c r="BE18" s="20"/>
      <c r="BF18" s="482">
        <f t="shared" si="0"/>
        <v>0</v>
      </c>
    </row>
    <row r="19" spans="1:58" s="7" customFormat="1" ht="15">
      <c r="A19" s="586"/>
      <c r="B19" s="586"/>
      <c r="C19" s="586"/>
      <c r="D19" s="586"/>
      <c r="E19" s="634"/>
      <c r="F19" s="637"/>
      <c r="G19" s="647"/>
      <c r="H19" s="650"/>
      <c r="I19" s="188" t="s">
        <v>38</v>
      </c>
      <c r="J19" s="12">
        <v>0</v>
      </c>
      <c r="K19" s="8">
        <v>0</v>
      </c>
      <c r="L19" s="8">
        <v>0</v>
      </c>
      <c r="M19" s="42">
        <f>SUM(J19:L19)</f>
        <v>0</v>
      </c>
      <c r="N19" s="12">
        <v>0</v>
      </c>
      <c r="O19" s="8">
        <v>0</v>
      </c>
      <c r="P19" s="8">
        <v>0</v>
      </c>
      <c r="Q19" s="42">
        <f>SUM(N19:P19)</f>
        <v>0</v>
      </c>
      <c r="R19" s="12">
        <v>0</v>
      </c>
      <c r="S19" s="8">
        <v>0</v>
      </c>
      <c r="T19" s="8">
        <v>0</v>
      </c>
      <c r="U19" s="42">
        <f>SUM(R19:T19)</f>
        <v>0</v>
      </c>
      <c r="V19" s="12">
        <v>0</v>
      </c>
      <c r="W19" s="8">
        <v>0</v>
      </c>
      <c r="X19" s="12">
        <v>0</v>
      </c>
      <c r="Y19" s="42">
        <v>0</v>
      </c>
      <c r="Z19" s="12">
        <v>0</v>
      </c>
      <c r="AA19" s="8">
        <v>0</v>
      </c>
      <c r="AB19" s="12">
        <v>0</v>
      </c>
      <c r="AC19" s="42">
        <v>0</v>
      </c>
      <c r="AD19" s="12">
        <v>0</v>
      </c>
      <c r="AE19" s="8">
        <v>0</v>
      </c>
      <c r="AF19" s="12">
        <v>0</v>
      </c>
      <c r="AG19" s="42">
        <v>0</v>
      </c>
      <c r="AH19" s="12">
        <v>0</v>
      </c>
      <c r="AI19" s="8">
        <v>0</v>
      </c>
      <c r="AJ19" s="8">
        <v>0</v>
      </c>
      <c r="AK19" s="42">
        <f t="shared" si="1"/>
        <v>0</v>
      </c>
      <c r="AL19" s="12">
        <v>0</v>
      </c>
      <c r="AM19" s="8">
        <v>0</v>
      </c>
      <c r="AN19" s="8">
        <v>0</v>
      </c>
      <c r="AO19" s="42">
        <v>0</v>
      </c>
      <c r="AP19" s="12">
        <v>0</v>
      </c>
      <c r="AQ19" s="8">
        <v>0</v>
      </c>
      <c r="AR19" s="8">
        <v>0</v>
      </c>
      <c r="AS19" s="42">
        <v>0</v>
      </c>
      <c r="AT19" s="12"/>
      <c r="AU19" s="8"/>
      <c r="AV19" s="12"/>
      <c r="AW19" s="42"/>
      <c r="AX19" s="12"/>
      <c r="AY19" s="8"/>
      <c r="AZ19" s="12"/>
      <c r="BA19" s="42"/>
      <c r="BB19" s="12"/>
      <c r="BC19" s="8"/>
      <c r="BD19" s="12"/>
      <c r="BE19" s="21"/>
      <c r="BF19" s="483">
        <f t="shared" si="0"/>
        <v>0</v>
      </c>
    </row>
    <row r="20" spans="1:58" s="7" customFormat="1" ht="15">
      <c r="A20" s="586"/>
      <c r="B20" s="586"/>
      <c r="C20" s="586"/>
      <c r="D20" s="586"/>
      <c r="E20" s="634"/>
      <c r="F20" s="637"/>
      <c r="G20" s="647"/>
      <c r="H20" s="650"/>
      <c r="I20" s="188" t="s">
        <v>39</v>
      </c>
      <c r="J20" s="12">
        <v>19</v>
      </c>
      <c r="K20" s="8">
        <v>8</v>
      </c>
      <c r="L20" s="8">
        <v>0</v>
      </c>
      <c r="M20" s="42">
        <f>SUM(J20:L20)</f>
        <v>27</v>
      </c>
      <c r="N20" s="12">
        <v>10</v>
      </c>
      <c r="O20" s="8">
        <v>3</v>
      </c>
      <c r="P20" s="8">
        <v>0</v>
      </c>
      <c r="Q20" s="42">
        <f>SUM(N20:P20)</f>
        <v>13</v>
      </c>
      <c r="R20" s="12">
        <v>18</v>
      </c>
      <c r="S20" s="8">
        <v>9</v>
      </c>
      <c r="T20" s="8">
        <v>0</v>
      </c>
      <c r="U20" s="42">
        <f>SUM(R20:T20)</f>
        <v>27</v>
      </c>
      <c r="V20" s="12">
        <v>7</v>
      </c>
      <c r="W20" s="8">
        <v>8</v>
      </c>
      <c r="X20" s="8">
        <v>0</v>
      </c>
      <c r="Y20" s="42">
        <v>15</v>
      </c>
      <c r="Z20" s="12">
        <v>36</v>
      </c>
      <c r="AA20" s="8">
        <v>7</v>
      </c>
      <c r="AB20" s="8">
        <v>0</v>
      </c>
      <c r="AC20" s="42">
        <v>43</v>
      </c>
      <c r="AD20" s="12">
        <v>9</v>
      </c>
      <c r="AE20" s="8">
        <v>3</v>
      </c>
      <c r="AF20" s="8">
        <v>0</v>
      </c>
      <c r="AG20" s="42">
        <v>12</v>
      </c>
      <c r="AH20" s="12">
        <v>15</v>
      </c>
      <c r="AI20" s="8">
        <v>2</v>
      </c>
      <c r="AJ20" s="8">
        <v>0</v>
      </c>
      <c r="AK20" s="42">
        <f t="shared" si="1"/>
        <v>17</v>
      </c>
      <c r="AL20" s="12">
        <v>12</v>
      </c>
      <c r="AM20" s="8">
        <v>4</v>
      </c>
      <c r="AN20" s="8">
        <v>0</v>
      </c>
      <c r="AO20" s="42">
        <f aca="true" t="shared" si="2" ref="AO20:AO27">SUM(AL20:AN20)</f>
        <v>16</v>
      </c>
      <c r="AP20" s="12">
        <v>8</v>
      </c>
      <c r="AQ20" s="8">
        <v>5</v>
      </c>
      <c r="AR20" s="8">
        <v>0</v>
      </c>
      <c r="AS20" s="42">
        <f aca="true" t="shared" si="3" ref="AS20:AS27">SUM(AP20:AR20)</f>
        <v>13</v>
      </c>
      <c r="AT20" s="12"/>
      <c r="AU20" s="8"/>
      <c r="AV20" s="8"/>
      <c r="AW20" s="42"/>
      <c r="AX20" s="12"/>
      <c r="AY20" s="8"/>
      <c r="AZ20" s="8"/>
      <c r="BA20" s="42"/>
      <c r="BB20" s="12"/>
      <c r="BC20" s="8"/>
      <c r="BD20" s="8"/>
      <c r="BE20" s="21"/>
      <c r="BF20" s="483">
        <f t="shared" si="0"/>
        <v>183</v>
      </c>
    </row>
    <row r="21" spans="1:58" s="7" customFormat="1" ht="15">
      <c r="A21" s="586"/>
      <c r="B21" s="586"/>
      <c r="C21" s="586"/>
      <c r="D21" s="586"/>
      <c r="E21" s="634"/>
      <c r="F21" s="637"/>
      <c r="G21" s="647"/>
      <c r="H21" s="650"/>
      <c r="I21" s="188" t="s">
        <v>40</v>
      </c>
      <c r="J21" s="12">
        <v>28</v>
      </c>
      <c r="K21" s="8">
        <v>13</v>
      </c>
      <c r="L21" s="8">
        <v>0</v>
      </c>
      <c r="M21" s="42">
        <f>SUM(J21:L21)</f>
        <v>41</v>
      </c>
      <c r="N21" s="12">
        <v>26</v>
      </c>
      <c r="O21" s="8">
        <v>6</v>
      </c>
      <c r="P21" s="8">
        <v>0</v>
      </c>
      <c r="Q21" s="42">
        <f>SUM(N21:P21)</f>
        <v>32</v>
      </c>
      <c r="R21" s="12">
        <v>68</v>
      </c>
      <c r="S21" s="8">
        <v>17</v>
      </c>
      <c r="T21" s="8">
        <v>0</v>
      </c>
      <c r="U21" s="42">
        <f>SUM(R21:T21)</f>
        <v>85</v>
      </c>
      <c r="V21" s="12">
        <v>31</v>
      </c>
      <c r="W21" s="8">
        <v>8</v>
      </c>
      <c r="X21" s="8">
        <v>0</v>
      </c>
      <c r="Y21" s="42">
        <v>39</v>
      </c>
      <c r="Z21" s="12">
        <v>48</v>
      </c>
      <c r="AA21" s="8">
        <v>22</v>
      </c>
      <c r="AB21" s="8">
        <v>0</v>
      </c>
      <c r="AC21" s="42">
        <v>70</v>
      </c>
      <c r="AD21" s="12">
        <v>14</v>
      </c>
      <c r="AE21" s="8">
        <v>2</v>
      </c>
      <c r="AF21" s="8">
        <v>0</v>
      </c>
      <c r="AG21" s="42">
        <v>16</v>
      </c>
      <c r="AH21" s="12">
        <v>32</v>
      </c>
      <c r="AI21" s="8">
        <v>11</v>
      </c>
      <c r="AJ21" s="8">
        <v>0</v>
      </c>
      <c r="AK21" s="42">
        <f t="shared" si="1"/>
        <v>43</v>
      </c>
      <c r="AL21" s="12">
        <v>31</v>
      </c>
      <c r="AM21" s="8">
        <v>6</v>
      </c>
      <c r="AN21" s="8">
        <v>0</v>
      </c>
      <c r="AO21" s="42">
        <f t="shared" si="2"/>
        <v>37</v>
      </c>
      <c r="AP21" s="12">
        <v>35</v>
      </c>
      <c r="AQ21" s="8">
        <v>6</v>
      </c>
      <c r="AR21" s="8">
        <v>0</v>
      </c>
      <c r="AS21" s="42">
        <f t="shared" si="3"/>
        <v>41</v>
      </c>
      <c r="AT21" s="12"/>
      <c r="AU21" s="8"/>
      <c r="AV21" s="8"/>
      <c r="AW21" s="42"/>
      <c r="AX21" s="12"/>
      <c r="AY21" s="8"/>
      <c r="AZ21" s="8"/>
      <c r="BA21" s="42"/>
      <c r="BB21" s="12"/>
      <c r="BC21" s="8"/>
      <c r="BD21" s="8"/>
      <c r="BE21" s="21"/>
      <c r="BF21" s="483">
        <f t="shared" si="0"/>
        <v>404</v>
      </c>
    </row>
    <row r="22" spans="1:58" s="7" customFormat="1" ht="15">
      <c r="A22" s="586"/>
      <c r="B22" s="586"/>
      <c r="C22" s="586"/>
      <c r="D22" s="586"/>
      <c r="E22" s="634"/>
      <c r="F22" s="637"/>
      <c r="G22" s="647"/>
      <c r="H22" s="650"/>
      <c r="I22" s="188" t="s">
        <v>41</v>
      </c>
      <c r="J22" s="12">
        <v>3</v>
      </c>
      <c r="K22" s="8">
        <v>1</v>
      </c>
      <c r="L22" s="8">
        <v>0</v>
      </c>
      <c r="M22" s="42">
        <f>SUM(J22:L22)</f>
        <v>4</v>
      </c>
      <c r="N22" s="12">
        <v>0</v>
      </c>
      <c r="O22" s="8">
        <v>0</v>
      </c>
      <c r="P22" s="8">
        <v>0</v>
      </c>
      <c r="Q22" s="42">
        <f>SUM(N22:P22)</f>
        <v>0</v>
      </c>
      <c r="R22" s="12">
        <v>0</v>
      </c>
      <c r="S22" s="8">
        <v>1</v>
      </c>
      <c r="T22" s="8">
        <v>0</v>
      </c>
      <c r="U22" s="42">
        <f>SUM(R22:T22)</f>
        <v>1</v>
      </c>
      <c r="V22" s="12">
        <v>1</v>
      </c>
      <c r="W22" s="8">
        <v>0</v>
      </c>
      <c r="X22" s="8">
        <v>0</v>
      </c>
      <c r="Y22" s="42">
        <v>1</v>
      </c>
      <c r="Z22" s="12">
        <v>1</v>
      </c>
      <c r="AA22" s="8">
        <v>0</v>
      </c>
      <c r="AB22" s="8">
        <v>0</v>
      </c>
      <c r="AC22" s="42">
        <v>1</v>
      </c>
      <c r="AD22" s="12">
        <v>0</v>
      </c>
      <c r="AE22" s="8">
        <v>0</v>
      </c>
      <c r="AF22" s="8">
        <v>0</v>
      </c>
      <c r="AG22" s="42">
        <v>0</v>
      </c>
      <c r="AH22" s="12">
        <v>2</v>
      </c>
      <c r="AI22" s="8">
        <v>1</v>
      </c>
      <c r="AJ22" s="8">
        <v>0</v>
      </c>
      <c r="AK22" s="42">
        <f t="shared" si="1"/>
        <v>3</v>
      </c>
      <c r="AL22" s="12">
        <v>0</v>
      </c>
      <c r="AM22" s="8">
        <v>1</v>
      </c>
      <c r="AN22" s="8">
        <v>0</v>
      </c>
      <c r="AO22" s="42">
        <f t="shared" si="2"/>
        <v>1</v>
      </c>
      <c r="AP22" s="12">
        <v>4</v>
      </c>
      <c r="AQ22" s="8">
        <v>1</v>
      </c>
      <c r="AR22" s="8">
        <v>0</v>
      </c>
      <c r="AS22" s="42">
        <f t="shared" si="3"/>
        <v>5</v>
      </c>
      <c r="AT22" s="12"/>
      <c r="AU22" s="8"/>
      <c r="AV22" s="8"/>
      <c r="AW22" s="42"/>
      <c r="AX22" s="12"/>
      <c r="AY22" s="8"/>
      <c r="AZ22" s="8"/>
      <c r="BA22" s="42"/>
      <c r="BB22" s="12"/>
      <c r="BC22" s="8"/>
      <c r="BD22" s="8"/>
      <c r="BE22" s="21"/>
      <c r="BF22" s="483">
        <f t="shared" si="0"/>
        <v>16</v>
      </c>
    </row>
    <row r="23" spans="1:58" s="7" customFormat="1" ht="33.75" customHeight="1">
      <c r="A23" s="586"/>
      <c r="B23" s="586"/>
      <c r="C23" s="586"/>
      <c r="D23" s="586"/>
      <c r="E23" s="634"/>
      <c r="F23" s="637"/>
      <c r="G23" s="647"/>
      <c r="H23" s="651"/>
      <c r="I23" s="189" t="s">
        <v>49</v>
      </c>
      <c r="J23" s="190">
        <v>0</v>
      </c>
      <c r="K23" s="63">
        <v>0</v>
      </c>
      <c r="L23" s="63">
        <v>0</v>
      </c>
      <c r="M23" s="191">
        <f>SUM(M18:M22)</f>
        <v>72</v>
      </c>
      <c r="N23" s="190">
        <v>0</v>
      </c>
      <c r="O23" s="63">
        <v>0</v>
      </c>
      <c r="P23" s="63">
        <v>0</v>
      </c>
      <c r="Q23" s="191">
        <f>SUM(Q18:Q22)</f>
        <v>45</v>
      </c>
      <c r="R23" s="190">
        <v>0</v>
      </c>
      <c r="S23" s="63">
        <v>0</v>
      </c>
      <c r="T23" s="63">
        <v>0</v>
      </c>
      <c r="U23" s="191">
        <f>SUM(U18:U22)</f>
        <v>113</v>
      </c>
      <c r="V23" s="12">
        <v>0</v>
      </c>
      <c r="W23" s="8">
        <v>0</v>
      </c>
      <c r="X23" s="63">
        <v>0</v>
      </c>
      <c r="Y23" s="43">
        <v>55</v>
      </c>
      <c r="Z23" s="12">
        <v>0</v>
      </c>
      <c r="AA23" s="8">
        <v>0</v>
      </c>
      <c r="AB23" s="63">
        <v>0</v>
      </c>
      <c r="AC23" s="43">
        <v>114</v>
      </c>
      <c r="AD23" s="12">
        <v>0</v>
      </c>
      <c r="AE23" s="8">
        <v>0</v>
      </c>
      <c r="AF23" s="63">
        <v>0</v>
      </c>
      <c r="AG23" s="43">
        <v>28</v>
      </c>
      <c r="AH23" s="12">
        <f>SUM(AH18:AH22)</f>
        <v>49</v>
      </c>
      <c r="AI23" s="8">
        <f>SUM(AI18:AI22)</f>
        <v>14</v>
      </c>
      <c r="AJ23" s="8">
        <f>SUM(AJ18:AJ22)</f>
        <v>0</v>
      </c>
      <c r="AK23" s="43">
        <f t="shared" si="1"/>
        <v>63</v>
      </c>
      <c r="AL23" s="53">
        <f>SUM(AL18:AL22)</f>
        <v>43</v>
      </c>
      <c r="AM23" s="466">
        <f>SUM(AM18:AM22)</f>
        <v>11</v>
      </c>
      <c r="AN23" s="466">
        <f>SUM(AN18:AN22)</f>
        <v>0</v>
      </c>
      <c r="AO23" s="43">
        <f t="shared" si="2"/>
        <v>54</v>
      </c>
      <c r="AP23" s="53">
        <f>SUM(AP18:AP22)</f>
        <v>47</v>
      </c>
      <c r="AQ23" s="466">
        <f>SUM(AQ18:AQ22)</f>
        <v>12</v>
      </c>
      <c r="AR23" s="466">
        <f>SUM(AR18:AR22)</f>
        <v>0</v>
      </c>
      <c r="AS23" s="43">
        <f t="shared" si="3"/>
        <v>59</v>
      </c>
      <c r="AT23" s="53"/>
      <c r="AU23" s="53"/>
      <c r="AV23" s="53"/>
      <c r="AW23" s="43"/>
      <c r="AX23" s="53"/>
      <c r="AY23" s="53"/>
      <c r="AZ23" s="53"/>
      <c r="BA23" s="43"/>
      <c r="BB23" s="53"/>
      <c r="BC23" s="53"/>
      <c r="BD23" s="53"/>
      <c r="BE23" s="25"/>
      <c r="BF23" s="485">
        <f t="shared" si="0"/>
        <v>603</v>
      </c>
    </row>
    <row r="24" spans="1:58" s="7" customFormat="1" ht="15">
      <c r="A24" s="586"/>
      <c r="B24" s="586"/>
      <c r="C24" s="586"/>
      <c r="D24" s="586"/>
      <c r="E24" s="634"/>
      <c r="F24" s="637"/>
      <c r="G24" s="647"/>
      <c r="H24" s="652" t="s">
        <v>42</v>
      </c>
      <c r="I24" s="188" t="s">
        <v>43</v>
      </c>
      <c r="J24" s="12">
        <v>48</v>
      </c>
      <c r="K24" s="8">
        <v>21</v>
      </c>
      <c r="L24" s="8">
        <v>0</v>
      </c>
      <c r="M24" s="42">
        <f>SUM(J24:L24)</f>
        <v>69</v>
      </c>
      <c r="N24" s="12">
        <v>35</v>
      </c>
      <c r="O24" s="8">
        <v>9</v>
      </c>
      <c r="P24" s="8">
        <v>0</v>
      </c>
      <c r="Q24" s="42">
        <f>SUM(N24:P24)</f>
        <v>44</v>
      </c>
      <c r="R24" s="12">
        <v>83</v>
      </c>
      <c r="S24" s="8">
        <v>27</v>
      </c>
      <c r="T24" s="8">
        <v>0</v>
      </c>
      <c r="U24" s="42">
        <f>SUM(R24:T24)</f>
        <v>110</v>
      </c>
      <c r="V24" s="12">
        <v>39</v>
      </c>
      <c r="W24" s="8">
        <v>15</v>
      </c>
      <c r="X24" s="63">
        <v>0</v>
      </c>
      <c r="Y24" s="42">
        <v>54</v>
      </c>
      <c r="Z24" s="12">
        <v>77</v>
      </c>
      <c r="AA24" s="8">
        <v>26</v>
      </c>
      <c r="AB24" s="63">
        <v>0</v>
      </c>
      <c r="AC24" s="42">
        <v>103</v>
      </c>
      <c r="AD24" s="12">
        <v>23</v>
      </c>
      <c r="AE24" s="8">
        <v>3</v>
      </c>
      <c r="AF24" s="63">
        <v>0</v>
      </c>
      <c r="AG24" s="42">
        <v>26</v>
      </c>
      <c r="AH24" s="12">
        <v>47</v>
      </c>
      <c r="AI24" s="8">
        <v>12</v>
      </c>
      <c r="AJ24" s="8">
        <v>0</v>
      </c>
      <c r="AK24" s="42">
        <f t="shared" si="1"/>
        <v>59</v>
      </c>
      <c r="AL24" s="12">
        <v>42</v>
      </c>
      <c r="AM24" s="8">
        <v>10</v>
      </c>
      <c r="AN24" s="8">
        <v>0</v>
      </c>
      <c r="AO24" s="42">
        <f t="shared" si="2"/>
        <v>52</v>
      </c>
      <c r="AP24" s="12">
        <v>45</v>
      </c>
      <c r="AQ24" s="8">
        <v>10</v>
      </c>
      <c r="AR24" s="8">
        <v>0</v>
      </c>
      <c r="AS24" s="42">
        <f t="shared" si="3"/>
        <v>55</v>
      </c>
      <c r="AT24" s="12"/>
      <c r="AU24" s="8"/>
      <c r="AV24" s="63"/>
      <c r="AW24" s="42"/>
      <c r="AX24" s="12"/>
      <c r="AY24" s="8"/>
      <c r="AZ24" s="63"/>
      <c r="BA24" s="42"/>
      <c r="BB24" s="12"/>
      <c r="BC24" s="8"/>
      <c r="BD24" s="8"/>
      <c r="BE24" s="21"/>
      <c r="BF24" s="483">
        <f t="shared" si="0"/>
        <v>572</v>
      </c>
    </row>
    <row r="25" spans="1:58" s="7" customFormat="1" ht="15">
      <c r="A25" s="586"/>
      <c r="B25" s="586"/>
      <c r="C25" s="586"/>
      <c r="D25" s="586"/>
      <c r="E25" s="634"/>
      <c r="F25" s="637"/>
      <c r="G25" s="647"/>
      <c r="H25" s="653"/>
      <c r="I25" s="188" t="s">
        <v>44</v>
      </c>
      <c r="J25" s="12">
        <v>2</v>
      </c>
      <c r="K25" s="8">
        <v>1</v>
      </c>
      <c r="L25" s="8">
        <v>0</v>
      </c>
      <c r="M25" s="42">
        <f>SUM(J25:L25)</f>
        <v>3</v>
      </c>
      <c r="N25" s="12">
        <v>1</v>
      </c>
      <c r="O25" s="8">
        <v>0</v>
      </c>
      <c r="P25" s="8">
        <v>0</v>
      </c>
      <c r="Q25" s="42">
        <f>SUM(N25:P25)</f>
        <v>1</v>
      </c>
      <c r="R25" s="12">
        <v>3</v>
      </c>
      <c r="S25" s="8">
        <v>0</v>
      </c>
      <c r="T25" s="8">
        <v>0</v>
      </c>
      <c r="U25" s="42">
        <f>SUM(R25:T25)</f>
        <v>3</v>
      </c>
      <c r="V25" s="12">
        <v>0</v>
      </c>
      <c r="W25" s="8">
        <v>1</v>
      </c>
      <c r="X25" s="63">
        <v>0</v>
      </c>
      <c r="Y25" s="42">
        <v>1</v>
      </c>
      <c r="Z25" s="12">
        <v>7</v>
      </c>
      <c r="AA25" s="8">
        <v>4</v>
      </c>
      <c r="AB25" s="63">
        <v>0</v>
      </c>
      <c r="AC25" s="42">
        <v>11</v>
      </c>
      <c r="AD25" s="12">
        <v>1</v>
      </c>
      <c r="AE25" s="8">
        <v>1</v>
      </c>
      <c r="AF25" s="63">
        <v>0</v>
      </c>
      <c r="AG25" s="42">
        <v>2</v>
      </c>
      <c r="AH25" s="12">
        <v>2</v>
      </c>
      <c r="AI25" s="8">
        <v>2</v>
      </c>
      <c r="AJ25" s="8">
        <v>0</v>
      </c>
      <c r="AK25" s="42">
        <f t="shared" si="1"/>
        <v>4</v>
      </c>
      <c r="AL25" s="12">
        <v>1</v>
      </c>
      <c r="AM25" s="8">
        <v>1</v>
      </c>
      <c r="AN25" s="8">
        <v>0</v>
      </c>
      <c r="AO25" s="42">
        <f t="shared" si="2"/>
        <v>2</v>
      </c>
      <c r="AP25" s="12">
        <v>2</v>
      </c>
      <c r="AQ25" s="8">
        <v>2</v>
      </c>
      <c r="AR25" s="8">
        <v>0</v>
      </c>
      <c r="AS25" s="42">
        <f t="shared" si="3"/>
        <v>4</v>
      </c>
      <c r="AT25" s="12"/>
      <c r="AU25" s="8"/>
      <c r="AV25" s="63"/>
      <c r="AW25" s="42"/>
      <c r="AX25" s="12"/>
      <c r="AY25" s="8"/>
      <c r="AZ25" s="63"/>
      <c r="BA25" s="42"/>
      <c r="BB25" s="12"/>
      <c r="BC25" s="8"/>
      <c r="BD25" s="8"/>
      <c r="BE25" s="21"/>
      <c r="BF25" s="483">
        <f t="shared" si="0"/>
        <v>31</v>
      </c>
    </row>
    <row r="26" spans="1:58" s="7" customFormat="1" ht="15">
      <c r="A26" s="586"/>
      <c r="B26" s="586"/>
      <c r="C26" s="586"/>
      <c r="D26" s="586"/>
      <c r="E26" s="634"/>
      <c r="F26" s="637"/>
      <c r="G26" s="647"/>
      <c r="H26" s="654" t="s">
        <v>45</v>
      </c>
      <c r="I26" s="188" t="s">
        <v>46</v>
      </c>
      <c r="J26" s="12">
        <v>1</v>
      </c>
      <c r="K26" s="8">
        <v>0</v>
      </c>
      <c r="L26" s="8">
        <v>0</v>
      </c>
      <c r="M26" s="42">
        <f>SUM(J26:L26)</f>
        <v>1</v>
      </c>
      <c r="N26" s="12">
        <v>0</v>
      </c>
      <c r="O26" s="8">
        <v>0</v>
      </c>
      <c r="P26" s="8">
        <v>0</v>
      </c>
      <c r="Q26" s="42">
        <f>SUM(N26:P26)</f>
        <v>0</v>
      </c>
      <c r="R26" s="12">
        <v>2</v>
      </c>
      <c r="S26" s="8">
        <v>0</v>
      </c>
      <c r="T26" s="8">
        <v>0</v>
      </c>
      <c r="U26" s="42">
        <f>SUM(R26:T26)</f>
        <v>2</v>
      </c>
      <c r="V26" s="12">
        <v>1</v>
      </c>
      <c r="W26" s="8">
        <v>1</v>
      </c>
      <c r="X26" s="63">
        <v>0</v>
      </c>
      <c r="Y26" s="42">
        <v>2</v>
      </c>
      <c r="Z26" s="12">
        <v>0</v>
      </c>
      <c r="AA26" s="8">
        <v>0</v>
      </c>
      <c r="AB26" s="63">
        <v>0</v>
      </c>
      <c r="AC26" s="42">
        <v>0</v>
      </c>
      <c r="AD26" s="12">
        <v>0</v>
      </c>
      <c r="AE26" s="8">
        <v>0</v>
      </c>
      <c r="AF26" s="63">
        <v>0</v>
      </c>
      <c r="AG26" s="42">
        <v>0</v>
      </c>
      <c r="AH26" s="12">
        <v>0</v>
      </c>
      <c r="AI26" s="8">
        <v>0</v>
      </c>
      <c r="AJ26" s="8">
        <v>0</v>
      </c>
      <c r="AK26" s="42">
        <f t="shared" si="1"/>
        <v>0</v>
      </c>
      <c r="AL26" s="12">
        <v>0</v>
      </c>
      <c r="AM26" s="8">
        <v>0</v>
      </c>
      <c r="AN26" s="8">
        <v>0</v>
      </c>
      <c r="AO26" s="42">
        <f t="shared" si="2"/>
        <v>0</v>
      </c>
      <c r="AP26" s="12">
        <v>1</v>
      </c>
      <c r="AQ26" s="8">
        <v>0</v>
      </c>
      <c r="AR26" s="8">
        <v>0</v>
      </c>
      <c r="AS26" s="42">
        <f t="shared" si="3"/>
        <v>1</v>
      </c>
      <c r="AT26" s="12"/>
      <c r="AU26" s="8"/>
      <c r="AV26" s="63"/>
      <c r="AW26" s="42"/>
      <c r="AX26" s="12"/>
      <c r="AY26" s="8"/>
      <c r="AZ26" s="63"/>
      <c r="BA26" s="42"/>
      <c r="BB26" s="12"/>
      <c r="BC26" s="8"/>
      <c r="BD26" s="8"/>
      <c r="BE26" s="21"/>
      <c r="BF26" s="483">
        <f t="shared" si="0"/>
        <v>6</v>
      </c>
    </row>
    <row r="27" spans="1:58" s="7" customFormat="1" ht="15.75" thickBot="1">
      <c r="A27" s="586"/>
      <c r="B27" s="586"/>
      <c r="C27" s="586"/>
      <c r="D27" s="586"/>
      <c r="E27" s="635"/>
      <c r="F27" s="638"/>
      <c r="G27" s="648"/>
      <c r="H27" s="655"/>
      <c r="I27" s="192" t="s">
        <v>47</v>
      </c>
      <c r="J27" s="48">
        <v>4</v>
      </c>
      <c r="K27" s="49">
        <v>2</v>
      </c>
      <c r="L27" s="49">
        <v>0</v>
      </c>
      <c r="M27" s="84">
        <f>SUM(J27:L27)</f>
        <v>6</v>
      </c>
      <c r="N27" s="48">
        <v>2</v>
      </c>
      <c r="O27" s="49">
        <v>0</v>
      </c>
      <c r="P27" s="49">
        <v>0</v>
      </c>
      <c r="Q27" s="84">
        <f>SUM(N27:P27)</f>
        <v>2</v>
      </c>
      <c r="R27" s="48">
        <v>5</v>
      </c>
      <c r="S27" s="49">
        <v>3</v>
      </c>
      <c r="T27" s="49">
        <v>0</v>
      </c>
      <c r="U27" s="84">
        <f>SUM(R27:T27)</f>
        <v>8</v>
      </c>
      <c r="V27" s="48">
        <v>0</v>
      </c>
      <c r="W27" s="49">
        <v>0</v>
      </c>
      <c r="X27" s="50">
        <v>0</v>
      </c>
      <c r="Y27" s="84">
        <v>0</v>
      </c>
      <c r="Z27" s="48">
        <v>8</v>
      </c>
      <c r="AA27" s="49">
        <v>2</v>
      </c>
      <c r="AB27" s="50">
        <v>0</v>
      </c>
      <c r="AC27" s="84">
        <v>10</v>
      </c>
      <c r="AD27" s="48">
        <v>1</v>
      </c>
      <c r="AE27" s="49">
        <v>1</v>
      </c>
      <c r="AF27" s="50">
        <v>0</v>
      </c>
      <c r="AG27" s="84">
        <v>2</v>
      </c>
      <c r="AH27" s="12">
        <v>3</v>
      </c>
      <c r="AI27" s="8">
        <v>1</v>
      </c>
      <c r="AJ27" s="8">
        <v>0</v>
      </c>
      <c r="AK27" s="42">
        <f t="shared" si="1"/>
        <v>4</v>
      </c>
      <c r="AL27" s="12">
        <v>1</v>
      </c>
      <c r="AM27" s="8">
        <v>1</v>
      </c>
      <c r="AN27" s="8">
        <v>0</v>
      </c>
      <c r="AO27" s="42">
        <f t="shared" si="2"/>
        <v>2</v>
      </c>
      <c r="AP27" s="12">
        <v>2</v>
      </c>
      <c r="AQ27" s="8">
        <v>2</v>
      </c>
      <c r="AR27" s="8">
        <v>0</v>
      </c>
      <c r="AS27" s="42">
        <f t="shared" si="3"/>
        <v>4</v>
      </c>
      <c r="AT27" s="48"/>
      <c r="AU27" s="49"/>
      <c r="AV27" s="50"/>
      <c r="AW27" s="85"/>
      <c r="AX27" s="48"/>
      <c r="AY27" s="49"/>
      <c r="AZ27" s="50"/>
      <c r="BA27" s="84"/>
      <c r="BB27" s="48"/>
      <c r="BC27" s="49"/>
      <c r="BD27" s="8"/>
      <c r="BE27" s="21"/>
      <c r="BF27" s="484">
        <f t="shared" si="0"/>
        <v>38</v>
      </c>
    </row>
    <row r="28" spans="1:58" s="7" customFormat="1" ht="26.25" thickBot="1">
      <c r="A28" s="586"/>
      <c r="B28" s="586"/>
      <c r="C28" s="586"/>
      <c r="D28" s="586"/>
      <c r="E28" s="193" t="s">
        <v>169</v>
      </c>
      <c r="F28" s="194">
        <v>50000</v>
      </c>
      <c r="G28" s="71" t="s">
        <v>170</v>
      </c>
      <c r="H28" s="11" t="s">
        <v>50</v>
      </c>
      <c r="I28" s="170" t="s">
        <v>50</v>
      </c>
      <c r="J28" s="643" t="s">
        <v>50</v>
      </c>
      <c r="K28" s="644"/>
      <c r="L28" s="644"/>
      <c r="M28" s="645"/>
      <c r="N28" s="643" t="s">
        <v>50</v>
      </c>
      <c r="O28" s="644"/>
      <c r="P28" s="644"/>
      <c r="Q28" s="645"/>
      <c r="R28" s="643" t="s">
        <v>50</v>
      </c>
      <c r="S28" s="644"/>
      <c r="T28" s="644"/>
      <c r="U28" s="645"/>
      <c r="V28" s="643" t="s">
        <v>50</v>
      </c>
      <c r="W28" s="644"/>
      <c r="X28" s="644"/>
      <c r="Y28" s="645"/>
      <c r="Z28" s="643" t="s">
        <v>50</v>
      </c>
      <c r="AA28" s="644"/>
      <c r="AB28" s="644"/>
      <c r="AC28" s="645"/>
      <c r="AD28" s="643" t="s">
        <v>50</v>
      </c>
      <c r="AE28" s="644"/>
      <c r="AF28" s="644"/>
      <c r="AG28" s="645"/>
      <c r="AH28" s="643" t="s">
        <v>50</v>
      </c>
      <c r="AI28" s="644"/>
      <c r="AJ28" s="644"/>
      <c r="AK28" s="645"/>
      <c r="AL28" s="643" t="s">
        <v>50</v>
      </c>
      <c r="AM28" s="644"/>
      <c r="AN28" s="644"/>
      <c r="AO28" s="645"/>
      <c r="AP28" s="643" t="s">
        <v>50</v>
      </c>
      <c r="AQ28" s="644"/>
      <c r="AR28" s="644"/>
      <c r="AS28" s="645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95">
        <f>SUM(J28:U28)</f>
        <v>0</v>
      </c>
    </row>
    <row r="29" spans="1:58" s="7" customFormat="1" ht="37.5" customHeight="1" thickBot="1">
      <c r="A29" s="586"/>
      <c r="B29" s="586"/>
      <c r="C29" s="586"/>
      <c r="D29" s="586"/>
      <c r="E29" s="640" t="s">
        <v>159</v>
      </c>
      <c r="F29" s="27">
        <v>15000</v>
      </c>
      <c r="G29" s="9" t="s">
        <v>171</v>
      </c>
      <c r="H29" s="10" t="s">
        <v>50</v>
      </c>
      <c r="I29" s="196" t="s">
        <v>50</v>
      </c>
      <c r="J29" s="40" t="s">
        <v>50</v>
      </c>
      <c r="K29" s="11" t="s">
        <v>50</v>
      </c>
      <c r="L29" s="11" t="s">
        <v>50</v>
      </c>
      <c r="M29" s="51">
        <v>2629</v>
      </c>
      <c r="N29" s="40" t="s">
        <v>50</v>
      </c>
      <c r="O29" s="11" t="s">
        <v>50</v>
      </c>
      <c r="P29" s="11" t="s">
        <v>50</v>
      </c>
      <c r="Q29" s="51">
        <v>2743</v>
      </c>
      <c r="R29" s="40" t="s">
        <v>50</v>
      </c>
      <c r="S29" s="11" t="s">
        <v>50</v>
      </c>
      <c r="T29" s="11" t="s">
        <v>50</v>
      </c>
      <c r="U29" s="51">
        <v>4113</v>
      </c>
      <c r="V29" s="40" t="s">
        <v>50</v>
      </c>
      <c r="W29" s="11" t="s">
        <v>50</v>
      </c>
      <c r="X29" s="11" t="s">
        <v>50</v>
      </c>
      <c r="Y29" s="51">
        <v>2979</v>
      </c>
      <c r="Z29" s="40" t="s">
        <v>50</v>
      </c>
      <c r="AA29" s="40" t="s">
        <v>50</v>
      </c>
      <c r="AB29" s="40" t="s">
        <v>50</v>
      </c>
      <c r="AC29" s="51">
        <v>3373</v>
      </c>
      <c r="AD29" s="40" t="s">
        <v>50</v>
      </c>
      <c r="AE29" s="40" t="s">
        <v>50</v>
      </c>
      <c r="AF29" s="40" t="s">
        <v>50</v>
      </c>
      <c r="AG29" s="51">
        <v>3795</v>
      </c>
      <c r="AH29" s="40" t="s">
        <v>50</v>
      </c>
      <c r="AI29" s="11" t="s">
        <v>50</v>
      </c>
      <c r="AJ29" s="11" t="s">
        <v>50</v>
      </c>
      <c r="AK29" s="51">
        <v>3231</v>
      </c>
      <c r="AL29" s="40" t="s">
        <v>50</v>
      </c>
      <c r="AM29" s="11" t="s">
        <v>50</v>
      </c>
      <c r="AN29" s="11" t="s">
        <v>50</v>
      </c>
      <c r="AO29" s="51">
        <v>2752</v>
      </c>
      <c r="AP29" s="40" t="s">
        <v>50</v>
      </c>
      <c r="AQ29" s="11" t="s">
        <v>50</v>
      </c>
      <c r="AR29" s="11" t="s">
        <v>50</v>
      </c>
      <c r="AS29" s="467">
        <v>3011</v>
      </c>
      <c r="AT29" s="11"/>
      <c r="AU29" s="11"/>
      <c r="AV29" s="11"/>
      <c r="AW29" s="56"/>
      <c r="AX29" s="11"/>
      <c r="AY29" s="11"/>
      <c r="AZ29" s="11"/>
      <c r="BA29" s="56"/>
      <c r="BB29" s="11"/>
      <c r="BC29" s="11"/>
      <c r="BD29" s="11"/>
      <c r="BE29" s="56"/>
      <c r="BF29" s="197">
        <f>SUM(J29:AS29)</f>
        <v>28626</v>
      </c>
    </row>
    <row r="30" spans="1:58" s="7" customFormat="1" ht="26.25" thickBot="1">
      <c r="A30" s="586"/>
      <c r="B30" s="586"/>
      <c r="C30" s="586"/>
      <c r="D30" s="586"/>
      <c r="E30" s="641"/>
      <c r="F30" s="27">
        <v>100</v>
      </c>
      <c r="G30" s="26" t="s">
        <v>172</v>
      </c>
      <c r="H30" s="10" t="s">
        <v>50</v>
      </c>
      <c r="I30" s="196" t="s">
        <v>50</v>
      </c>
      <c r="J30" s="34" t="s">
        <v>50</v>
      </c>
      <c r="K30" s="10" t="s">
        <v>50</v>
      </c>
      <c r="L30" s="10" t="s">
        <v>50</v>
      </c>
      <c r="M30" s="45">
        <v>5</v>
      </c>
      <c r="N30" s="34" t="s">
        <v>50</v>
      </c>
      <c r="O30" s="10" t="s">
        <v>50</v>
      </c>
      <c r="P30" s="10" t="s">
        <v>50</v>
      </c>
      <c r="Q30" s="45">
        <v>8</v>
      </c>
      <c r="R30" s="34" t="s">
        <v>50</v>
      </c>
      <c r="S30" s="10" t="s">
        <v>50</v>
      </c>
      <c r="T30" s="10" t="s">
        <v>50</v>
      </c>
      <c r="U30" s="45">
        <v>15</v>
      </c>
      <c r="V30" s="40" t="s">
        <v>50</v>
      </c>
      <c r="W30" s="11" t="s">
        <v>50</v>
      </c>
      <c r="X30" s="11" t="s">
        <v>50</v>
      </c>
      <c r="Y30" s="45">
        <v>12</v>
      </c>
      <c r="Z30" s="40" t="s">
        <v>50</v>
      </c>
      <c r="AA30" s="40" t="s">
        <v>50</v>
      </c>
      <c r="AB30" s="40" t="s">
        <v>50</v>
      </c>
      <c r="AC30" s="45">
        <v>13</v>
      </c>
      <c r="AD30" s="40" t="s">
        <v>50</v>
      </c>
      <c r="AE30" s="40" t="s">
        <v>50</v>
      </c>
      <c r="AF30" s="40" t="s">
        <v>50</v>
      </c>
      <c r="AG30" s="45">
        <v>17</v>
      </c>
      <c r="AH30" s="34" t="s">
        <v>50</v>
      </c>
      <c r="AI30" s="10" t="s">
        <v>50</v>
      </c>
      <c r="AJ30" s="10" t="s">
        <v>50</v>
      </c>
      <c r="AK30" s="45">
        <v>17</v>
      </c>
      <c r="AL30" s="34" t="s">
        <v>50</v>
      </c>
      <c r="AM30" s="10" t="s">
        <v>50</v>
      </c>
      <c r="AN30" s="10" t="s">
        <v>50</v>
      </c>
      <c r="AO30" s="45">
        <v>16</v>
      </c>
      <c r="AP30" s="34" t="s">
        <v>50</v>
      </c>
      <c r="AQ30" s="10" t="s">
        <v>50</v>
      </c>
      <c r="AR30" s="10" t="s">
        <v>50</v>
      </c>
      <c r="AS30" s="45">
        <v>0</v>
      </c>
      <c r="AT30" s="10"/>
      <c r="AU30" s="10"/>
      <c r="AV30" s="10"/>
      <c r="AW30" s="57"/>
      <c r="AX30" s="10"/>
      <c r="AY30" s="10"/>
      <c r="AZ30" s="10"/>
      <c r="BA30" s="57"/>
      <c r="BB30" s="10"/>
      <c r="BC30" s="10"/>
      <c r="BD30" s="10"/>
      <c r="BE30" s="57"/>
      <c r="BF30" s="485">
        <f>SUM(J30:AS30)</f>
        <v>103</v>
      </c>
    </row>
    <row r="31" spans="1:58" s="7" customFormat="1" ht="26.25" thickBot="1">
      <c r="A31" s="587"/>
      <c r="B31" s="587"/>
      <c r="C31" s="587"/>
      <c r="D31" s="587"/>
      <c r="E31" s="642"/>
      <c r="F31" s="28">
        <v>5500000</v>
      </c>
      <c r="G31" s="26" t="s">
        <v>173</v>
      </c>
      <c r="H31" s="10" t="s">
        <v>50</v>
      </c>
      <c r="I31" s="196" t="s">
        <v>50</v>
      </c>
      <c r="J31" s="34" t="s">
        <v>50</v>
      </c>
      <c r="K31" s="10" t="s">
        <v>50</v>
      </c>
      <c r="L31" s="10" t="s">
        <v>50</v>
      </c>
      <c r="M31" s="46">
        <v>650000</v>
      </c>
      <c r="N31" s="34" t="s">
        <v>50</v>
      </c>
      <c r="O31" s="10" t="s">
        <v>50</v>
      </c>
      <c r="P31" s="10" t="s">
        <v>50</v>
      </c>
      <c r="Q31" s="46">
        <v>1425000</v>
      </c>
      <c r="R31" s="34" t="s">
        <v>50</v>
      </c>
      <c r="S31" s="10" t="s">
        <v>50</v>
      </c>
      <c r="T31" s="10" t="s">
        <v>50</v>
      </c>
      <c r="U31" s="46">
        <v>660000</v>
      </c>
      <c r="V31" s="40" t="s">
        <v>50</v>
      </c>
      <c r="W31" s="11" t="s">
        <v>50</v>
      </c>
      <c r="X31" s="11" t="s">
        <v>50</v>
      </c>
      <c r="Y31" s="46">
        <v>165000</v>
      </c>
      <c r="Z31" s="40" t="s">
        <v>50</v>
      </c>
      <c r="AA31" s="40" t="s">
        <v>50</v>
      </c>
      <c r="AB31" s="40" t="s">
        <v>50</v>
      </c>
      <c r="AC31" s="46">
        <v>116500</v>
      </c>
      <c r="AD31" s="40" t="s">
        <v>50</v>
      </c>
      <c r="AE31" s="40" t="s">
        <v>50</v>
      </c>
      <c r="AF31" s="40" t="s">
        <v>50</v>
      </c>
      <c r="AG31" s="46">
        <v>941000</v>
      </c>
      <c r="AH31" s="34" t="s">
        <v>50</v>
      </c>
      <c r="AI31" s="10" t="s">
        <v>50</v>
      </c>
      <c r="AJ31" s="10" t="s">
        <v>50</v>
      </c>
      <c r="AK31" s="46">
        <v>1280000</v>
      </c>
      <c r="AL31" s="34" t="s">
        <v>50</v>
      </c>
      <c r="AM31" s="10" t="s">
        <v>50</v>
      </c>
      <c r="AN31" s="10" t="s">
        <v>50</v>
      </c>
      <c r="AO31" s="46">
        <v>2020000</v>
      </c>
      <c r="AP31" s="34" t="s">
        <v>50</v>
      </c>
      <c r="AQ31" s="10" t="s">
        <v>50</v>
      </c>
      <c r="AR31" s="10" t="s">
        <v>50</v>
      </c>
      <c r="AS31" s="46">
        <v>0</v>
      </c>
      <c r="AT31" s="10"/>
      <c r="AU31" s="10"/>
      <c r="AV31" s="10"/>
      <c r="AW31" s="58"/>
      <c r="AX31" s="10"/>
      <c r="AY31" s="10"/>
      <c r="AZ31" s="10"/>
      <c r="BA31" s="58"/>
      <c r="BB31" s="10"/>
      <c r="BC31" s="10"/>
      <c r="BD31" s="10"/>
      <c r="BE31" s="58"/>
      <c r="BF31" s="197">
        <f>SUM(J31:AS31)</f>
        <v>7257500</v>
      </c>
    </row>
    <row r="32" spans="1:9" ht="15">
      <c r="A32" s="7"/>
      <c r="B32" s="7"/>
      <c r="C32" s="7"/>
      <c r="D32" s="7"/>
      <c r="H32" s="7"/>
      <c r="I32" s="7"/>
    </row>
    <row r="33" spans="1:9" ht="15">
      <c r="A33" s="7"/>
      <c r="B33" s="7"/>
      <c r="C33" s="7"/>
      <c r="D33" s="7"/>
      <c r="H33" s="7"/>
      <c r="I33" s="7"/>
    </row>
    <row r="34" spans="1:9" ht="15">
      <c r="A34" s="7"/>
      <c r="B34" s="7"/>
      <c r="C34" s="7"/>
      <c r="D34" s="7"/>
      <c r="H34" s="7"/>
      <c r="I34" s="7"/>
    </row>
    <row r="35" spans="1:9" ht="15">
      <c r="A35" s="7"/>
      <c r="B35" s="7"/>
      <c r="C35" s="7"/>
      <c r="D35" s="7"/>
      <c r="H35" s="7"/>
      <c r="I35" s="7"/>
    </row>
    <row r="36" spans="1:4" ht="15">
      <c r="A36" s="7"/>
      <c r="B36" s="7"/>
      <c r="C36" s="7"/>
      <c r="D36" s="7"/>
    </row>
    <row r="37" spans="1:4" ht="15">
      <c r="A37" s="7"/>
      <c r="B37" s="7"/>
      <c r="C37" s="7"/>
      <c r="D37" s="7"/>
    </row>
  </sheetData>
  <sheetProtection/>
  <mergeCells count="62">
    <mergeCell ref="G18:G27"/>
    <mergeCell ref="H18:H23"/>
    <mergeCell ref="H24:H25"/>
    <mergeCell ref="H26:H27"/>
    <mergeCell ref="J28:M28"/>
    <mergeCell ref="N28:Q28"/>
    <mergeCell ref="R28:U28"/>
    <mergeCell ref="V28:Y28"/>
    <mergeCell ref="AP12:AS12"/>
    <mergeCell ref="Z28:AC28"/>
    <mergeCell ref="AD28:AG28"/>
    <mergeCell ref="AH28:AK28"/>
    <mergeCell ref="AL28:AO28"/>
    <mergeCell ref="AP28:AS28"/>
    <mergeCell ref="AX12:BA12"/>
    <mergeCell ref="BB12:BE12"/>
    <mergeCell ref="A14:A31"/>
    <mergeCell ref="B14:B31"/>
    <mergeCell ref="C14:C31"/>
    <mergeCell ref="D14:D31"/>
    <mergeCell ref="E18:E27"/>
    <mergeCell ref="F18:F27"/>
    <mergeCell ref="I11:I13"/>
    <mergeCell ref="E29:E31"/>
    <mergeCell ref="AX11:BA11"/>
    <mergeCell ref="BB11:BE11"/>
    <mergeCell ref="BF11:BF13"/>
    <mergeCell ref="J12:M12"/>
    <mergeCell ref="N12:Q12"/>
    <mergeCell ref="R12:U12"/>
    <mergeCell ref="V12:Y12"/>
    <mergeCell ref="Z12:AC12"/>
    <mergeCell ref="AD12:AG12"/>
    <mergeCell ref="AH12:AK12"/>
    <mergeCell ref="C11:C13"/>
    <mergeCell ref="AD11:AG11"/>
    <mergeCell ref="AH11:AK11"/>
    <mergeCell ref="AL11:AO11"/>
    <mergeCell ref="AP11:AS11"/>
    <mergeCell ref="AT11:AW11"/>
    <mergeCell ref="AL12:AO12"/>
    <mergeCell ref="AT12:AW12"/>
    <mergeCell ref="B8:C8"/>
    <mergeCell ref="J11:M11"/>
    <mergeCell ref="N11:Q11"/>
    <mergeCell ref="R11:U11"/>
    <mergeCell ref="V11:Y11"/>
    <mergeCell ref="Z11:AC11"/>
    <mergeCell ref="A10:I10"/>
    <mergeCell ref="J10:AX10"/>
    <mergeCell ref="A11:A13"/>
    <mergeCell ref="B11:B13"/>
    <mergeCell ref="C1:Z1"/>
    <mergeCell ref="C2:Z2"/>
    <mergeCell ref="C3:Z3"/>
    <mergeCell ref="D11:D13"/>
    <mergeCell ref="E11:E13"/>
    <mergeCell ref="F11:F13"/>
    <mergeCell ref="G11:G13"/>
    <mergeCell ref="H11:H13"/>
    <mergeCell ref="A6:D6"/>
    <mergeCell ref="B7:C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F47"/>
  <sheetViews>
    <sheetView zoomScale="73" zoomScaleNormal="73" zoomScalePageLayoutView="0" workbookViewId="0" topLeftCell="AB34">
      <selection activeCell="AM48" sqref="AM48"/>
    </sheetView>
  </sheetViews>
  <sheetFormatPr defaultColWidth="11.421875" defaultRowHeight="15"/>
  <cols>
    <col min="1" max="1" width="21.421875" style="0" bestFit="1" customWidth="1"/>
    <col min="2" max="2" width="11.28125" style="0" customWidth="1"/>
    <col min="3" max="3" width="24.7109375" style="0" customWidth="1"/>
    <col min="4" max="4" width="31.00390625" style="0" customWidth="1"/>
    <col min="5" max="7" width="28.00390625" style="0" customWidth="1"/>
    <col min="8" max="8" width="26.57421875" style="0" customWidth="1"/>
    <col min="9" max="9" width="29.7109375" style="0" customWidth="1"/>
    <col min="10" max="10" width="16.7109375" style="0" customWidth="1"/>
    <col min="11" max="11" width="15.8515625" style="0" customWidth="1"/>
    <col min="12" max="15" width="13.57421875" style="0" customWidth="1"/>
    <col min="16" max="16" width="13.140625" style="0" customWidth="1"/>
    <col min="17" max="17" width="15.57421875" style="0" customWidth="1"/>
    <col min="18" max="18" width="13.140625" style="0" customWidth="1"/>
    <col min="19" max="19" width="14.00390625" style="0" customWidth="1"/>
    <col min="20" max="20" width="10.28125" style="0" customWidth="1"/>
    <col min="21" max="21" width="15.57421875" style="0" customWidth="1"/>
    <col min="22" max="22" width="13.140625" style="0" customWidth="1"/>
    <col min="23" max="23" width="14.00390625" style="0" customWidth="1"/>
    <col min="24" max="24" width="8.57421875" style="0" customWidth="1"/>
    <col min="25" max="25" width="15.57421875" style="0" customWidth="1"/>
    <col min="26" max="26" width="13.140625" style="0" customWidth="1"/>
    <col min="27" max="27" width="14.00390625" style="0" customWidth="1"/>
    <col min="28" max="28" width="8.57421875" style="0" customWidth="1"/>
    <col min="29" max="29" width="15.57421875" style="0" customWidth="1"/>
    <col min="30" max="30" width="13.140625" style="0" customWidth="1"/>
    <col min="31" max="31" width="14.00390625" style="0" customWidth="1"/>
    <col min="32" max="32" width="8.57421875" style="0" customWidth="1"/>
    <col min="33" max="33" width="15.57421875" style="0" customWidth="1"/>
    <col min="34" max="34" width="13.140625" style="0" customWidth="1"/>
    <col min="35" max="35" width="14.00390625" style="0" customWidth="1"/>
    <col min="36" max="36" width="8.57421875" style="0" customWidth="1"/>
    <col min="37" max="37" width="15.57421875" style="0" customWidth="1"/>
    <col min="38" max="38" width="13.140625" style="0" customWidth="1"/>
    <col min="39" max="39" width="14.00390625" style="0" customWidth="1"/>
    <col min="40" max="40" width="8.57421875" style="0" customWidth="1"/>
    <col min="41" max="41" width="15.57421875" style="0" customWidth="1"/>
    <col min="42" max="42" width="13.140625" style="0" customWidth="1"/>
    <col min="43" max="43" width="14.00390625" style="0" customWidth="1"/>
    <col min="44" max="44" width="8.57421875" style="0" customWidth="1"/>
    <col min="45" max="45" width="15.57421875" style="0" customWidth="1"/>
    <col min="46" max="46" width="13.140625" style="0" hidden="1" customWidth="1"/>
    <col min="47" max="47" width="14.00390625" style="0" hidden="1" customWidth="1"/>
    <col min="48" max="48" width="8.57421875" style="0" hidden="1" customWidth="1"/>
    <col min="49" max="49" width="15.57421875" style="0" hidden="1" customWidth="1"/>
    <col min="50" max="50" width="13.140625" style="0" hidden="1" customWidth="1"/>
    <col min="51" max="51" width="14.00390625" style="0" hidden="1" customWidth="1"/>
    <col min="52" max="52" width="8.57421875" style="0" hidden="1" customWidth="1"/>
    <col min="53" max="53" width="15.57421875" style="0" hidden="1" customWidth="1"/>
    <col min="54" max="54" width="13.140625" style="0" hidden="1" customWidth="1"/>
    <col min="55" max="55" width="14.00390625" style="0" hidden="1" customWidth="1"/>
    <col min="56" max="56" width="8.57421875" style="0" hidden="1" customWidth="1"/>
    <col min="57" max="57" width="15.57421875" style="0" hidden="1" customWidth="1"/>
    <col min="58" max="58" width="22.7109375" style="0" customWidth="1"/>
    <col min="59" max="62" width="20.8515625" style="0" customWidth="1"/>
  </cols>
  <sheetData>
    <row r="1" spans="2:58" s="7" customFormat="1" ht="33.75" customHeight="1">
      <c r="B1" s="72"/>
      <c r="C1" s="544" t="s">
        <v>51</v>
      </c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</row>
    <row r="2" spans="2:58" s="7" customFormat="1" ht="31.5" customHeight="1">
      <c r="B2" s="73"/>
      <c r="C2" s="545" t="s">
        <v>24</v>
      </c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</row>
    <row r="3" spans="2:58" s="7" customFormat="1" ht="31.5" customHeight="1">
      <c r="B3" s="73"/>
      <c r="C3" s="545" t="s">
        <v>21</v>
      </c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</row>
    <row r="4" spans="1:58" s="7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="7" customFormat="1" ht="15.75" thickBot="1"/>
    <row r="6" spans="1:9" s="7" customFormat="1" ht="15">
      <c r="A6" s="536" t="s">
        <v>0</v>
      </c>
      <c r="B6" s="537"/>
      <c r="C6" s="538"/>
      <c r="D6" s="539"/>
      <c r="E6" s="3"/>
      <c r="F6" s="3"/>
      <c r="G6" s="3"/>
      <c r="I6" s="7" t="s">
        <v>48</v>
      </c>
    </row>
    <row r="7" spans="1:7" s="7" customFormat="1" ht="30">
      <c r="A7" s="5" t="s">
        <v>1</v>
      </c>
      <c r="B7" s="540" t="s">
        <v>2</v>
      </c>
      <c r="C7" s="541"/>
      <c r="D7" s="1" t="s">
        <v>26</v>
      </c>
      <c r="E7" s="3"/>
      <c r="F7" s="3"/>
      <c r="G7" s="3"/>
    </row>
    <row r="8" spans="1:4" s="7" customFormat="1" ht="45" customHeight="1" thickBot="1">
      <c r="A8" s="6" t="s">
        <v>27</v>
      </c>
      <c r="B8" s="656" t="s">
        <v>52</v>
      </c>
      <c r="C8" s="657"/>
      <c r="D8" s="115" t="s">
        <v>72</v>
      </c>
    </row>
    <row r="9" s="7" customFormat="1" ht="15.75" thickBot="1"/>
    <row r="10" spans="1:58" s="7" customFormat="1" ht="21.75" thickBot="1">
      <c r="A10" s="546" t="s">
        <v>3</v>
      </c>
      <c r="B10" s="547"/>
      <c r="C10" s="547"/>
      <c r="D10" s="547"/>
      <c r="E10" s="547"/>
      <c r="F10" s="547"/>
      <c r="G10" s="547"/>
      <c r="H10" s="547"/>
      <c r="I10" s="548"/>
      <c r="J10" s="549">
        <v>2022</v>
      </c>
      <c r="K10" s="550"/>
      <c r="L10" s="550"/>
      <c r="M10" s="550"/>
      <c r="N10" s="550"/>
      <c r="O10" s="550"/>
      <c r="P10" s="550"/>
      <c r="Q10" s="550"/>
      <c r="R10" s="550"/>
      <c r="S10" s="550"/>
      <c r="T10" s="550"/>
      <c r="U10" s="550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</row>
    <row r="11" spans="1:58" s="7" customFormat="1" ht="38.25" customHeight="1">
      <c r="A11" s="551" t="s">
        <v>20</v>
      </c>
      <c r="B11" s="624" t="s">
        <v>25</v>
      </c>
      <c r="C11" s="618" t="s">
        <v>4</v>
      </c>
      <c r="D11" s="612" t="s">
        <v>5</v>
      </c>
      <c r="E11" s="615" t="s">
        <v>6</v>
      </c>
      <c r="F11" s="615" t="s">
        <v>7</v>
      </c>
      <c r="G11" s="618" t="s">
        <v>8</v>
      </c>
      <c r="H11" s="615" t="s">
        <v>28</v>
      </c>
      <c r="I11" s="612" t="s">
        <v>29</v>
      </c>
      <c r="J11" s="569" t="s">
        <v>9</v>
      </c>
      <c r="K11" s="569"/>
      <c r="L11" s="569"/>
      <c r="M11" s="569"/>
      <c r="N11" s="569" t="s">
        <v>22</v>
      </c>
      <c r="O11" s="569"/>
      <c r="P11" s="569"/>
      <c r="Q11" s="569"/>
      <c r="R11" s="569" t="s">
        <v>10</v>
      </c>
      <c r="S11" s="569"/>
      <c r="T11" s="569"/>
      <c r="U11" s="569"/>
      <c r="V11" s="668" t="s">
        <v>11</v>
      </c>
      <c r="W11" s="660"/>
      <c r="X11" s="660"/>
      <c r="Y11" s="660"/>
      <c r="Z11" s="668" t="s">
        <v>12</v>
      </c>
      <c r="AA11" s="660"/>
      <c r="AB11" s="660"/>
      <c r="AC11" s="660"/>
      <c r="AD11" s="659" t="s">
        <v>13</v>
      </c>
      <c r="AE11" s="660"/>
      <c r="AF11" s="660"/>
      <c r="AG11" s="661"/>
      <c r="AH11" s="659" t="s">
        <v>14</v>
      </c>
      <c r="AI11" s="660"/>
      <c r="AJ11" s="660"/>
      <c r="AK11" s="661"/>
      <c r="AL11" s="659" t="s">
        <v>15</v>
      </c>
      <c r="AM11" s="660"/>
      <c r="AN11" s="660"/>
      <c r="AO11" s="660"/>
      <c r="AP11" s="662" t="s">
        <v>16</v>
      </c>
      <c r="AQ11" s="663"/>
      <c r="AR11" s="663"/>
      <c r="AS11" s="664"/>
      <c r="AT11" s="662" t="s">
        <v>17</v>
      </c>
      <c r="AU11" s="663"/>
      <c r="AV11" s="663"/>
      <c r="AW11" s="664"/>
      <c r="AX11" s="662" t="s">
        <v>18</v>
      </c>
      <c r="AY11" s="663"/>
      <c r="AZ11" s="663"/>
      <c r="BA11" s="664"/>
      <c r="BB11" s="662" t="s">
        <v>19</v>
      </c>
      <c r="BC11" s="663"/>
      <c r="BD11" s="663"/>
      <c r="BE11" s="664"/>
      <c r="BF11" s="630" t="s">
        <v>23</v>
      </c>
    </row>
    <row r="12" spans="1:58" s="7" customFormat="1" ht="15.75" thickBot="1">
      <c r="A12" s="551"/>
      <c r="B12" s="625"/>
      <c r="C12" s="619"/>
      <c r="D12" s="613"/>
      <c r="E12" s="616"/>
      <c r="F12" s="616"/>
      <c r="G12" s="619"/>
      <c r="H12" s="616"/>
      <c r="I12" s="613"/>
      <c r="J12" s="666" t="s">
        <v>30</v>
      </c>
      <c r="K12" s="583"/>
      <c r="L12" s="583"/>
      <c r="M12" s="667"/>
      <c r="N12" s="666" t="s">
        <v>30</v>
      </c>
      <c r="O12" s="583"/>
      <c r="P12" s="583"/>
      <c r="Q12" s="667"/>
      <c r="R12" s="666" t="s">
        <v>30</v>
      </c>
      <c r="S12" s="583"/>
      <c r="T12" s="583"/>
      <c r="U12" s="667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631"/>
    </row>
    <row r="13" spans="1:58" s="7" customFormat="1" ht="42" customHeight="1" thickBot="1">
      <c r="A13" s="658"/>
      <c r="B13" s="626"/>
      <c r="C13" s="620"/>
      <c r="D13" s="614"/>
      <c r="E13" s="617"/>
      <c r="F13" s="617"/>
      <c r="G13" s="620"/>
      <c r="H13" s="617"/>
      <c r="I13" s="665"/>
      <c r="J13" s="36" t="s">
        <v>31</v>
      </c>
      <c r="K13" s="37" t="s">
        <v>32</v>
      </c>
      <c r="L13" s="38" t="s">
        <v>33</v>
      </c>
      <c r="M13" s="39" t="s">
        <v>34</v>
      </c>
      <c r="N13" s="36" t="s">
        <v>31</v>
      </c>
      <c r="O13" s="37" t="s">
        <v>32</v>
      </c>
      <c r="P13" s="38" t="s">
        <v>33</v>
      </c>
      <c r="Q13" s="39" t="s">
        <v>35</v>
      </c>
      <c r="R13" s="47" t="s">
        <v>31</v>
      </c>
      <c r="S13" s="37" t="s">
        <v>32</v>
      </c>
      <c r="T13" s="38" t="s">
        <v>33</v>
      </c>
      <c r="U13" s="39" t="s">
        <v>35</v>
      </c>
      <c r="V13" s="36" t="s">
        <v>31</v>
      </c>
      <c r="W13" s="37" t="s">
        <v>32</v>
      </c>
      <c r="X13" s="38" t="s">
        <v>33</v>
      </c>
      <c r="Y13" s="39" t="s">
        <v>35</v>
      </c>
      <c r="Z13" s="36" t="s">
        <v>31</v>
      </c>
      <c r="AA13" s="37" t="s">
        <v>32</v>
      </c>
      <c r="AB13" s="38" t="s">
        <v>33</v>
      </c>
      <c r="AC13" s="39" t="s">
        <v>35</v>
      </c>
      <c r="AD13" s="36" t="s">
        <v>31</v>
      </c>
      <c r="AE13" s="37" t="s">
        <v>32</v>
      </c>
      <c r="AF13" s="38" t="s">
        <v>33</v>
      </c>
      <c r="AG13" s="39" t="s">
        <v>35</v>
      </c>
      <c r="AH13" s="36" t="s">
        <v>31</v>
      </c>
      <c r="AI13" s="37" t="s">
        <v>32</v>
      </c>
      <c r="AJ13" s="38" t="s">
        <v>33</v>
      </c>
      <c r="AK13" s="39" t="s">
        <v>35</v>
      </c>
      <c r="AL13" s="275" t="s">
        <v>31</v>
      </c>
      <c r="AM13" s="272" t="s">
        <v>32</v>
      </c>
      <c r="AN13" s="273" t="s">
        <v>33</v>
      </c>
      <c r="AO13" s="276" t="s">
        <v>35</v>
      </c>
      <c r="AP13" s="275" t="s">
        <v>31</v>
      </c>
      <c r="AQ13" s="272" t="s">
        <v>32</v>
      </c>
      <c r="AR13" s="273" t="s">
        <v>33</v>
      </c>
      <c r="AS13" s="276" t="s">
        <v>35</v>
      </c>
      <c r="AT13" s="36" t="s">
        <v>31</v>
      </c>
      <c r="AU13" s="37" t="s">
        <v>32</v>
      </c>
      <c r="AV13" s="38" t="s">
        <v>33</v>
      </c>
      <c r="AW13" s="52" t="s">
        <v>35</v>
      </c>
      <c r="AX13" s="36" t="s">
        <v>31</v>
      </c>
      <c r="AY13" s="37" t="s">
        <v>32</v>
      </c>
      <c r="AZ13" s="38" t="s">
        <v>33</v>
      </c>
      <c r="BA13" s="52" t="s">
        <v>35</v>
      </c>
      <c r="BB13" s="36" t="s">
        <v>31</v>
      </c>
      <c r="BC13" s="37" t="s">
        <v>32</v>
      </c>
      <c r="BD13" s="38" t="s">
        <v>33</v>
      </c>
      <c r="BE13" s="52" t="s">
        <v>35</v>
      </c>
      <c r="BF13" s="631"/>
    </row>
    <row r="14" spans="1:58" s="7" customFormat="1" ht="15" customHeight="1">
      <c r="A14" s="669" t="s">
        <v>73</v>
      </c>
      <c r="B14" s="670">
        <v>15453</v>
      </c>
      <c r="C14" s="674" t="s">
        <v>74</v>
      </c>
      <c r="D14" s="585" t="s">
        <v>75</v>
      </c>
      <c r="E14" s="677" t="s">
        <v>76</v>
      </c>
      <c r="F14" s="679">
        <v>400</v>
      </c>
      <c r="G14" s="679" t="s">
        <v>77</v>
      </c>
      <c r="H14" s="695" t="s">
        <v>36</v>
      </c>
      <c r="I14" s="64" t="s">
        <v>37</v>
      </c>
      <c r="J14" s="13">
        <v>0</v>
      </c>
      <c r="K14" s="14">
        <v>0</v>
      </c>
      <c r="L14" s="14">
        <v>0</v>
      </c>
      <c r="M14" s="32">
        <f>SUM(J14:L14)</f>
        <v>0</v>
      </c>
      <c r="N14" s="30">
        <v>0</v>
      </c>
      <c r="O14" s="14">
        <v>0</v>
      </c>
      <c r="P14" s="14">
        <v>0</v>
      </c>
      <c r="Q14" s="20">
        <f>SUM(N14:P14)</f>
        <v>0</v>
      </c>
      <c r="R14" s="13">
        <v>0</v>
      </c>
      <c r="S14" s="14">
        <v>0</v>
      </c>
      <c r="T14" s="14">
        <v>0</v>
      </c>
      <c r="U14" s="29">
        <f>SUM(R14:T14)</f>
        <v>0</v>
      </c>
      <c r="V14" s="30">
        <v>0</v>
      </c>
      <c r="W14" s="14">
        <v>0</v>
      </c>
      <c r="X14" s="30">
        <v>0</v>
      </c>
      <c r="Y14" s="41">
        <v>0</v>
      </c>
      <c r="Z14" s="30">
        <v>0</v>
      </c>
      <c r="AA14" s="14">
        <v>0</v>
      </c>
      <c r="AB14" s="30">
        <v>0</v>
      </c>
      <c r="AC14" s="20">
        <v>0</v>
      </c>
      <c r="AD14" s="13">
        <v>0</v>
      </c>
      <c r="AE14" s="14">
        <v>0</v>
      </c>
      <c r="AF14" s="30">
        <v>0</v>
      </c>
      <c r="AG14" s="32">
        <v>0</v>
      </c>
      <c r="AH14" s="30">
        <v>0</v>
      </c>
      <c r="AI14" s="14">
        <v>0</v>
      </c>
      <c r="AJ14" s="30">
        <v>0</v>
      </c>
      <c r="AK14" s="20">
        <f>SUM(AH14:AJ14)</f>
        <v>0</v>
      </c>
      <c r="AL14" s="13">
        <v>0</v>
      </c>
      <c r="AM14" s="14">
        <v>0</v>
      </c>
      <c r="AN14" s="14">
        <v>0</v>
      </c>
      <c r="AO14" s="20">
        <f>SUM(AL14:AN14)</f>
        <v>0</v>
      </c>
      <c r="AP14" s="13">
        <v>0</v>
      </c>
      <c r="AQ14" s="14">
        <v>0</v>
      </c>
      <c r="AR14" s="14">
        <v>0</v>
      </c>
      <c r="AS14" s="32">
        <f>SUM(AP14:AR14)</f>
        <v>0</v>
      </c>
      <c r="AT14" s="30"/>
      <c r="AU14" s="14"/>
      <c r="AV14" s="30"/>
      <c r="AW14" s="41"/>
      <c r="AX14" s="30"/>
      <c r="AY14" s="14"/>
      <c r="AZ14" s="30"/>
      <c r="BA14" s="41"/>
      <c r="BB14" s="30"/>
      <c r="BC14" s="14"/>
      <c r="BD14" s="30"/>
      <c r="BE14" s="20"/>
      <c r="BF14" s="60">
        <f>M14+Q14+U14+Y14+AC14+AG14+AK14+AO14+AS14</f>
        <v>0</v>
      </c>
    </row>
    <row r="15" spans="1:58" s="7" customFormat="1" ht="15" customHeight="1">
      <c r="A15" s="669"/>
      <c r="B15" s="671"/>
      <c r="C15" s="675"/>
      <c r="D15" s="586"/>
      <c r="E15" s="678"/>
      <c r="F15" s="680"/>
      <c r="G15" s="680"/>
      <c r="H15" s="696"/>
      <c r="I15" s="65" t="s">
        <v>38</v>
      </c>
      <c r="J15" s="15">
        <v>0</v>
      </c>
      <c r="K15" s="8">
        <v>0</v>
      </c>
      <c r="L15" s="8">
        <v>0</v>
      </c>
      <c r="M15" s="16">
        <f>SUM(J15:L15)</f>
        <v>0</v>
      </c>
      <c r="N15" s="12">
        <v>0</v>
      </c>
      <c r="O15" s="8">
        <v>0</v>
      </c>
      <c r="P15" s="8">
        <v>0</v>
      </c>
      <c r="Q15" s="21">
        <f>SUM(N15:P15)</f>
        <v>0</v>
      </c>
      <c r="R15" s="15">
        <v>0</v>
      </c>
      <c r="S15" s="8">
        <v>0</v>
      </c>
      <c r="T15" s="8">
        <v>0</v>
      </c>
      <c r="U15" s="16">
        <f>SUM(R15:T15)</f>
        <v>0</v>
      </c>
      <c r="V15" s="12">
        <v>0</v>
      </c>
      <c r="W15" s="8">
        <v>0</v>
      </c>
      <c r="X15" s="12">
        <v>0</v>
      </c>
      <c r="Y15" s="42">
        <v>0</v>
      </c>
      <c r="Z15" s="12">
        <v>0</v>
      </c>
      <c r="AA15" s="8">
        <v>0</v>
      </c>
      <c r="AB15" s="12">
        <v>0</v>
      </c>
      <c r="AC15" s="21">
        <v>0</v>
      </c>
      <c r="AD15" s="15">
        <v>0</v>
      </c>
      <c r="AE15" s="8">
        <v>0</v>
      </c>
      <c r="AF15" s="12">
        <v>0</v>
      </c>
      <c r="AG15" s="16">
        <v>0</v>
      </c>
      <c r="AH15" s="12">
        <v>0</v>
      </c>
      <c r="AI15" s="8">
        <v>0</v>
      </c>
      <c r="AJ15" s="12">
        <v>0</v>
      </c>
      <c r="AK15" s="21">
        <f>SUM(AH15:AJ15)</f>
        <v>0</v>
      </c>
      <c r="AL15" s="15">
        <v>0</v>
      </c>
      <c r="AM15" s="8">
        <v>0</v>
      </c>
      <c r="AN15" s="8">
        <v>0</v>
      </c>
      <c r="AO15" s="21">
        <f>SUM(AL15:AN15)</f>
        <v>0</v>
      </c>
      <c r="AP15" s="15">
        <v>0</v>
      </c>
      <c r="AQ15" s="8">
        <v>0</v>
      </c>
      <c r="AR15" s="8">
        <v>0</v>
      </c>
      <c r="AS15" s="16">
        <f>SUM(AP15:AR15)</f>
        <v>0</v>
      </c>
      <c r="AT15" s="12"/>
      <c r="AU15" s="8"/>
      <c r="AV15" s="12"/>
      <c r="AW15" s="42"/>
      <c r="AX15" s="12"/>
      <c r="AY15" s="8"/>
      <c r="AZ15" s="12"/>
      <c r="BA15" s="42"/>
      <c r="BB15" s="12"/>
      <c r="BC15" s="8"/>
      <c r="BD15" s="12"/>
      <c r="BE15" s="21"/>
      <c r="BF15" s="61">
        <f aca="true" t="shared" si="0" ref="BF15:BF23">M15+Q15+U15+Y15+AC15+AG15+AK15+AO15+AS15</f>
        <v>0</v>
      </c>
    </row>
    <row r="16" spans="1:58" s="7" customFormat="1" ht="15" customHeight="1">
      <c r="A16" s="669"/>
      <c r="B16" s="671"/>
      <c r="C16" s="675"/>
      <c r="D16" s="586"/>
      <c r="E16" s="678"/>
      <c r="F16" s="680"/>
      <c r="G16" s="680"/>
      <c r="H16" s="696"/>
      <c r="I16" s="65" t="s">
        <v>39</v>
      </c>
      <c r="J16" s="15">
        <v>0</v>
      </c>
      <c r="K16" s="8">
        <v>0</v>
      </c>
      <c r="L16" s="8">
        <v>0</v>
      </c>
      <c r="M16" s="16">
        <f>SUM(M14:M15)</f>
        <v>0</v>
      </c>
      <c r="N16" s="12">
        <v>0</v>
      </c>
      <c r="O16" s="8">
        <v>0</v>
      </c>
      <c r="P16" s="8">
        <v>0</v>
      </c>
      <c r="Q16" s="21">
        <f>SUM(Q14:Q15)</f>
        <v>0</v>
      </c>
      <c r="R16" s="15">
        <v>0</v>
      </c>
      <c r="S16" s="8">
        <v>0</v>
      </c>
      <c r="T16" s="8">
        <v>0</v>
      </c>
      <c r="U16" s="16">
        <f>SUM(R16:T16)</f>
        <v>0</v>
      </c>
      <c r="V16" s="12">
        <v>0</v>
      </c>
      <c r="W16" s="8">
        <v>0</v>
      </c>
      <c r="X16" s="8">
        <v>0</v>
      </c>
      <c r="Y16" s="42">
        <v>0</v>
      </c>
      <c r="Z16" s="12">
        <v>0</v>
      </c>
      <c r="AA16" s="8">
        <v>0</v>
      </c>
      <c r="AB16" s="8">
        <v>0</v>
      </c>
      <c r="AC16" s="21">
        <v>0</v>
      </c>
      <c r="AD16" s="15">
        <v>0</v>
      </c>
      <c r="AE16" s="8">
        <v>0</v>
      </c>
      <c r="AF16" s="8">
        <v>0</v>
      </c>
      <c r="AG16" s="16">
        <v>0</v>
      </c>
      <c r="AH16" s="12">
        <v>0</v>
      </c>
      <c r="AI16" s="8">
        <v>0</v>
      </c>
      <c r="AJ16" s="8">
        <v>0</v>
      </c>
      <c r="AK16" s="21">
        <f>SUM(AH16:AJ16)</f>
        <v>0</v>
      </c>
      <c r="AL16" s="15">
        <v>0</v>
      </c>
      <c r="AM16" s="8">
        <v>0</v>
      </c>
      <c r="AN16" s="8">
        <v>0</v>
      </c>
      <c r="AO16" s="21">
        <f>SUM(AO14:AO15)</f>
        <v>0</v>
      </c>
      <c r="AP16" s="15">
        <v>0</v>
      </c>
      <c r="AQ16" s="8">
        <v>0</v>
      </c>
      <c r="AR16" s="8">
        <v>0</v>
      </c>
      <c r="AS16" s="16">
        <f>SUM(AP16:AR16)</f>
        <v>0</v>
      </c>
      <c r="AT16" s="12"/>
      <c r="AU16" s="8"/>
      <c r="AV16" s="8"/>
      <c r="AW16" s="42"/>
      <c r="AX16" s="12"/>
      <c r="AY16" s="8"/>
      <c r="AZ16" s="8"/>
      <c r="BA16" s="42"/>
      <c r="BB16" s="12"/>
      <c r="BC16" s="8"/>
      <c r="BD16" s="8"/>
      <c r="BE16" s="21"/>
      <c r="BF16" s="61">
        <f t="shared" si="0"/>
        <v>0</v>
      </c>
    </row>
    <row r="17" spans="1:58" s="7" customFormat="1" ht="15" customHeight="1">
      <c r="A17" s="669"/>
      <c r="B17" s="671"/>
      <c r="C17" s="675"/>
      <c r="D17" s="586"/>
      <c r="E17" s="678"/>
      <c r="F17" s="680"/>
      <c r="G17" s="680"/>
      <c r="H17" s="696"/>
      <c r="I17" s="65" t="s">
        <v>40</v>
      </c>
      <c r="J17" s="15">
        <v>4</v>
      </c>
      <c r="K17" s="8">
        <v>3</v>
      </c>
      <c r="L17" s="8">
        <v>0</v>
      </c>
      <c r="M17" s="16">
        <f>SUM(J17:L17)</f>
        <v>7</v>
      </c>
      <c r="N17" s="12">
        <v>4</v>
      </c>
      <c r="O17" s="8">
        <v>2</v>
      </c>
      <c r="P17" s="8">
        <v>0</v>
      </c>
      <c r="Q17" s="21">
        <f>SUM(N17:P17)</f>
        <v>6</v>
      </c>
      <c r="R17" s="15">
        <v>24</v>
      </c>
      <c r="S17" s="8">
        <v>20</v>
      </c>
      <c r="T17" s="8">
        <v>1</v>
      </c>
      <c r="U17" s="16">
        <f>SUM(R17:T17)</f>
        <v>45</v>
      </c>
      <c r="V17" s="12">
        <v>25</v>
      </c>
      <c r="W17" s="8">
        <v>19</v>
      </c>
      <c r="X17" s="8">
        <v>1</v>
      </c>
      <c r="Y17" s="42">
        <v>45</v>
      </c>
      <c r="Z17" s="12">
        <v>20</v>
      </c>
      <c r="AA17" s="8">
        <v>9</v>
      </c>
      <c r="AB17" s="8">
        <v>1</v>
      </c>
      <c r="AC17" s="21">
        <v>30</v>
      </c>
      <c r="AD17" s="15">
        <v>13</v>
      </c>
      <c r="AE17" s="8">
        <v>21</v>
      </c>
      <c r="AF17" s="8">
        <v>1</v>
      </c>
      <c r="AG17" s="16">
        <v>35</v>
      </c>
      <c r="AH17" s="12">
        <v>15</v>
      </c>
      <c r="AI17" s="8">
        <v>12</v>
      </c>
      <c r="AJ17" s="8">
        <v>0</v>
      </c>
      <c r="AK17" s="21">
        <f>SUM(AH17:AJ17)</f>
        <v>27</v>
      </c>
      <c r="AL17" s="15">
        <v>14</v>
      </c>
      <c r="AM17" s="8">
        <v>12</v>
      </c>
      <c r="AN17" s="8">
        <v>0</v>
      </c>
      <c r="AO17" s="21">
        <f>SUM(AL17:AN17)</f>
        <v>26</v>
      </c>
      <c r="AP17" s="15">
        <v>18</v>
      </c>
      <c r="AQ17" s="8">
        <v>14</v>
      </c>
      <c r="AR17" s="8">
        <v>0</v>
      </c>
      <c r="AS17" s="16">
        <f>SUM(AP17:AR17)</f>
        <v>32</v>
      </c>
      <c r="AT17" s="12"/>
      <c r="AU17" s="8"/>
      <c r="AV17" s="8"/>
      <c r="AW17" s="42"/>
      <c r="AX17" s="12"/>
      <c r="AY17" s="8"/>
      <c r="AZ17" s="8"/>
      <c r="BA17" s="42"/>
      <c r="BB17" s="12"/>
      <c r="BC17" s="8"/>
      <c r="BD17" s="8"/>
      <c r="BE17" s="21"/>
      <c r="BF17" s="61">
        <f t="shared" si="0"/>
        <v>253</v>
      </c>
    </row>
    <row r="18" spans="1:58" s="7" customFormat="1" ht="15" customHeight="1">
      <c r="A18" s="669"/>
      <c r="B18" s="671"/>
      <c r="C18" s="675"/>
      <c r="D18" s="586"/>
      <c r="E18" s="678"/>
      <c r="F18" s="680"/>
      <c r="G18" s="680"/>
      <c r="H18" s="696"/>
      <c r="I18" s="65" t="s">
        <v>41</v>
      </c>
      <c r="J18" s="15">
        <v>2</v>
      </c>
      <c r="K18" s="8">
        <v>1</v>
      </c>
      <c r="L18" s="8">
        <v>0</v>
      </c>
      <c r="M18" s="16">
        <f>SUM(J18:L18)</f>
        <v>3</v>
      </c>
      <c r="N18" s="12">
        <v>1</v>
      </c>
      <c r="O18" s="8">
        <v>0</v>
      </c>
      <c r="P18" s="8">
        <v>0</v>
      </c>
      <c r="Q18" s="21">
        <f>SUM(N18:P18)</f>
        <v>1</v>
      </c>
      <c r="R18" s="15">
        <v>0</v>
      </c>
      <c r="S18" s="8">
        <v>0</v>
      </c>
      <c r="T18" s="8">
        <v>0</v>
      </c>
      <c r="U18" s="16">
        <f>SUM(R18:T18)</f>
        <v>0</v>
      </c>
      <c r="V18" s="12">
        <v>0</v>
      </c>
      <c r="W18" s="8">
        <v>0</v>
      </c>
      <c r="X18" s="8">
        <v>0</v>
      </c>
      <c r="Y18" s="42">
        <v>0</v>
      </c>
      <c r="Z18" s="12">
        <v>0</v>
      </c>
      <c r="AA18" s="8">
        <v>0</v>
      </c>
      <c r="AB18" s="8">
        <v>0</v>
      </c>
      <c r="AC18" s="21">
        <v>0</v>
      </c>
      <c r="AD18" s="15">
        <v>0</v>
      </c>
      <c r="AE18" s="8">
        <v>0</v>
      </c>
      <c r="AF18" s="8">
        <v>0</v>
      </c>
      <c r="AG18" s="16">
        <v>0</v>
      </c>
      <c r="AH18" s="12">
        <v>0</v>
      </c>
      <c r="AI18" s="8">
        <v>0</v>
      </c>
      <c r="AJ18" s="8">
        <v>0</v>
      </c>
      <c r="AK18" s="21">
        <f>SUM(AH18:AJ18)</f>
        <v>0</v>
      </c>
      <c r="AL18" s="15">
        <v>0</v>
      </c>
      <c r="AM18" s="8">
        <v>0</v>
      </c>
      <c r="AN18" s="8">
        <v>0</v>
      </c>
      <c r="AO18" s="21">
        <f>SUM(AL18:AN18)</f>
        <v>0</v>
      </c>
      <c r="AP18" s="15">
        <v>0</v>
      </c>
      <c r="AQ18" s="8">
        <v>0</v>
      </c>
      <c r="AR18" s="8">
        <v>0</v>
      </c>
      <c r="AS18" s="16">
        <f>SUM(AP18:AR18)</f>
        <v>0</v>
      </c>
      <c r="AT18" s="12"/>
      <c r="AU18" s="8"/>
      <c r="AV18" s="8"/>
      <c r="AW18" s="42"/>
      <c r="AX18" s="12"/>
      <c r="AY18" s="8"/>
      <c r="AZ18" s="8"/>
      <c r="BA18" s="42"/>
      <c r="BB18" s="12"/>
      <c r="BC18" s="8"/>
      <c r="BD18" s="8"/>
      <c r="BE18" s="21"/>
      <c r="BF18" s="61">
        <f t="shared" si="0"/>
        <v>4</v>
      </c>
    </row>
    <row r="19" spans="1:58" s="7" customFormat="1" ht="36" customHeight="1">
      <c r="A19" s="669"/>
      <c r="B19" s="671"/>
      <c r="C19" s="675"/>
      <c r="D19" s="586"/>
      <c r="E19" s="678"/>
      <c r="F19" s="680"/>
      <c r="G19" s="680"/>
      <c r="H19" s="697"/>
      <c r="I19" s="66" t="s">
        <v>207</v>
      </c>
      <c r="J19" s="231">
        <f aca="true" t="shared" si="1" ref="J19:P19">SUM(J14:J18)</f>
        <v>6</v>
      </c>
      <c r="K19" s="232">
        <f t="shared" si="1"/>
        <v>4</v>
      </c>
      <c r="L19" s="232">
        <f t="shared" si="1"/>
        <v>0</v>
      </c>
      <c r="M19" s="116">
        <f t="shared" si="1"/>
        <v>10</v>
      </c>
      <c r="N19" s="12">
        <f t="shared" si="1"/>
        <v>5</v>
      </c>
      <c r="O19" s="8">
        <f t="shared" si="1"/>
        <v>2</v>
      </c>
      <c r="P19" s="232">
        <f t="shared" si="1"/>
        <v>0</v>
      </c>
      <c r="Q19" s="25">
        <f>SUM(Q17:Q18)</f>
        <v>7</v>
      </c>
      <c r="R19" s="15">
        <f>SUM(R14:R18)</f>
        <v>24</v>
      </c>
      <c r="S19" s="8">
        <f>SUM(S14:S18)</f>
        <v>20</v>
      </c>
      <c r="T19" s="232">
        <f>SUM(T14:T18)</f>
        <v>1</v>
      </c>
      <c r="U19" s="23">
        <f>SUM(U14:U18)</f>
        <v>45</v>
      </c>
      <c r="V19" s="12"/>
      <c r="W19" s="8"/>
      <c r="X19" s="63"/>
      <c r="Y19" s="43">
        <v>45</v>
      </c>
      <c r="Z19" s="12"/>
      <c r="AA19" s="8"/>
      <c r="AB19" s="63"/>
      <c r="AC19" s="25">
        <v>30</v>
      </c>
      <c r="AD19" s="15"/>
      <c r="AE19" s="8"/>
      <c r="AF19" s="63"/>
      <c r="AG19" s="23">
        <v>35</v>
      </c>
      <c r="AH19" s="12">
        <f aca="true" t="shared" si="2" ref="AH19:AS19">SUM(AH14:AH18)</f>
        <v>15</v>
      </c>
      <c r="AI19" s="12">
        <f t="shared" si="2"/>
        <v>12</v>
      </c>
      <c r="AJ19" s="12">
        <f t="shared" si="2"/>
        <v>0</v>
      </c>
      <c r="AK19" s="25">
        <f t="shared" si="2"/>
        <v>27</v>
      </c>
      <c r="AL19" s="15">
        <f t="shared" si="2"/>
        <v>14</v>
      </c>
      <c r="AM19" s="8">
        <f t="shared" si="2"/>
        <v>12</v>
      </c>
      <c r="AN19" s="8">
        <f t="shared" si="2"/>
        <v>0</v>
      </c>
      <c r="AO19" s="25">
        <f t="shared" si="2"/>
        <v>26</v>
      </c>
      <c r="AP19" s="15">
        <f t="shared" si="2"/>
        <v>18</v>
      </c>
      <c r="AQ19" s="8">
        <f t="shared" si="2"/>
        <v>14</v>
      </c>
      <c r="AR19" s="8">
        <f t="shared" si="2"/>
        <v>0</v>
      </c>
      <c r="AS19" s="23">
        <f t="shared" si="2"/>
        <v>32</v>
      </c>
      <c r="AT19" s="53"/>
      <c r="AU19" s="53"/>
      <c r="AV19" s="53"/>
      <c r="AW19" s="43"/>
      <c r="AX19" s="53"/>
      <c r="AY19" s="53"/>
      <c r="AZ19" s="53"/>
      <c r="BA19" s="43"/>
      <c r="BB19" s="53"/>
      <c r="BC19" s="53"/>
      <c r="BD19" s="53"/>
      <c r="BE19" s="25"/>
      <c r="BF19" s="59">
        <f t="shared" si="0"/>
        <v>257</v>
      </c>
    </row>
    <row r="20" spans="1:58" s="7" customFormat="1" ht="15" customHeight="1">
      <c r="A20" s="669"/>
      <c r="B20" s="671"/>
      <c r="C20" s="675"/>
      <c r="D20" s="586"/>
      <c r="E20" s="678"/>
      <c r="F20" s="680"/>
      <c r="G20" s="680"/>
      <c r="H20" s="698" t="s">
        <v>42</v>
      </c>
      <c r="I20" s="65" t="s">
        <v>43</v>
      </c>
      <c r="J20" s="15">
        <v>6</v>
      </c>
      <c r="K20" s="8">
        <v>4</v>
      </c>
      <c r="L20" s="8">
        <v>0</v>
      </c>
      <c r="M20" s="16">
        <f>SUM(J20:L20)</f>
        <v>10</v>
      </c>
      <c r="N20" s="12">
        <v>5</v>
      </c>
      <c r="O20" s="8">
        <v>2</v>
      </c>
      <c r="P20" s="63">
        <v>0</v>
      </c>
      <c r="Q20" s="21">
        <f>SUM(N20:P20)</f>
        <v>7</v>
      </c>
      <c r="R20" s="15">
        <v>24</v>
      </c>
      <c r="S20" s="8">
        <v>20</v>
      </c>
      <c r="T20" s="63">
        <v>1</v>
      </c>
      <c r="U20" s="16">
        <f aca="true" t="shared" si="3" ref="U20:U26">SUM(R20:T20)</f>
        <v>45</v>
      </c>
      <c r="V20" s="12">
        <v>25</v>
      </c>
      <c r="W20" s="8">
        <v>19</v>
      </c>
      <c r="X20" s="63">
        <v>1</v>
      </c>
      <c r="Y20" s="42">
        <v>45</v>
      </c>
      <c r="Z20" s="12">
        <v>20</v>
      </c>
      <c r="AA20" s="8">
        <v>9</v>
      </c>
      <c r="AB20" s="63">
        <v>1</v>
      </c>
      <c r="AC20" s="21">
        <v>30</v>
      </c>
      <c r="AD20" s="15">
        <v>13</v>
      </c>
      <c r="AE20" s="8">
        <v>21</v>
      </c>
      <c r="AF20" s="63">
        <v>1</v>
      </c>
      <c r="AG20" s="16">
        <v>35</v>
      </c>
      <c r="AH20" s="12">
        <v>15</v>
      </c>
      <c r="AI20" s="8">
        <v>12</v>
      </c>
      <c r="AJ20" s="63">
        <v>0</v>
      </c>
      <c r="AK20" s="21">
        <f aca="true" t="shared" si="4" ref="AK20:AK25">SUM(AH20:AJ20)</f>
        <v>27</v>
      </c>
      <c r="AL20" s="15">
        <v>14</v>
      </c>
      <c r="AM20" s="8">
        <v>12</v>
      </c>
      <c r="AN20" s="63">
        <v>0</v>
      </c>
      <c r="AO20" s="21">
        <f aca="true" t="shared" si="5" ref="AO20:AO28">SUM(AL20:AN20)</f>
        <v>26</v>
      </c>
      <c r="AP20" s="15">
        <v>18</v>
      </c>
      <c r="AQ20" s="8">
        <v>14</v>
      </c>
      <c r="AR20" s="63">
        <v>0</v>
      </c>
      <c r="AS20" s="16">
        <f>SUM(AP20:AR20)</f>
        <v>32</v>
      </c>
      <c r="AT20" s="12"/>
      <c r="AU20" s="8"/>
      <c r="AV20" s="63"/>
      <c r="AW20" s="42"/>
      <c r="AX20" s="12"/>
      <c r="AY20" s="8"/>
      <c r="AZ20" s="63"/>
      <c r="BA20" s="42"/>
      <c r="BB20" s="12"/>
      <c r="BC20" s="8"/>
      <c r="BD20" s="8"/>
      <c r="BE20" s="21"/>
      <c r="BF20" s="61">
        <f t="shared" si="0"/>
        <v>257</v>
      </c>
    </row>
    <row r="21" spans="1:58" s="7" customFormat="1" ht="15" customHeight="1">
      <c r="A21" s="669"/>
      <c r="B21" s="671"/>
      <c r="C21" s="675"/>
      <c r="D21" s="586"/>
      <c r="E21" s="678"/>
      <c r="F21" s="680"/>
      <c r="G21" s="680"/>
      <c r="H21" s="699"/>
      <c r="I21" s="65" t="s">
        <v>44</v>
      </c>
      <c r="J21" s="15">
        <v>0</v>
      </c>
      <c r="K21" s="8">
        <v>0</v>
      </c>
      <c r="L21" s="8">
        <v>0</v>
      </c>
      <c r="M21" s="16">
        <f aca="true" t="shared" si="6" ref="M21:M28">SUM(J21:L21)</f>
        <v>0</v>
      </c>
      <c r="N21" s="12">
        <v>0</v>
      </c>
      <c r="O21" s="8">
        <v>0</v>
      </c>
      <c r="P21" s="63">
        <v>0</v>
      </c>
      <c r="Q21" s="21">
        <f>SUM(N21:P21)</f>
        <v>0</v>
      </c>
      <c r="R21" s="15">
        <v>0</v>
      </c>
      <c r="S21" s="8">
        <v>0</v>
      </c>
      <c r="T21" s="63">
        <v>0</v>
      </c>
      <c r="U21" s="16">
        <f t="shared" si="3"/>
        <v>0</v>
      </c>
      <c r="V21" s="12">
        <v>0</v>
      </c>
      <c r="W21" s="8">
        <v>0</v>
      </c>
      <c r="X21" s="63">
        <v>0</v>
      </c>
      <c r="Y21" s="42">
        <v>0</v>
      </c>
      <c r="Z21" s="12">
        <v>0</v>
      </c>
      <c r="AA21" s="8">
        <v>0</v>
      </c>
      <c r="AB21" s="63">
        <v>0</v>
      </c>
      <c r="AC21" s="21">
        <v>0</v>
      </c>
      <c r="AD21" s="15">
        <v>0</v>
      </c>
      <c r="AE21" s="8">
        <v>0</v>
      </c>
      <c r="AF21" s="63">
        <v>0</v>
      </c>
      <c r="AG21" s="16">
        <v>0</v>
      </c>
      <c r="AH21" s="12">
        <v>0</v>
      </c>
      <c r="AI21" s="8">
        <v>0</v>
      </c>
      <c r="AJ21" s="63">
        <v>0</v>
      </c>
      <c r="AK21" s="21">
        <f t="shared" si="4"/>
        <v>0</v>
      </c>
      <c r="AL21" s="15">
        <v>0</v>
      </c>
      <c r="AM21" s="8">
        <v>0</v>
      </c>
      <c r="AN21" s="63">
        <v>0</v>
      </c>
      <c r="AO21" s="21">
        <f t="shared" si="5"/>
        <v>0</v>
      </c>
      <c r="AP21" s="15">
        <v>0</v>
      </c>
      <c r="AQ21" s="8">
        <v>0</v>
      </c>
      <c r="AR21" s="63">
        <v>0</v>
      </c>
      <c r="AS21" s="16">
        <f>SUM(AP21:AR21)</f>
        <v>0</v>
      </c>
      <c r="AT21" s="12"/>
      <c r="AU21" s="8"/>
      <c r="AV21" s="63"/>
      <c r="AW21" s="42"/>
      <c r="AX21" s="12"/>
      <c r="AY21" s="8"/>
      <c r="AZ21" s="63"/>
      <c r="BA21" s="42"/>
      <c r="BB21" s="12"/>
      <c r="BC21" s="8"/>
      <c r="BD21" s="8"/>
      <c r="BE21" s="21"/>
      <c r="BF21" s="61">
        <f t="shared" si="0"/>
        <v>0</v>
      </c>
    </row>
    <row r="22" spans="1:58" s="7" customFormat="1" ht="15" customHeight="1">
      <c r="A22" s="669"/>
      <c r="B22" s="671"/>
      <c r="C22" s="675"/>
      <c r="D22" s="586"/>
      <c r="E22" s="678"/>
      <c r="F22" s="680"/>
      <c r="G22" s="680"/>
      <c r="H22" s="700" t="s">
        <v>45</v>
      </c>
      <c r="I22" s="65" t="s">
        <v>46</v>
      </c>
      <c r="J22" s="15">
        <v>0</v>
      </c>
      <c r="K22" s="8">
        <v>0</v>
      </c>
      <c r="L22" s="8">
        <v>0</v>
      </c>
      <c r="M22" s="16">
        <f t="shared" si="6"/>
        <v>0</v>
      </c>
      <c r="N22" s="12">
        <v>0</v>
      </c>
      <c r="O22" s="8">
        <v>0</v>
      </c>
      <c r="P22" s="63">
        <v>0</v>
      </c>
      <c r="Q22" s="21">
        <f>SUM(N22:P22)</f>
        <v>0</v>
      </c>
      <c r="R22" s="15">
        <v>0</v>
      </c>
      <c r="S22" s="8">
        <v>0</v>
      </c>
      <c r="T22" s="63">
        <v>0</v>
      </c>
      <c r="U22" s="16">
        <f t="shared" si="3"/>
        <v>0</v>
      </c>
      <c r="V22" s="12">
        <v>0</v>
      </c>
      <c r="W22" s="8">
        <v>0</v>
      </c>
      <c r="X22" s="63">
        <v>0</v>
      </c>
      <c r="Y22" s="42">
        <v>0</v>
      </c>
      <c r="Z22" s="12">
        <v>0</v>
      </c>
      <c r="AA22" s="8">
        <v>0</v>
      </c>
      <c r="AB22" s="63">
        <v>0</v>
      </c>
      <c r="AC22" s="21">
        <v>0</v>
      </c>
      <c r="AD22" s="15">
        <v>0</v>
      </c>
      <c r="AE22" s="8">
        <v>0</v>
      </c>
      <c r="AF22" s="63">
        <v>0</v>
      </c>
      <c r="AG22" s="16">
        <v>0</v>
      </c>
      <c r="AH22" s="12">
        <v>0</v>
      </c>
      <c r="AI22" s="8">
        <v>0</v>
      </c>
      <c r="AJ22" s="63">
        <v>0</v>
      </c>
      <c r="AK22" s="21">
        <f t="shared" si="4"/>
        <v>0</v>
      </c>
      <c r="AL22" s="15">
        <v>0</v>
      </c>
      <c r="AM22" s="8">
        <v>0</v>
      </c>
      <c r="AN22" s="63">
        <v>0</v>
      </c>
      <c r="AO22" s="21">
        <f t="shared" si="5"/>
        <v>0</v>
      </c>
      <c r="AP22" s="15">
        <v>0</v>
      </c>
      <c r="AQ22" s="8">
        <v>0</v>
      </c>
      <c r="AR22" s="63">
        <v>0</v>
      </c>
      <c r="AS22" s="16">
        <f>SUM(AP22:AR22)</f>
        <v>0</v>
      </c>
      <c r="AT22" s="12"/>
      <c r="AU22" s="8"/>
      <c r="AV22" s="63"/>
      <c r="AW22" s="42"/>
      <c r="AX22" s="12"/>
      <c r="AY22" s="8"/>
      <c r="AZ22" s="63"/>
      <c r="BA22" s="42"/>
      <c r="BB22" s="12"/>
      <c r="BC22" s="8"/>
      <c r="BD22" s="8"/>
      <c r="BE22" s="21"/>
      <c r="BF22" s="61">
        <f t="shared" si="0"/>
        <v>0</v>
      </c>
    </row>
    <row r="23" spans="1:58" s="7" customFormat="1" ht="15" customHeight="1" thickBot="1">
      <c r="A23" s="669"/>
      <c r="B23" s="671"/>
      <c r="C23" s="675"/>
      <c r="D23" s="586"/>
      <c r="E23" s="678"/>
      <c r="F23" s="681"/>
      <c r="G23" s="681"/>
      <c r="H23" s="701"/>
      <c r="I23" s="67" t="s">
        <v>47</v>
      </c>
      <c r="J23" s="17">
        <v>0</v>
      </c>
      <c r="K23" s="18">
        <v>0</v>
      </c>
      <c r="L23" s="18">
        <v>0</v>
      </c>
      <c r="M23" s="16">
        <f t="shared" si="6"/>
        <v>0</v>
      </c>
      <c r="N23" s="31">
        <v>0</v>
      </c>
      <c r="O23" s="18">
        <v>0</v>
      </c>
      <c r="P23" s="24">
        <v>0</v>
      </c>
      <c r="Q23" s="22">
        <f>SUM(N23:P23)</f>
        <v>0</v>
      </c>
      <c r="R23" s="17">
        <v>0</v>
      </c>
      <c r="S23" s="18">
        <v>0</v>
      </c>
      <c r="T23" s="24">
        <v>0</v>
      </c>
      <c r="U23" s="19">
        <f t="shared" si="3"/>
        <v>0</v>
      </c>
      <c r="V23" s="31">
        <v>0</v>
      </c>
      <c r="W23" s="18">
        <v>0</v>
      </c>
      <c r="X23" s="24">
        <v>0</v>
      </c>
      <c r="Y23" s="44">
        <v>0</v>
      </c>
      <c r="Z23" s="31">
        <v>0</v>
      </c>
      <c r="AA23" s="18">
        <v>0</v>
      </c>
      <c r="AB23" s="24">
        <v>0</v>
      </c>
      <c r="AC23" s="22">
        <v>0</v>
      </c>
      <c r="AD23" s="17">
        <v>0</v>
      </c>
      <c r="AE23" s="18">
        <v>0</v>
      </c>
      <c r="AF23" s="24">
        <v>0</v>
      </c>
      <c r="AG23" s="19">
        <v>0</v>
      </c>
      <c r="AH23" s="48">
        <v>0</v>
      </c>
      <c r="AI23" s="49">
        <v>0</v>
      </c>
      <c r="AJ23" s="50">
        <v>0</v>
      </c>
      <c r="AK23" s="54">
        <f t="shared" si="4"/>
        <v>0</v>
      </c>
      <c r="AL23" s="82">
        <v>0</v>
      </c>
      <c r="AM23" s="49">
        <v>0</v>
      </c>
      <c r="AN23" s="50">
        <v>0</v>
      </c>
      <c r="AO23" s="54">
        <f t="shared" si="5"/>
        <v>0</v>
      </c>
      <c r="AP23" s="82">
        <v>0</v>
      </c>
      <c r="AQ23" s="49">
        <v>0</v>
      </c>
      <c r="AR23" s="50">
        <v>0</v>
      </c>
      <c r="AS23" s="83">
        <v>0</v>
      </c>
      <c r="AT23" s="48"/>
      <c r="AU23" s="49"/>
      <c r="AV23" s="50"/>
      <c r="AW23" s="85"/>
      <c r="AX23" s="48"/>
      <c r="AY23" s="49"/>
      <c r="AZ23" s="50"/>
      <c r="BA23" s="84"/>
      <c r="BB23" s="48"/>
      <c r="BC23" s="49"/>
      <c r="BD23" s="49"/>
      <c r="BE23" s="54"/>
      <c r="BF23" s="86">
        <f t="shared" si="0"/>
        <v>0</v>
      </c>
    </row>
    <row r="24" spans="1:58" ht="15" customHeight="1">
      <c r="A24" s="669"/>
      <c r="B24" s="671"/>
      <c r="C24" s="675"/>
      <c r="D24" s="586"/>
      <c r="E24" s="691" t="s">
        <v>78</v>
      </c>
      <c r="F24" s="693">
        <v>100</v>
      </c>
      <c r="G24" s="679" t="s">
        <v>79</v>
      </c>
      <c r="H24" s="695" t="s">
        <v>36</v>
      </c>
      <c r="I24" s="64" t="s">
        <v>80</v>
      </c>
      <c r="J24" s="13">
        <v>0</v>
      </c>
      <c r="K24" s="14">
        <v>0</v>
      </c>
      <c r="L24" s="14">
        <v>0</v>
      </c>
      <c r="M24" s="32">
        <f t="shared" si="6"/>
        <v>0</v>
      </c>
      <c r="N24" s="30">
        <v>0</v>
      </c>
      <c r="O24" s="14">
        <v>0</v>
      </c>
      <c r="P24" s="14">
        <v>0</v>
      </c>
      <c r="Q24" s="20">
        <v>0</v>
      </c>
      <c r="R24" s="13">
        <v>0</v>
      </c>
      <c r="S24" s="14">
        <v>0</v>
      </c>
      <c r="T24" s="14">
        <v>0</v>
      </c>
      <c r="U24" s="29">
        <f t="shared" si="3"/>
        <v>0</v>
      </c>
      <c r="V24" s="30">
        <v>0</v>
      </c>
      <c r="W24" s="14">
        <v>0</v>
      </c>
      <c r="X24" s="30">
        <v>0</v>
      </c>
      <c r="Y24" s="41">
        <f>SUM(V24:X24)</f>
        <v>0</v>
      </c>
      <c r="Z24" s="30">
        <v>0</v>
      </c>
      <c r="AA24" s="14">
        <v>0</v>
      </c>
      <c r="AB24" s="30">
        <v>0</v>
      </c>
      <c r="AC24" s="20">
        <f>SUM(Z24:AB24)</f>
        <v>0</v>
      </c>
      <c r="AD24" s="13">
        <v>0</v>
      </c>
      <c r="AE24" s="14">
        <v>0</v>
      </c>
      <c r="AF24" s="30">
        <v>0</v>
      </c>
      <c r="AG24" s="20">
        <f>SUM(AD24:AF24)</f>
        <v>0</v>
      </c>
      <c r="AH24" s="13">
        <v>0</v>
      </c>
      <c r="AI24" s="14">
        <v>0</v>
      </c>
      <c r="AJ24" s="14">
        <v>0</v>
      </c>
      <c r="AK24" s="14">
        <f t="shared" si="4"/>
        <v>0</v>
      </c>
      <c r="AL24" s="14">
        <v>0</v>
      </c>
      <c r="AM24" s="14">
        <v>0</v>
      </c>
      <c r="AN24" s="14">
        <v>0</v>
      </c>
      <c r="AO24" s="14">
        <f t="shared" si="5"/>
        <v>0</v>
      </c>
      <c r="AP24" s="14">
        <v>0</v>
      </c>
      <c r="AQ24" s="14">
        <v>0</v>
      </c>
      <c r="AR24" s="14">
        <v>0</v>
      </c>
      <c r="AS24" s="14">
        <f>SUM(AP24:AR24)</f>
        <v>0</v>
      </c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20"/>
      <c r="BF24" s="60">
        <f>M24+Q24+U24+Y24+AC24+AG24+AK24+AO24+AS24</f>
        <v>0</v>
      </c>
    </row>
    <row r="25" spans="1:58" ht="15">
      <c r="A25" s="669"/>
      <c r="B25" s="671"/>
      <c r="C25" s="675"/>
      <c r="D25" s="586"/>
      <c r="E25" s="692"/>
      <c r="F25" s="694"/>
      <c r="G25" s="680"/>
      <c r="H25" s="696"/>
      <c r="I25" s="65" t="s">
        <v>81</v>
      </c>
      <c r="J25" s="15">
        <v>0</v>
      </c>
      <c r="K25" s="8">
        <v>0</v>
      </c>
      <c r="L25" s="8">
        <v>0</v>
      </c>
      <c r="M25" s="16">
        <f t="shared" si="6"/>
        <v>0</v>
      </c>
      <c r="N25" s="12">
        <v>0</v>
      </c>
      <c r="O25" s="8">
        <v>0</v>
      </c>
      <c r="P25" s="8">
        <v>0</v>
      </c>
      <c r="Q25" s="21">
        <v>0</v>
      </c>
      <c r="R25" s="15">
        <v>0</v>
      </c>
      <c r="S25" s="8">
        <v>0</v>
      </c>
      <c r="T25" s="8">
        <v>0</v>
      </c>
      <c r="U25" s="16">
        <f t="shared" si="3"/>
        <v>0</v>
      </c>
      <c r="V25" s="12">
        <v>0</v>
      </c>
      <c r="W25" s="8">
        <v>0</v>
      </c>
      <c r="X25" s="12">
        <v>0</v>
      </c>
      <c r="Y25" s="42">
        <f>SUM(V25:X25)</f>
        <v>0</v>
      </c>
      <c r="Z25" s="12">
        <v>0</v>
      </c>
      <c r="AA25" s="8">
        <v>0</v>
      </c>
      <c r="AB25" s="12">
        <v>0</v>
      </c>
      <c r="AC25" s="21">
        <f>SUM(Z25:AB25)</f>
        <v>0</v>
      </c>
      <c r="AD25" s="15">
        <v>0</v>
      </c>
      <c r="AE25" s="8">
        <v>0</v>
      </c>
      <c r="AF25" s="12">
        <v>0</v>
      </c>
      <c r="AG25" s="21">
        <f>SUM(AD25:AF25)</f>
        <v>0</v>
      </c>
      <c r="AH25" s="15">
        <v>0</v>
      </c>
      <c r="AI25" s="8">
        <v>0</v>
      </c>
      <c r="AJ25" s="8">
        <v>0</v>
      </c>
      <c r="AK25" s="8">
        <f t="shared" si="4"/>
        <v>0</v>
      </c>
      <c r="AL25" s="8">
        <v>0</v>
      </c>
      <c r="AM25" s="8">
        <v>0</v>
      </c>
      <c r="AN25" s="8">
        <v>0</v>
      </c>
      <c r="AO25" s="8">
        <f t="shared" si="5"/>
        <v>0</v>
      </c>
      <c r="AP25" s="8">
        <v>0</v>
      </c>
      <c r="AQ25" s="8">
        <v>0</v>
      </c>
      <c r="AR25" s="8">
        <v>0</v>
      </c>
      <c r="AS25" s="8">
        <f>SUM(AP25:AR25)</f>
        <v>0</v>
      </c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21"/>
      <c r="BF25" s="61">
        <f aca="true" t="shared" si="7" ref="BF25:BF33">M25+Q25+U25+Y25+AC25+AG25+AK25+AO25+AS25</f>
        <v>0</v>
      </c>
    </row>
    <row r="26" spans="1:58" ht="15">
      <c r="A26" s="669"/>
      <c r="B26" s="671"/>
      <c r="C26" s="675"/>
      <c r="D26" s="586"/>
      <c r="E26" s="692"/>
      <c r="F26" s="694"/>
      <c r="G26" s="680"/>
      <c r="H26" s="696"/>
      <c r="I26" s="65" t="s">
        <v>82</v>
      </c>
      <c r="J26" s="15">
        <v>0</v>
      </c>
      <c r="K26" s="8">
        <v>0</v>
      </c>
      <c r="L26" s="8">
        <v>0</v>
      </c>
      <c r="M26" s="16">
        <f t="shared" si="6"/>
        <v>0</v>
      </c>
      <c r="N26" s="12">
        <v>0</v>
      </c>
      <c r="O26" s="8">
        <v>0</v>
      </c>
      <c r="P26" s="8">
        <v>0</v>
      </c>
      <c r="Q26" s="21">
        <v>0</v>
      </c>
      <c r="R26" s="15">
        <v>0</v>
      </c>
      <c r="S26" s="8">
        <v>0</v>
      </c>
      <c r="T26" s="8">
        <v>0</v>
      </c>
      <c r="U26" s="16">
        <f t="shared" si="3"/>
        <v>0</v>
      </c>
      <c r="V26" s="12">
        <v>0</v>
      </c>
      <c r="W26" s="8">
        <v>0</v>
      </c>
      <c r="X26" s="8">
        <v>0</v>
      </c>
      <c r="Y26" s="42">
        <f>SUM(V26:X26)</f>
        <v>0</v>
      </c>
      <c r="Z26" s="12">
        <v>0</v>
      </c>
      <c r="AA26" s="8">
        <v>0</v>
      </c>
      <c r="AB26" s="8">
        <v>0</v>
      </c>
      <c r="AC26" s="21">
        <f>SUM(Z26:AB26)</f>
        <v>0</v>
      </c>
      <c r="AD26" s="15">
        <v>0</v>
      </c>
      <c r="AE26" s="8">
        <v>0</v>
      </c>
      <c r="AF26" s="8">
        <v>0</v>
      </c>
      <c r="AG26" s="21">
        <f>SUM(AD26:AF26)</f>
        <v>0</v>
      </c>
      <c r="AH26" s="15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f t="shared" si="5"/>
        <v>0</v>
      </c>
      <c r="AP26" s="8">
        <v>0</v>
      </c>
      <c r="AQ26" s="8">
        <v>0</v>
      </c>
      <c r="AR26" s="8">
        <v>0</v>
      </c>
      <c r="AS26" s="8">
        <f>SUM(AP26:AR26)</f>
        <v>0</v>
      </c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21"/>
      <c r="BF26" s="61">
        <f t="shared" si="7"/>
        <v>0</v>
      </c>
    </row>
    <row r="27" spans="1:58" ht="15">
      <c r="A27" s="669" t="s">
        <v>83</v>
      </c>
      <c r="B27" s="671"/>
      <c r="C27" s="675"/>
      <c r="D27" s="586"/>
      <c r="E27" s="692"/>
      <c r="F27" s="694"/>
      <c r="G27" s="680"/>
      <c r="H27" s="696"/>
      <c r="I27" s="65" t="s">
        <v>40</v>
      </c>
      <c r="J27" s="15">
        <v>4</v>
      </c>
      <c r="K27" s="8">
        <v>3</v>
      </c>
      <c r="L27" s="8">
        <v>0</v>
      </c>
      <c r="M27" s="16">
        <f t="shared" si="6"/>
        <v>7</v>
      </c>
      <c r="N27" s="12">
        <v>4</v>
      </c>
      <c r="O27" s="8">
        <v>2</v>
      </c>
      <c r="P27" s="8">
        <v>0</v>
      </c>
      <c r="Q27" s="21">
        <f>SUM(N27:P27)</f>
        <v>6</v>
      </c>
      <c r="R27" s="15">
        <v>0</v>
      </c>
      <c r="S27" s="8">
        <v>0</v>
      </c>
      <c r="T27" s="8">
        <v>0</v>
      </c>
      <c r="U27" s="16">
        <v>0</v>
      </c>
      <c r="V27" s="12">
        <v>2</v>
      </c>
      <c r="W27" s="8">
        <v>1</v>
      </c>
      <c r="X27" s="8">
        <v>1</v>
      </c>
      <c r="Y27" s="42">
        <f>SUM(V27:X27)</f>
        <v>4</v>
      </c>
      <c r="Z27" s="12">
        <v>0</v>
      </c>
      <c r="AA27" s="8">
        <v>0</v>
      </c>
      <c r="AB27" s="8">
        <v>0</v>
      </c>
      <c r="AC27" s="21">
        <f>SUM(Z27:AB27)</f>
        <v>0</v>
      </c>
      <c r="AD27" s="15">
        <v>3</v>
      </c>
      <c r="AE27" s="8">
        <v>0</v>
      </c>
      <c r="AF27" s="8">
        <v>3</v>
      </c>
      <c r="AG27" s="21">
        <f>SUM(AD27:AF27)</f>
        <v>6</v>
      </c>
      <c r="AH27" s="15">
        <v>2</v>
      </c>
      <c r="AI27" s="8">
        <v>0</v>
      </c>
      <c r="AJ27" s="8">
        <v>0</v>
      </c>
      <c r="AK27" s="8">
        <f>SUM(AH27:AJ27)</f>
        <v>2</v>
      </c>
      <c r="AL27" s="8">
        <v>0</v>
      </c>
      <c r="AM27" s="8">
        <v>1</v>
      </c>
      <c r="AN27" s="8">
        <v>0</v>
      </c>
      <c r="AO27" s="8">
        <f t="shared" si="5"/>
        <v>1</v>
      </c>
      <c r="AP27" s="8">
        <v>3</v>
      </c>
      <c r="AQ27" s="8">
        <v>3</v>
      </c>
      <c r="AR27" s="8">
        <v>0</v>
      </c>
      <c r="AS27" s="8">
        <f>SUM(AP27:AR27)</f>
        <v>6</v>
      </c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21"/>
      <c r="BF27" s="61">
        <f t="shared" si="7"/>
        <v>32</v>
      </c>
    </row>
    <row r="28" spans="1:58" ht="15">
      <c r="A28" s="669"/>
      <c r="B28" s="671"/>
      <c r="C28" s="675"/>
      <c r="D28" s="586"/>
      <c r="E28" s="692"/>
      <c r="F28" s="694"/>
      <c r="G28" s="680"/>
      <c r="H28" s="696"/>
      <c r="I28" s="65" t="s">
        <v>41</v>
      </c>
      <c r="J28" s="15">
        <v>2</v>
      </c>
      <c r="K28" s="8">
        <v>1</v>
      </c>
      <c r="L28" s="8">
        <v>0</v>
      </c>
      <c r="M28" s="16">
        <f t="shared" si="6"/>
        <v>3</v>
      </c>
      <c r="N28" s="12">
        <v>1</v>
      </c>
      <c r="O28" s="8">
        <v>0</v>
      </c>
      <c r="P28" s="8">
        <v>0</v>
      </c>
      <c r="Q28" s="21">
        <f>SUM(N28:P28)</f>
        <v>1</v>
      </c>
      <c r="R28" s="15">
        <v>0</v>
      </c>
      <c r="S28" s="8">
        <v>0</v>
      </c>
      <c r="T28" s="8">
        <v>0</v>
      </c>
      <c r="U28" s="16">
        <v>0</v>
      </c>
      <c r="V28" s="12">
        <v>2</v>
      </c>
      <c r="W28" s="8">
        <v>0</v>
      </c>
      <c r="X28" s="8">
        <v>0</v>
      </c>
      <c r="Y28" s="42">
        <f>SUM(V28:X28)</f>
        <v>2</v>
      </c>
      <c r="Z28" s="12">
        <v>0</v>
      </c>
      <c r="AA28" s="8">
        <v>0</v>
      </c>
      <c r="AB28" s="8">
        <v>0</v>
      </c>
      <c r="AC28" s="21">
        <v>0</v>
      </c>
      <c r="AD28" s="15">
        <v>2</v>
      </c>
      <c r="AE28" s="8">
        <v>0</v>
      </c>
      <c r="AF28" s="8">
        <v>0</v>
      </c>
      <c r="AG28" s="21">
        <f>SUM(AD28:AF28)</f>
        <v>2</v>
      </c>
      <c r="AH28" s="15">
        <v>1</v>
      </c>
      <c r="AI28" s="8">
        <v>3</v>
      </c>
      <c r="AJ28" s="8">
        <v>1</v>
      </c>
      <c r="AK28" s="8">
        <f>SUM(AH28:AJ28)</f>
        <v>5</v>
      </c>
      <c r="AL28" s="8">
        <v>1</v>
      </c>
      <c r="AM28" s="8">
        <v>1</v>
      </c>
      <c r="AN28" s="8">
        <v>0</v>
      </c>
      <c r="AO28" s="8">
        <f t="shared" si="5"/>
        <v>2</v>
      </c>
      <c r="AP28" s="8">
        <v>0</v>
      </c>
      <c r="AQ28" s="8">
        <v>0</v>
      </c>
      <c r="AR28" s="8">
        <v>0</v>
      </c>
      <c r="AS28" s="8">
        <f>SUM(AP28:AR28)</f>
        <v>0</v>
      </c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21"/>
      <c r="BF28" s="61">
        <f t="shared" si="7"/>
        <v>15</v>
      </c>
    </row>
    <row r="29" spans="1:58" ht="30.75" customHeight="1">
      <c r="A29" s="669"/>
      <c r="B29" s="671"/>
      <c r="C29" s="675"/>
      <c r="D29" s="586"/>
      <c r="E29" s="692"/>
      <c r="F29" s="694"/>
      <c r="G29" s="680"/>
      <c r="H29" s="697"/>
      <c r="I29" s="66" t="s">
        <v>208</v>
      </c>
      <c r="J29" s="231">
        <f aca="true" t="shared" si="8" ref="J29:U29">SUM(J24:J28)</f>
        <v>6</v>
      </c>
      <c r="K29" s="232">
        <f t="shared" si="8"/>
        <v>4</v>
      </c>
      <c r="L29" s="232">
        <f t="shared" si="8"/>
        <v>0</v>
      </c>
      <c r="M29" s="116">
        <f t="shared" si="8"/>
        <v>10</v>
      </c>
      <c r="N29" s="12">
        <f t="shared" si="8"/>
        <v>5</v>
      </c>
      <c r="O29" s="8">
        <f t="shared" si="8"/>
        <v>2</v>
      </c>
      <c r="P29" s="232">
        <f t="shared" si="8"/>
        <v>0</v>
      </c>
      <c r="Q29" s="25">
        <f t="shared" si="8"/>
        <v>7</v>
      </c>
      <c r="R29" s="15">
        <f t="shared" si="8"/>
        <v>0</v>
      </c>
      <c r="S29" s="8">
        <f t="shared" si="8"/>
        <v>0</v>
      </c>
      <c r="T29" s="232">
        <f t="shared" si="8"/>
        <v>0</v>
      </c>
      <c r="U29" s="23">
        <f t="shared" si="8"/>
        <v>0</v>
      </c>
      <c r="V29" s="12"/>
      <c r="W29" s="8"/>
      <c r="X29" s="8"/>
      <c r="Y29" s="43">
        <f>SUM(Y24:Y28)</f>
        <v>6</v>
      </c>
      <c r="Z29" s="12"/>
      <c r="AA29" s="8"/>
      <c r="AB29" s="63"/>
      <c r="AC29" s="25">
        <f>SUM(AC24:AC28)</f>
        <v>0</v>
      </c>
      <c r="AD29" s="15" t="s">
        <v>48</v>
      </c>
      <c r="AE29" s="8" t="s">
        <v>48</v>
      </c>
      <c r="AF29" s="63" t="s">
        <v>48</v>
      </c>
      <c r="AG29" s="25">
        <f aca="true" t="shared" si="9" ref="AG29:AS29">SUM(AG24:AG28)</f>
        <v>8</v>
      </c>
      <c r="AH29" s="15">
        <f t="shared" si="9"/>
        <v>3</v>
      </c>
      <c r="AI29" s="8">
        <f t="shared" si="9"/>
        <v>3</v>
      </c>
      <c r="AJ29" s="8">
        <f t="shared" si="9"/>
        <v>1</v>
      </c>
      <c r="AK29" s="466">
        <f t="shared" si="9"/>
        <v>7</v>
      </c>
      <c r="AL29" s="8">
        <f t="shared" si="9"/>
        <v>1</v>
      </c>
      <c r="AM29" s="8">
        <f t="shared" si="9"/>
        <v>2</v>
      </c>
      <c r="AN29" s="8">
        <f t="shared" si="9"/>
        <v>0</v>
      </c>
      <c r="AO29" s="466">
        <f t="shared" si="9"/>
        <v>3</v>
      </c>
      <c r="AP29" s="8">
        <f t="shared" si="9"/>
        <v>3</v>
      </c>
      <c r="AQ29" s="8">
        <f t="shared" si="9"/>
        <v>3</v>
      </c>
      <c r="AR29" s="8">
        <f t="shared" si="9"/>
        <v>0</v>
      </c>
      <c r="AS29" s="466">
        <f t="shared" si="9"/>
        <v>6</v>
      </c>
      <c r="AT29" s="466"/>
      <c r="AU29" s="466"/>
      <c r="AV29" s="466"/>
      <c r="AW29" s="466"/>
      <c r="AX29" s="466"/>
      <c r="AY29" s="466"/>
      <c r="AZ29" s="466"/>
      <c r="BA29" s="466"/>
      <c r="BB29" s="466"/>
      <c r="BC29" s="466"/>
      <c r="BD29" s="466"/>
      <c r="BE29" s="25"/>
      <c r="BF29" s="59">
        <f>M29+Q29+U29+Y29+AC29+AG29+AK29+AO29+AS29</f>
        <v>47</v>
      </c>
    </row>
    <row r="30" spans="1:58" ht="15">
      <c r="A30" s="669"/>
      <c r="B30" s="671"/>
      <c r="C30" s="675"/>
      <c r="D30" s="586"/>
      <c r="E30" s="692"/>
      <c r="F30" s="694"/>
      <c r="G30" s="680"/>
      <c r="H30" s="698" t="s">
        <v>42</v>
      </c>
      <c r="I30" s="65" t="s">
        <v>43</v>
      </c>
      <c r="J30" s="15">
        <v>6</v>
      </c>
      <c r="K30" s="8">
        <v>4</v>
      </c>
      <c r="L30" s="8">
        <v>0</v>
      </c>
      <c r="M30" s="16">
        <f>SUM(J30:L30)</f>
        <v>10</v>
      </c>
      <c r="N30" s="12">
        <v>5</v>
      </c>
      <c r="O30" s="8">
        <v>2</v>
      </c>
      <c r="P30" s="63">
        <v>0</v>
      </c>
      <c r="Q30" s="21">
        <f aca="true" t="shared" si="10" ref="Q30:Q38">SUM(N30:P30)</f>
        <v>7</v>
      </c>
      <c r="R30" s="15">
        <v>0</v>
      </c>
      <c r="S30" s="8">
        <v>0</v>
      </c>
      <c r="T30" s="63">
        <v>0</v>
      </c>
      <c r="U30" s="16">
        <f>SUM(R30:T30)</f>
        <v>0</v>
      </c>
      <c r="V30" s="12">
        <v>4</v>
      </c>
      <c r="W30" s="8">
        <v>1</v>
      </c>
      <c r="X30" s="8">
        <v>1</v>
      </c>
      <c r="Y30" s="42">
        <f aca="true" t="shared" si="11" ref="Y30:Y38">SUM(V30:X30)</f>
        <v>6</v>
      </c>
      <c r="Z30" s="12">
        <v>0</v>
      </c>
      <c r="AA30" s="8">
        <v>0</v>
      </c>
      <c r="AB30" s="8">
        <v>0</v>
      </c>
      <c r="AC30" s="21">
        <f>SUM(Z30:AB30)</f>
        <v>0</v>
      </c>
      <c r="AD30" s="15">
        <v>5</v>
      </c>
      <c r="AE30" s="8">
        <v>0</v>
      </c>
      <c r="AF30" s="63">
        <v>3</v>
      </c>
      <c r="AG30" s="21">
        <f aca="true" t="shared" si="12" ref="AG30:AG38">SUM(AD30:AF30)</f>
        <v>8</v>
      </c>
      <c r="AH30" s="15">
        <v>3</v>
      </c>
      <c r="AI30" s="8">
        <v>3</v>
      </c>
      <c r="AJ30" s="63">
        <v>1</v>
      </c>
      <c r="AK30" s="8">
        <f>SUM(AH30:AJ30)</f>
        <v>7</v>
      </c>
      <c r="AL30" s="8">
        <v>1</v>
      </c>
      <c r="AM30" s="8">
        <v>2</v>
      </c>
      <c r="AN30" s="63">
        <v>0</v>
      </c>
      <c r="AO30" s="8">
        <f aca="true" t="shared" si="13" ref="AO30:AO38">SUM(AL30:AN30)</f>
        <v>3</v>
      </c>
      <c r="AP30" s="8">
        <v>3</v>
      </c>
      <c r="AQ30" s="8">
        <v>3</v>
      </c>
      <c r="AR30" s="63">
        <v>0</v>
      </c>
      <c r="AS30" s="8">
        <f aca="true" t="shared" si="14" ref="AS30:AS38">SUM(AP30:AR30)</f>
        <v>6</v>
      </c>
      <c r="AT30" s="8"/>
      <c r="AU30" s="8"/>
      <c r="AV30" s="63"/>
      <c r="AW30" s="8"/>
      <c r="AX30" s="8"/>
      <c r="AY30" s="8"/>
      <c r="AZ30" s="63"/>
      <c r="BA30" s="8"/>
      <c r="BB30" s="8"/>
      <c r="BC30" s="8"/>
      <c r="BD30" s="8"/>
      <c r="BE30" s="21"/>
      <c r="BF30" s="61">
        <f t="shared" si="7"/>
        <v>47</v>
      </c>
    </row>
    <row r="31" spans="1:58" ht="15">
      <c r="A31" s="669"/>
      <c r="B31" s="671"/>
      <c r="C31" s="675"/>
      <c r="D31" s="586"/>
      <c r="E31" s="692"/>
      <c r="F31" s="694"/>
      <c r="G31" s="680"/>
      <c r="H31" s="699"/>
      <c r="I31" s="65" t="s">
        <v>44</v>
      </c>
      <c r="J31" s="15">
        <v>0</v>
      </c>
      <c r="K31" s="8">
        <v>0</v>
      </c>
      <c r="L31" s="8">
        <v>0</v>
      </c>
      <c r="M31" s="16">
        <v>0</v>
      </c>
      <c r="N31" s="12">
        <v>0</v>
      </c>
      <c r="O31" s="8">
        <v>0</v>
      </c>
      <c r="P31" s="63">
        <v>0</v>
      </c>
      <c r="Q31" s="21">
        <f t="shared" si="10"/>
        <v>0</v>
      </c>
      <c r="R31" s="15">
        <v>0</v>
      </c>
      <c r="S31" s="8">
        <v>0</v>
      </c>
      <c r="T31" s="63">
        <v>0</v>
      </c>
      <c r="U31" s="16">
        <f>SUM(R31:T31)</f>
        <v>0</v>
      </c>
      <c r="V31" s="12">
        <v>0</v>
      </c>
      <c r="W31" s="8">
        <v>0</v>
      </c>
      <c r="X31" s="8">
        <v>0</v>
      </c>
      <c r="Y31" s="42">
        <f t="shared" si="11"/>
        <v>0</v>
      </c>
      <c r="Z31" s="12">
        <v>0</v>
      </c>
      <c r="AA31" s="8">
        <v>0</v>
      </c>
      <c r="AB31" s="8">
        <v>0</v>
      </c>
      <c r="AC31" s="21">
        <f aca="true" t="shared" si="15" ref="AC31:AC38">SUM(Z31:AB31)</f>
        <v>0</v>
      </c>
      <c r="AD31" s="15">
        <v>0</v>
      </c>
      <c r="AE31" s="8">
        <v>0</v>
      </c>
      <c r="AF31" s="63">
        <v>0</v>
      </c>
      <c r="AG31" s="21">
        <f t="shared" si="12"/>
        <v>0</v>
      </c>
      <c r="AH31" s="15">
        <v>0</v>
      </c>
      <c r="AI31" s="8">
        <v>0</v>
      </c>
      <c r="AJ31" s="63">
        <v>0</v>
      </c>
      <c r="AK31" s="8">
        <f>SUM(AH31:AJ31)</f>
        <v>0</v>
      </c>
      <c r="AL31" s="8">
        <v>0</v>
      </c>
      <c r="AM31" s="8">
        <v>0</v>
      </c>
      <c r="AN31" s="63">
        <v>0</v>
      </c>
      <c r="AO31" s="8">
        <f t="shared" si="13"/>
        <v>0</v>
      </c>
      <c r="AP31" s="8">
        <v>0</v>
      </c>
      <c r="AQ31" s="8">
        <v>0</v>
      </c>
      <c r="AR31" s="63">
        <v>0</v>
      </c>
      <c r="AS31" s="8">
        <f t="shared" si="14"/>
        <v>0</v>
      </c>
      <c r="AT31" s="8"/>
      <c r="AU31" s="8"/>
      <c r="AV31" s="63"/>
      <c r="AW31" s="8"/>
      <c r="AX31" s="8"/>
      <c r="AY31" s="8"/>
      <c r="AZ31" s="63"/>
      <c r="BA31" s="8"/>
      <c r="BB31" s="8"/>
      <c r="BC31" s="8"/>
      <c r="BD31" s="8"/>
      <c r="BE31" s="21"/>
      <c r="BF31" s="61">
        <f t="shared" si="7"/>
        <v>0</v>
      </c>
    </row>
    <row r="32" spans="1:58" ht="15">
      <c r="A32" s="669"/>
      <c r="B32" s="671"/>
      <c r="C32" s="675"/>
      <c r="D32" s="586"/>
      <c r="E32" s="692"/>
      <c r="F32" s="694"/>
      <c r="G32" s="680"/>
      <c r="H32" s="700" t="s">
        <v>45</v>
      </c>
      <c r="I32" s="65" t="s">
        <v>46</v>
      </c>
      <c r="J32" s="15">
        <v>0</v>
      </c>
      <c r="K32" s="8">
        <v>0</v>
      </c>
      <c r="L32" s="8">
        <v>0</v>
      </c>
      <c r="M32" s="16">
        <v>0</v>
      </c>
      <c r="N32" s="12">
        <v>0</v>
      </c>
      <c r="O32" s="8">
        <v>0</v>
      </c>
      <c r="P32" s="63">
        <v>0</v>
      </c>
      <c r="Q32" s="21">
        <f t="shared" si="10"/>
        <v>0</v>
      </c>
      <c r="R32" s="15">
        <v>0</v>
      </c>
      <c r="S32" s="8">
        <v>0</v>
      </c>
      <c r="T32" s="63">
        <v>0</v>
      </c>
      <c r="U32" s="16">
        <f>SUM(R32:T32)</f>
        <v>0</v>
      </c>
      <c r="V32" s="12">
        <v>0</v>
      </c>
      <c r="W32" s="8">
        <v>0</v>
      </c>
      <c r="X32" s="8">
        <v>0</v>
      </c>
      <c r="Y32" s="42">
        <f t="shared" si="11"/>
        <v>0</v>
      </c>
      <c r="Z32" s="12">
        <v>0</v>
      </c>
      <c r="AA32" s="8">
        <v>0</v>
      </c>
      <c r="AB32" s="8">
        <v>0</v>
      </c>
      <c r="AC32" s="21">
        <f t="shared" si="15"/>
        <v>0</v>
      </c>
      <c r="AD32" s="15">
        <v>0</v>
      </c>
      <c r="AE32" s="8">
        <v>0</v>
      </c>
      <c r="AF32" s="63">
        <v>0</v>
      </c>
      <c r="AG32" s="21">
        <f t="shared" si="12"/>
        <v>0</v>
      </c>
      <c r="AH32" s="15">
        <v>0</v>
      </c>
      <c r="AI32" s="8">
        <v>0</v>
      </c>
      <c r="AJ32" s="63">
        <v>0</v>
      </c>
      <c r="AK32" s="8">
        <f aca="true" t="shared" si="16" ref="AK32:AK38">SUM(AH32:AJ32)</f>
        <v>0</v>
      </c>
      <c r="AL32" s="8">
        <v>0</v>
      </c>
      <c r="AM32" s="8">
        <v>0</v>
      </c>
      <c r="AN32" s="63">
        <v>0</v>
      </c>
      <c r="AO32" s="8">
        <f t="shared" si="13"/>
        <v>0</v>
      </c>
      <c r="AP32" s="8">
        <v>0</v>
      </c>
      <c r="AQ32" s="8">
        <v>0</v>
      </c>
      <c r="AR32" s="63">
        <v>0</v>
      </c>
      <c r="AS32" s="8">
        <f t="shared" si="14"/>
        <v>0</v>
      </c>
      <c r="AT32" s="8"/>
      <c r="AU32" s="8"/>
      <c r="AV32" s="63"/>
      <c r="AW32" s="8"/>
      <c r="AX32" s="8"/>
      <c r="AY32" s="8"/>
      <c r="AZ32" s="63"/>
      <c r="BA32" s="8"/>
      <c r="BB32" s="8"/>
      <c r="BC32" s="8"/>
      <c r="BD32" s="8"/>
      <c r="BE32" s="21"/>
      <c r="BF32" s="61">
        <f t="shared" si="7"/>
        <v>0</v>
      </c>
    </row>
    <row r="33" spans="1:58" ht="15.75" thickBot="1">
      <c r="A33" s="669"/>
      <c r="B33" s="671"/>
      <c r="C33" s="675"/>
      <c r="D33" s="586"/>
      <c r="E33" s="692"/>
      <c r="F33" s="694"/>
      <c r="G33" s="680"/>
      <c r="H33" s="701"/>
      <c r="I33" s="117" t="s">
        <v>47</v>
      </c>
      <c r="J33" s="82">
        <v>0</v>
      </c>
      <c r="K33" s="49">
        <v>0</v>
      </c>
      <c r="L33" s="49">
        <v>0</v>
      </c>
      <c r="M33" s="83">
        <v>0</v>
      </c>
      <c r="N33" s="48">
        <v>0</v>
      </c>
      <c r="O33" s="49">
        <v>0</v>
      </c>
      <c r="P33" s="50">
        <v>0</v>
      </c>
      <c r="Q33" s="54">
        <f t="shared" si="10"/>
        <v>0</v>
      </c>
      <c r="R33" s="17">
        <v>0</v>
      </c>
      <c r="S33" s="18">
        <v>0</v>
      </c>
      <c r="T33" s="24">
        <v>0</v>
      </c>
      <c r="U33" s="16">
        <f>SUM(R33:T33)</f>
        <v>0</v>
      </c>
      <c r="V33" s="31">
        <v>0</v>
      </c>
      <c r="W33" s="18">
        <v>0</v>
      </c>
      <c r="X33" s="8">
        <v>0</v>
      </c>
      <c r="Y33" s="44">
        <f t="shared" si="11"/>
        <v>0</v>
      </c>
      <c r="Z33" s="31">
        <v>0</v>
      </c>
      <c r="AA33" s="18">
        <v>0</v>
      </c>
      <c r="AB33" s="8">
        <v>0</v>
      </c>
      <c r="AC33" s="21">
        <f t="shared" si="15"/>
        <v>0</v>
      </c>
      <c r="AD33" s="17">
        <v>0</v>
      </c>
      <c r="AE33" s="18">
        <v>0</v>
      </c>
      <c r="AF33" s="24">
        <v>0</v>
      </c>
      <c r="AG33" s="22">
        <f t="shared" si="12"/>
        <v>0</v>
      </c>
      <c r="AH33" s="82">
        <v>0</v>
      </c>
      <c r="AI33" s="49">
        <v>0</v>
      </c>
      <c r="AJ33" s="50">
        <v>0</v>
      </c>
      <c r="AK33" s="49">
        <f t="shared" si="16"/>
        <v>0</v>
      </c>
      <c r="AL33" s="49">
        <v>0</v>
      </c>
      <c r="AM33" s="49">
        <v>0</v>
      </c>
      <c r="AN33" s="50">
        <v>0</v>
      </c>
      <c r="AO33" s="49">
        <f t="shared" si="13"/>
        <v>0</v>
      </c>
      <c r="AP33" s="49">
        <v>0</v>
      </c>
      <c r="AQ33" s="49">
        <v>0</v>
      </c>
      <c r="AR33" s="50">
        <v>0</v>
      </c>
      <c r="AS33" s="49">
        <f t="shared" si="14"/>
        <v>0</v>
      </c>
      <c r="AT33" s="18"/>
      <c r="AU33" s="18"/>
      <c r="AV33" s="24"/>
      <c r="AW33" s="24"/>
      <c r="AX33" s="18"/>
      <c r="AY33" s="18"/>
      <c r="AZ33" s="24"/>
      <c r="BA33" s="18"/>
      <c r="BB33" s="18"/>
      <c r="BC33" s="18"/>
      <c r="BD33" s="18"/>
      <c r="BE33" s="22"/>
      <c r="BF33" s="62">
        <f t="shared" si="7"/>
        <v>0</v>
      </c>
    </row>
    <row r="34" spans="1:58" ht="15" customHeight="1">
      <c r="A34" s="669"/>
      <c r="B34" s="671"/>
      <c r="C34" s="675"/>
      <c r="D34" s="586"/>
      <c r="E34" s="682" t="s">
        <v>86</v>
      </c>
      <c r="F34" s="685">
        <v>1</v>
      </c>
      <c r="G34" s="679" t="s">
        <v>87</v>
      </c>
      <c r="H34" s="695" t="s">
        <v>36</v>
      </c>
      <c r="I34" s="64" t="s">
        <v>80</v>
      </c>
      <c r="J34" s="13">
        <v>0</v>
      </c>
      <c r="K34" s="14">
        <v>0</v>
      </c>
      <c r="L34" s="14">
        <v>0</v>
      </c>
      <c r="M34" s="32">
        <v>0</v>
      </c>
      <c r="N34" s="13">
        <v>0</v>
      </c>
      <c r="O34" s="14">
        <v>0</v>
      </c>
      <c r="P34" s="14">
        <v>0</v>
      </c>
      <c r="Q34" s="32">
        <f t="shared" si="10"/>
        <v>0</v>
      </c>
      <c r="R34" s="30">
        <v>0</v>
      </c>
      <c r="S34" s="14">
        <v>0</v>
      </c>
      <c r="T34" s="14">
        <v>0</v>
      </c>
      <c r="U34" s="29">
        <v>0</v>
      </c>
      <c r="V34" s="30">
        <v>0</v>
      </c>
      <c r="W34" s="14">
        <v>0</v>
      </c>
      <c r="X34" s="30">
        <v>0</v>
      </c>
      <c r="Y34" s="41">
        <f t="shared" si="11"/>
        <v>0</v>
      </c>
      <c r="Z34" s="30">
        <v>0</v>
      </c>
      <c r="AA34" s="14">
        <v>0</v>
      </c>
      <c r="AB34" s="30">
        <v>0</v>
      </c>
      <c r="AC34" s="20">
        <f t="shared" si="15"/>
        <v>0</v>
      </c>
      <c r="AD34" s="13">
        <v>0</v>
      </c>
      <c r="AE34" s="14">
        <v>0</v>
      </c>
      <c r="AF34" s="30">
        <v>0</v>
      </c>
      <c r="AG34" s="20">
        <f t="shared" si="12"/>
        <v>0</v>
      </c>
      <c r="AH34" s="13">
        <v>0</v>
      </c>
      <c r="AI34" s="14">
        <v>0</v>
      </c>
      <c r="AJ34" s="14">
        <v>0</v>
      </c>
      <c r="AK34" s="20">
        <f t="shared" si="16"/>
        <v>0</v>
      </c>
      <c r="AL34" s="13">
        <v>0</v>
      </c>
      <c r="AM34" s="14">
        <v>0</v>
      </c>
      <c r="AN34" s="14">
        <v>0</v>
      </c>
      <c r="AO34" s="20">
        <f t="shared" si="13"/>
        <v>0</v>
      </c>
      <c r="AP34" s="13">
        <v>0</v>
      </c>
      <c r="AQ34" s="14">
        <v>0</v>
      </c>
      <c r="AR34" s="14">
        <v>0</v>
      </c>
      <c r="AS34" s="32">
        <f t="shared" si="14"/>
        <v>0</v>
      </c>
      <c r="AT34" s="227"/>
      <c r="AU34" s="225"/>
      <c r="AV34" s="227"/>
      <c r="AW34" s="229"/>
      <c r="AX34" s="227"/>
      <c r="AY34" s="225"/>
      <c r="AZ34" s="227"/>
      <c r="BA34" s="229"/>
      <c r="BB34" s="227"/>
      <c r="BC34" s="225"/>
      <c r="BD34" s="227"/>
      <c r="BE34" s="228"/>
      <c r="BF34" s="230">
        <f>M34+Q34+U34</f>
        <v>0</v>
      </c>
    </row>
    <row r="35" spans="1:58" ht="15">
      <c r="A35" s="669"/>
      <c r="B35" s="671"/>
      <c r="C35" s="675"/>
      <c r="D35" s="586"/>
      <c r="E35" s="683"/>
      <c r="F35" s="686"/>
      <c r="G35" s="680"/>
      <c r="H35" s="696"/>
      <c r="I35" s="65" t="s">
        <v>81</v>
      </c>
      <c r="J35" s="15">
        <v>0</v>
      </c>
      <c r="K35" s="8">
        <v>0</v>
      </c>
      <c r="L35" s="8">
        <v>0</v>
      </c>
      <c r="M35" s="16">
        <v>0</v>
      </c>
      <c r="N35" s="15">
        <v>0</v>
      </c>
      <c r="O35" s="8">
        <v>0</v>
      </c>
      <c r="P35" s="8">
        <v>0</v>
      </c>
      <c r="Q35" s="16">
        <f t="shared" si="10"/>
        <v>0</v>
      </c>
      <c r="R35" s="12">
        <v>0</v>
      </c>
      <c r="S35" s="8">
        <v>0</v>
      </c>
      <c r="T35" s="8">
        <v>0</v>
      </c>
      <c r="U35" s="16">
        <f>SUM(R35:T35)</f>
        <v>0</v>
      </c>
      <c r="V35" s="12">
        <v>0</v>
      </c>
      <c r="W35" s="8">
        <v>0</v>
      </c>
      <c r="X35" s="12">
        <v>0</v>
      </c>
      <c r="Y35" s="42">
        <f t="shared" si="11"/>
        <v>0</v>
      </c>
      <c r="Z35" s="12">
        <v>0</v>
      </c>
      <c r="AA35" s="8">
        <v>0</v>
      </c>
      <c r="AB35" s="8">
        <v>0</v>
      </c>
      <c r="AC35" s="8">
        <f t="shared" si="15"/>
        <v>0</v>
      </c>
      <c r="AD35" s="15">
        <v>0</v>
      </c>
      <c r="AE35" s="8">
        <v>0</v>
      </c>
      <c r="AF35" s="12">
        <v>0</v>
      </c>
      <c r="AG35" s="21">
        <f t="shared" si="12"/>
        <v>0</v>
      </c>
      <c r="AH35" s="15">
        <v>0</v>
      </c>
      <c r="AI35" s="8">
        <v>0</v>
      </c>
      <c r="AJ35" s="8">
        <v>0</v>
      </c>
      <c r="AK35" s="21">
        <f t="shared" si="16"/>
        <v>0</v>
      </c>
      <c r="AL35" s="15">
        <v>0</v>
      </c>
      <c r="AM35" s="8">
        <v>0</v>
      </c>
      <c r="AN35" s="8">
        <v>0</v>
      </c>
      <c r="AO35" s="21">
        <f t="shared" si="13"/>
        <v>0</v>
      </c>
      <c r="AP35" s="15">
        <v>0</v>
      </c>
      <c r="AQ35" s="8">
        <v>0</v>
      </c>
      <c r="AR35" s="8">
        <v>0</v>
      </c>
      <c r="AS35" s="16">
        <f t="shared" si="14"/>
        <v>0</v>
      </c>
      <c r="AT35" s="12"/>
      <c r="AU35" s="8"/>
      <c r="AV35" s="12"/>
      <c r="AW35" s="42"/>
      <c r="AX35" s="12"/>
      <c r="AY35" s="8"/>
      <c r="AZ35" s="12"/>
      <c r="BA35" s="42"/>
      <c r="BB35" s="12"/>
      <c r="BC35" s="8"/>
      <c r="BD35" s="12"/>
      <c r="BE35" s="21"/>
      <c r="BF35" s="61">
        <f>M35+Q35+U35</f>
        <v>0</v>
      </c>
    </row>
    <row r="36" spans="1:58" ht="17.25" customHeight="1">
      <c r="A36" s="688" t="s">
        <v>88</v>
      </c>
      <c r="B36" s="672"/>
      <c r="C36" s="675"/>
      <c r="D36" s="586"/>
      <c r="E36" s="683"/>
      <c r="F36" s="686"/>
      <c r="G36" s="680"/>
      <c r="H36" s="696"/>
      <c r="I36" s="65" t="s">
        <v>82</v>
      </c>
      <c r="J36" s="15">
        <v>0</v>
      </c>
      <c r="K36" s="8">
        <v>0</v>
      </c>
      <c r="L36" s="8">
        <v>0</v>
      </c>
      <c r="M36" s="16">
        <v>0</v>
      </c>
      <c r="N36" s="15">
        <v>0</v>
      </c>
      <c r="O36" s="8">
        <v>0</v>
      </c>
      <c r="P36" s="8">
        <v>0</v>
      </c>
      <c r="Q36" s="16">
        <f t="shared" si="10"/>
        <v>0</v>
      </c>
      <c r="R36" s="12">
        <v>0</v>
      </c>
      <c r="S36" s="8">
        <v>0</v>
      </c>
      <c r="T36" s="8">
        <v>0</v>
      </c>
      <c r="U36" s="16">
        <f>SUM(R36:T36)</f>
        <v>0</v>
      </c>
      <c r="V36" s="12">
        <v>0</v>
      </c>
      <c r="W36" s="8">
        <v>0</v>
      </c>
      <c r="X36" s="8">
        <v>0</v>
      </c>
      <c r="Y36" s="42">
        <f t="shared" si="11"/>
        <v>0</v>
      </c>
      <c r="Z36" s="12">
        <v>0</v>
      </c>
      <c r="AA36" s="8">
        <v>0</v>
      </c>
      <c r="AB36" s="8">
        <v>0</v>
      </c>
      <c r="AC36" s="21">
        <f t="shared" si="15"/>
        <v>0</v>
      </c>
      <c r="AD36" s="15">
        <v>0</v>
      </c>
      <c r="AE36" s="8">
        <v>0</v>
      </c>
      <c r="AF36" s="8">
        <v>0</v>
      </c>
      <c r="AG36" s="21">
        <f t="shared" si="12"/>
        <v>0</v>
      </c>
      <c r="AH36" s="15">
        <v>0</v>
      </c>
      <c r="AI36" s="8">
        <v>0</v>
      </c>
      <c r="AJ36" s="8">
        <v>0</v>
      </c>
      <c r="AK36" s="21">
        <f t="shared" si="16"/>
        <v>0</v>
      </c>
      <c r="AL36" s="15">
        <v>0</v>
      </c>
      <c r="AM36" s="8">
        <v>0</v>
      </c>
      <c r="AN36" s="8">
        <v>0</v>
      </c>
      <c r="AO36" s="21">
        <f t="shared" si="13"/>
        <v>0</v>
      </c>
      <c r="AP36" s="15">
        <v>0</v>
      </c>
      <c r="AQ36" s="8">
        <v>0</v>
      </c>
      <c r="AR36" s="8">
        <v>0</v>
      </c>
      <c r="AS36" s="16">
        <f t="shared" si="14"/>
        <v>0</v>
      </c>
      <c r="AT36" s="12"/>
      <c r="AU36" s="8"/>
      <c r="AV36" s="8"/>
      <c r="AW36" s="42"/>
      <c r="AX36" s="12"/>
      <c r="AY36" s="8"/>
      <c r="AZ36" s="8"/>
      <c r="BA36" s="42"/>
      <c r="BB36" s="12"/>
      <c r="BC36" s="8"/>
      <c r="BD36" s="8"/>
      <c r="BE36" s="21"/>
      <c r="BF36" s="61">
        <f>M36+Q36+U36</f>
        <v>0</v>
      </c>
    </row>
    <row r="37" spans="1:58" ht="15">
      <c r="A37" s="689"/>
      <c r="B37" s="672"/>
      <c r="C37" s="675"/>
      <c r="D37" s="586"/>
      <c r="E37" s="683"/>
      <c r="F37" s="686"/>
      <c r="G37" s="680"/>
      <c r="H37" s="696"/>
      <c r="I37" s="65" t="s">
        <v>40</v>
      </c>
      <c r="J37" s="15">
        <v>4</v>
      </c>
      <c r="K37" s="8">
        <v>3</v>
      </c>
      <c r="L37" s="8">
        <v>0</v>
      </c>
      <c r="M37" s="16">
        <f>SUM(J37:L37)</f>
        <v>7</v>
      </c>
      <c r="N37" s="15">
        <v>4</v>
      </c>
      <c r="O37" s="8">
        <v>2</v>
      </c>
      <c r="P37" s="8">
        <v>0</v>
      </c>
      <c r="Q37" s="16">
        <f t="shared" si="10"/>
        <v>6</v>
      </c>
      <c r="R37" s="12">
        <v>0</v>
      </c>
      <c r="S37" s="8">
        <v>0</v>
      </c>
      <c r="T37" s="8">
        <v>0</v>
      </c>
      <c r="U37" s="16">
        <f>SUM(R37:T37)</f>
        <v>0</v>
      </c>
      <c r="V37" s="12">
        <v>2</v>
      </c>
      <c r="W37" s="8">
        <v>1</v>
      </c>
      <c r="X37" s="8">
        <v>1</v>
      </c>
      <c r="Y37" s="42">
        <f t="shared" si="11"/>
        <v>4</v>
      </c>
      <c r="Z37" s="12">
        <v>0</v>
      </c>
      <c r="AA37" s="8">
        <v>0</v>
      </c>
      <c r="AB37" s="8">
        <v>0</v>
      </c>
      <c r="AC37" s="21">
        <f t="shared" si="15"/>
        <v>0</v>
      </c>
      <c r="AD37" s="15">
        <v>3</v>
      </c>
      <c r="AE37" s="8">
        <v>0</v>
      </c>
      <c r="AF37" s="8">
        <v>3</v>
      </c>
      <c r="AG37" s="21">
        <f t="shared" si="12"/>
        <v>6</v>
      </c>
      <c r="AH37" s="15">
        <v>2</v>
      </c>
      <c r="AI37" s="8">
        <v>0</v>
      </c>
      <c r="AJ37" s="8">
        <v>0</v>
      </c>
      <c r="AK37" s="21">
        <f t="shared" si="16"/>
        <v>2</v>
      </c>
      <c r="AL37" s="15">
        <v>0</v>
      </c>
      <c r="AM37" s="8">
        <v>0</v>
      </c>
      <c r="AN37" s="8">
        <v>0</v>
      </c>
      <c r="AO37" s="21">
        <f t="shared" si="13"/>
        <v>0</v>
      </c>
      <c r="AP37" s="15">
        <v>3</v>
      </c>
      <c r="AQ37" s="8">
        <v>3</v>
      </c>
      <c r="AR37" s="8">
        <v>0</v>
      </c>
      <c r="AS37" s="16">
        <f t="shared" si="14"/>
        <v>6</v>
      </c>
      <c r="AT37" s="12"/>
      <c r="AU37" s="8"/>
      <c r="AV37" s="8"/>
      <c r="AW37" s="42"/>
      <c r="AX37" s="12"/>
      <c r="AY37" s="8"/>
      <c r="AZ37" s="8"/>
      <c r="BA37" s="42"/>
      <c r="BB37" s="12"/>
      <c r="BC37" s="8"/>
      <c r="BD37" s="8"/>
      <c r="BE37" s="21"/>
      <c r="BF37" s="61">
        <f>M37+Q37+U37+Y37+AC37+AG37</f>
        <v>23</v>
      </c>
    </row>
    <row r="38" spans="1:58" ht="15">
      <c r="A38" s="689"/>
      <c r="B38" s="672"/>
      <c r="C38" s="675"/>
      <c r="D38" s="586"/>
      <c r="E38" s="683"/>
      <c r="F38" s="686"/>
      <c r="G38" s="680"/>
      <c r="H38" s="696"/>
      <c r="I38" s="65" t="s">
        <v>41</v>
      </c>
      <c r="J38" s="15">
        <v>2</v>
      </c>
      <c r="K38" s="8">
        <v>1</v>
      </c>
      <c r="L38" s="8">
        <v>0</v>
      </c>
      <c r="M38" s="16">
        <f>SUM(J38:L38)</f>
        <v>3</v>
      </c>
      <c r="N38" s="15">
        <v>1</v>
      </c>
      <c r="O38" s="8">
        <v>0</v>
      </c>
      <c r="P38" s="8">
        <v>0</v>
      </c>
      <c r="Q38" s="16">
        <f t="shared" si="10"/>
        <v>1</v>
      </c>
      <c r="R38" s="12">
        <v>0</v>
      </c>
      <c r="S38" s="8">
        <v>0</v>
      </c>
      <c r="T38" s="8">
        <v>0</v>
      </c>
      <c r="U38" s="16">
        <f>SUM(R38:T38)</f>
        <v>0</v>
      </c>
      <c r="V38" s="12">
        <v>2</v>
      </c>
      <c r="W38" s="8">
        <v>0</v>
      </c>
      <c r="X38" s="8">
        <v>0</v>
      </c>
      <c r="Y38" s="42">
        <f t="shared" si="11"/>
        <v>2</v>
      </c>
      <c r="Z38" s="12">
        <v>0</v>
      </c>
      <c r="AA38" s="8">
        <v>0</v>
      </c>
      <c r="AB38" s="8">
        <v>0</v>
      </c>
      <c r="AC38" s="21">
        <f t="shared" si="15"/>
        <v>0</v>
      </c>
      <c r="AD38" s="15">
        <v>2</v>
      </c>
      <c r="AE38" s="8">
        <v>0</v>
      </c>
      <c r="AF38" s="8">
        <v>0</v>
      </c>
      <c r="AG38" s="21">
        <f t="shared" si="12"/>
        <v>2</v>
      </c>
      <c r="AH38" s="15">
        <v>1</v>
      </c>
      <c r="AI38" s="8">
        <v>3</v>
      </c>
      <c r="AJ38" s="8">
        <v>1</v>
      </c>
      <c r="AK38" s="21">
        <f t="shared" si="16"/>
        <v>5</v>
      </c>
      <c r="AL38" s="15">
        <v>1</v>
      </c>
      <c r="AM38" s="8">
        <v>2</v>
      </c>
      <c r="AN38" s="8">
        <v>0</v>
      </c>
      <c r="AO38" s="21">
        <f t="shared" si="13"/>
        <v>3</v>
      </c>
      <c r="AP38" s="15">
        <v>0</v>
      </c>
      <c r="AQ38" s="8">
        <v>0</v>
      </c>
      <c r="AR38" s="8">
        <v>0</v>
      </c>
      <c r="AS38" s="16">
        <f t="shared" si="14"/>
        <v>0</v>
      </c>
      <c r="AT38" s="12"/>
      <c r="AU38" s="8"/>
      <c r="AV38" s="8"/>
      <c r="AW38" s="42"/>
      <c r="AX38" s="12"/>
      <c r="AY38" s="8"/>
      <c r="AZ38" s="8"/>
      <c r="BA38" s="42"/>
      <c r="BB38" s="12"/>
      <c r="BC38" s="8"/>
      <c r="BD38" s="8"/>
      <c r="BE38" s="21"/>
      <c r="BF38" s="61">
        <f>M38+Q38+U38+Y38+AC38+AG38</f>
        <v>8</v>
      </c>
    </row>
    <row r="39" spans="1:58" ht="26.25" customHeight="1">
      <c r="A39" s="689"/>
      <c r="B39" s="672"/>
      <c r="C39" s="675"/>
      <c r="D39" s="586"/>
      <c r="E39" s="683"/>
      <c r="F39" s="686"/>
      <c r="G39" s="680"/>
      <c r="H39" s="697"/>
      <c r="I39" s="471" t="s">
        <v>209</v>
      </c>
      <c r="J39" s="231">
        <f aca="true" t="shared" si="17" ref="J39:U39">SUM(J34:J38)</f>
        <v>6</v>
      </c>
      <c r="K39" s="232">
        <f t="shared" si="17"/>
        <v>4</v>
      </c>
      <c r="L39" s="232">
        <f t="shared" si="17"/>
        <v>0</v>
      </c>
      <c r="M39" s="23">
        <f t="shared" si="17"/>
        <v>10</v>
      </c>
      <c r="N39" s="15">
        <f t="shared" si="17"/>
        <v>5</v>
      </c>
      <c r="O39" s="8">
        <f t="shared" si="17"/>
        <v>2</v>
      </c>
      <c r="P39" s="232">
        <f t="shared" si="17"/>
        <v>0</v>
      </c>
      <c r="Q39" s="23">
        <f t="shared" si="17"/>
        <v>7</v>
      </c>
      <c r="R39" s="12">
        <f t="shared" si="17"/>
        <v>0</v>
      </c>
      <c r="S39" s="12">
        <f t="shared" si="17"/>
        <v>0</v>
      </c>
      <c r="T39" s="12">
        <f t="shared" si="17"/>
        <v>0</v>
      </c>
      <c r="U39" s="12">
        <f t="shared" si="17"/>
        <v>0</v>
      </c>
      <c r="V39" s="12"/>
      <c r="W39" s="8"/>
      <c r="X39" s="63"/>
      <c r="Y39" s="43">
        <f>SUM(Y34:Y38)</f>
        <v>6</v>
      </c>
      <c r="Z39" s="12"/>
      <c r="AA39" s="8"/>
      <c r="AB39" s="8"/>
      <c r="AC39" s="25">
        <f>SUM(AC34:AC38)</f>
        <v>0</v>
      </c>
      <c r="AD39" s="15" t="s">
        <v>48</v>
      </c>
      <c r="AE39" s="8" t="s">
        <v>48</v>
      </c>
      <c r="AF39" s="63" t="s">
        <v>48</v>
      </c>
      <c r="AG39" s="25">
        <f>SUM(AG34:AG38)</f>
        <v>8</v>
      </c>
      <c r="AH39" s="15">
        <f>SUM(AH34:AH38)</f>
        <v>3</v>
      </c>
      <c r="AI39" s="8">
        <f>SUM(AI34:AI38)</f>
        <v>3</v>
      </c>
      <c r="AJ39" s="8">
        <f>SUM(AJ34:AJ38)</f>
        <v>1</v>
      </c>
      <c r="AK39" s="25">
        <f>SUM(AK31:AK38)</f>
        <v>7</v>
      </c>
      <c r="AL39" s="15">
        <f aca="true" t="shared" si="18" ref="AL39:AS39">SUM(AL34:AL38)</f>
        <v>1</v>
      </c>
      <c r="AM39" s="8">
        <f t="shared" si="18"/>
        <v>2</v>
      </c>
      <c r="AN39" s="8">
        <f t="shared" si="18"/>
        <v>0</v>
      </c>
      <c r="AO39" s="25">
        <f t="shared" si="18"/>
        <v>3</v>
      </c>
      <c r="AP39" s="15">
        <f t="shared" si="18"/>
        <v>3</v>
      </c>
      <c r="AQ39" s="8">
        <f t="shared" si="18"/>
        <v>3</v>
      </c>
      <c r="AR39" s="8">
        <f t="shared" si="18"/>
        <v>0</v>
      </c>
      <c r="AS39" s="23">
        <f t="shared" si="18"/>
        <v>6</v>
      </c>
      <c r="AT39" s="53"/>
      <c r="AU39" s="53"/>
      <c r="AV39" s="53"/>
      <c r="AW39" s="43"/>
      <c r="AX39" s="53"/>
      <c r="AY39" s="53"/>
      <c r="AZ39" s="53"/>
      <c r="BA39" s="43"/>
      <c r="BB39" s="53"/>
      <c r="BC39" s="53"/>
      <c r="BD39" s="53"/>
      <c r="BE39" s="25"/>
      <c r="BF39" s="59">
        <f>M39+Q39+U39+Y39+AC39+AG39</f>
        <v>31</v>
      </c>
    </row>
    <row r="40" spans="1:58" ht="15" customHeight="1">
      <c r="A40" s="689"/>
      <c r="B40" s="672"/>
      <c r="C40" s="675"/>
      <c r="D40" s="586"/>
      <c r="E40" s="683"/>
      <c r="F40" s="686"/>
      <c r="G40" s="680"/>
      <c r="H40" s="698" t="s">
        <v>42</v>
      </c>
      <c r="I40" s="65" t="s">
        <v>43</v>
      </c>
      <c r="J40" s="15">
        <v>6</v>
      </c>
      <c r="K40" s="8">
        <v>4</v>
      </c>
      <c r="L40" s="8">
        <v>0</v>
      </c>
      <c r="M40" s="16">
        <f>SUM(J40:L40)</f>
        <v>10</v>
      </c>
      <c r="N40" s="15">
        <v>5</v>
      </c>
      <c r="O40" s="8">
        <v>2</v>
      </c>
      <c r="P40" s="63">
        <v>0</v>
      </c>
      <c r="Q40" s="16">
        <f>SUM(N40:P40)</f>
        <v>7</v>
      </c>
      <c r="R40" s="12">
        <v>0</v>
      </c>
      <c r="S40" s="8">
        <v>0</v>
      </c>
      <c r="T40" s="63">
        <v>0</v>
      </c>
      <c r="U40" s="16">
        <v>0</v>
      </c>
      <c r="V40" s="12">
        <v>4</v>
      </c>
      <c r="W40" s="8">
        <v>1</v>
      </c>
      <c r="X40" s="63">
        <v>1</v>
      </c>
      <c r="Y40" s="42">
        <f>SUM(R40:X40)</f>
        <v>6</v>
      </c>
      <c r="Z40" s="12">
        <v>0</v>
      </c>
      <c r="AA40" s="8">
        <v>0</v>
      </c>
      <c r="AB40" s="8">
        <v>0</v>
      </c>
      <c r="AC40" s="21">
        <f>SUM(Z40:AB40)</f>
        <v>0</v>
      </c>
      <c r="AD40" s="15">
        <v>5</v>
      </c>
      <c r="AE40" s="8">
        <v>0</v>
      </c>
      <c r="AF40" s="63">
        <v>3</v>
      </c>
      <c r="AG40" s="21">
        <f>SUM(AD40:AF40)</f>
        <v>8</v>
      </c>
      <c r="AH40" s="15">
        <v>3</v>
      </c>
      <c r="AI40" s="8">
        <v>3</v>
      </c>
      <c r="AJ40" s="63">
        <v>1</v>
      </c>
      <c r="AK40" s="21">
        <f>SUM(AH40:AJ40)</f>
        <v>7</v>
      </c>
      <c r="AL40" s="15">
        <v>1</v>
      </c>
      <c r="AM40" s="8">
        <v>2</v>
      </c>
      <c r="AN40" s="63">
        <v>0</v>
      </c>
      <c r="AO40" s="21">
        <f>SUM(AL40:AN40)</f>
        <v>3</v>
      </c>
      <c r="AP40" s="15">
        <v>3</v>
      </c>
      <c r="AQ40" s="8">
        <v>3</v>
      </c>
      <c r="AR40" s="63">
        <v>0</v>
      </c>
      <c r="AS40" s="16">
        <f>SUM(AP40:AR40)</f>
        <v>6</v>
      </c>
      <c r="AT40" s="12"/>
      <c r="AU40" s="8"/>
      <c r="AV40" s="63"/>
      <c r="AW40" s="42"/>
      <c r="AX40" s="12"/>
      <c r="AY40" s="8"/>
      <c r="AZ40" s="63"/>
      <c r="BA40" s="42"/>
      <c r="BB40" s="12"/>
      <c r="BC40" s="8"/>
      <c r="BD40" s="8"/>
      <c r="BE40" s="21"/>
      <c r="BF40" s="61">
        <f>M40+Q40+U40+Y40+AC40+AG40</f>
        <v>31</v>
      </c>
    </row>
    <row r="41" spans="1:58" ht="15">
      <c r="A41" s="689"/>
      <c r="B41" s="672"/>
      <c r="C41" s="675"/>
      <c r="D41" s="586"/>
      <c r="E41" s="683"/>
      <c r="F41" s="686"/>
      <c r="G41" s="680"/>
      <c r="H41" s="699"/>
      <c r="I41" s="65" t="s">
        <v>44</v>
      </c>
      <c r="J41" s="15">
        <v>0</v>
      </c>
      <c r="K41" s="8">
        <v>0</v>
      </c>
      <c r="L41" s="8">
        <v>0</v>
      </c>
      <c r="M41" s="16">
        <v>0</v>
      </c>
      <c r="N41" s="15">
        <v>0</v>
      </c>
      <c r="O41" s="8">
        <v>0</v>
      </c>
      <c r="P41" s="63">
        <v>0</v>
      </c>
      <c r="Q41" s="16">
        <f>SUM(N41:P41)</f>
        <v>0</v>
      </c>
      <c r="R41" s="12">
        <v>0</v>
      </c>
      <c r="S41" s="8">
        <v>0</v>
      </c>
      <c r="T41" s="63">
        <v>0</v>
      </c>
      <c r="U41" s="16">
        <v>0</v>
      </c>
      <c r="V41" s="12">
        <v>0</v>
      </c>
      <c r="W41" s="8">
        <v>0</v>
      </c>
      <c r="X41" s="63">
        <v>0</v>
      </c>
      <c r="Y41" s="42">
        <v>0</v>
      </c>
      <c r="Z41" s="12">
        <v>0</v>
      </c>
      <c r="AA41" s="8">
        <v>0</v>
      </c>
      <c r="AB41" s="8">
        <v>0</v>
      </c>
      <c r="AC41" s="21">
        <f>SUM(Z41:AB41)</f>
        <v>0</v>
      </c>
      <c r="AD41" s="15">
        <v>0</v>
      </c>
      <c r="AE41" s="8">
        <v>0</v>
      </c>
      <c r="AF41" s="63">
        <v>0</v>
      </c>
      <c r="AG41" s="21">
        <f>SUM(AD41:AF41)</f>
        <v>0</v>
      </c>
      <c r="AH41" s="15">
        <v>0</v>
      </c>
      <c r="AI41" s="8">
        <v>0</v>
      </c>
      <c r="AJ41" s="63">
        <v>0</v>
      </c>
      <c r="AK41" s="21">
        <f>SUM(AH41:AJ41)</f>
        <v>0</v>
      </c>
      <c r="AL41" s="15">
        <v>0</v>
      </c>
      <c r="AM41" s="8">
        <v>0</v>
      </c>
      <c r="AN41" s="63">
        <v>0</v>
      </c>
      <c r="AO41" s="21">
        <f>SUM(AL41:AN41)</f>
        <v>0</v>
      </c>
      <c r="AP41" s="15">
        <v>0</v>
      </c>
      <c r="AQ41" s="8">
        <v>0</v>
      </c>
      <c r="AR41" s="63">
        <v>0</v>
      </c>
      <c r="AS41" s="16">
        <v>0</v>
      </c>
      <c r="AT41" s="12"/>
      <c r="AU41" s="8"/>
      <c r="AV41" s="63"/>
      <c r="AW41" s="42"/>
      <c r="AX41" s="12"/>
      <c r="AY41" s="8"/>
      <c r="AZ41" s="63"/>
      <c r="BA41" s="42"/>
      <c r="BB41" s="12"/>
      <c r="BC41" s="8"/>
      <c r="BD41" s="8"/>
      <c r="BE41" s="21"/>
      <c r="BF41" s="61">
        <f>M41+Q41+U41</f>
        <v>0</v>
      </c>
    </row>
    <row r="42" spans="1:58" ht="15">
      <c r="A42" s="689"/>
      <c r="B42" s="672"/>
      <c r="C42" s="675"/>
      <c r="D42" s="586"/>
      <c r="E42" s="683"/>
      <c r="F42" s="686"/>
      <c r="G42" s="680"/>
      <c r="H42" s="700" t="s">
        <v>45</v>
      </c>
      <c r="I42" s="65" t="s">
        <v>46</v>
      </c>
      <c r="J42" s="15">
        <v>0</v>
      </c>
      <c r="K42" s="8">
        <v>0</v>
      </c>
      <c r="L42" s="8">
        <v>0</v>
      </c>
      <c r="M42" s="16">
        <v>0</v>
      </c>
      <c r="N42" s="15">
        <v>0</v>
      </c>
      <c r="O42" s="8">
        <v>0</v>
      </c>
      <c r="P42" s="63">
        <v>0</v>
      </c>
      <c r="Q42" s="16">
        <f>SUM(N42:P42)</f>
        <v>0</v>
      </c>
      <c r="R42" s="12">
        <v>0</v>
      </c>
      <c r="S42" s="8">
        <v>0</v>
      </c>
      <c r="T42" s="63">
        <v>0</v>
      </c>
      <c r="U42" s="16">
        <v>0</v>
      </c>
      <c r="V42" s="12">
        <v>0</v>
      </c>
      <c r="W42" s="8">
        <v>0</v>
      </c>
      <c r="X42" s="63">
        <v>0</v>
      </c>
      <c r="Y42" s="42">
        <v>0</v>
      </c>
      <c r="Z42" s="12">
        <v>0</v>
      </c>
      <c r="AA42" s="8">
        <v>0</v>
      </c>
      <c r="AB42" s="8">
        <v>0</v>
      </c>
      <c r="AC42" s="21">
        <f>SUM(Z42:AB42)</f>
        <v>0</v>
      </c>
      <c r="AD42" s="15">
        <v>0</v>
      </c>
      <c r="AE42" s="8">
        <v>0</v>
      </c>
      <c r="AF42" s="63">
        <v>0</v>
      </c>
      <c r="AG42" s="21">
        <v>0</v>
      </c>
      <c r="AH42" s="15">
        <v>0</v>
      </c>
      <c r="AI42" s="8">
        <v>0</v>
      </c>
      <c r="AJ42" s="63">
        <v>0</v>
      </c>
      <c r="AK42" s="21">
        <f>SUM(AH42:AJ42)</f>
        <v>0</v>
      </c>
      <c r="AL42" s="15">
        <v>0</v>
      </c>
      <c r="AM42" s="8">
        <v>0</v>
      </c>
      <c r="AN42" s="63">
        <v>0</v>
      </c>
      <c r="AO42" s="21">
        <v>0</v>
      </c>
      <c r="AP42" s="15">
        <v>0</v>
      </c>
      <c r="AQ42" s="8">
        <v>0</v>
      </c>
      <c r="AR42" s="63">
        <v>0</v>
      </c>
      <c r="AS42" s="16">
        <v>0</v>
      </c>
      <c r="AT42" s="12"/>
      <c r="AU42" s="8"/>
      <c r="AV42" s="63"/>
      <c r="AW42" s="42"/>
      <c r="AX42" s="12"/>
      <c r="AY42" s="8"/>
      <c r="AZ42" s="63"/>
      <c r="BA42" s="42"/>
      <c r="BB42" s="12"/>
      <c r="BC42" s="8"/>
      <c r="BD42" s="8"/>
      <c r="BE42" s="21"/>
      <c r="BF42" s="61">
        <f>M42+Q42+U42</f>
        <v>0</v>
      </c>
    </row>
    <row r="43" spans="1:58" ht="15.75" thickBot="1">
      <c r="A43" s="689"/>
      <c r="B43" s="672"/>
      <c r="C43" s="675"/>
      <c r="D43" s="586"/>
      <c r="E43" s="684"/>
      <c r="F43" s="687"/>
      <c r="G43" s="681"/>
      <c r="H43" s="701"/>
      <c r="I43" s="67" t="s">
        <v>47</v>
      </c>
      <c r="J43" s="17">
        <v>0</v>
      </c>
      <c r="K43" s="18">
        <v>0</v>
      </c>
      <c r="L43" s="18">
        <v>0</v>
      </c>
      <c r="M43" s="19">
        <v>0</v>
      </c>
      <c r="N43" s="17">
        <v>0</v>
      </c>
      <c r="O43" s="18">
        <v>0</v>
      </c>
      <c r="P43" s="24">
        <v>0</v>
      </c>
      <c r="Q43" s="19">
        <f>SUM(N43:P43)</f>
        <v>0</v>
      </c>
      <c r="R43" s="31">
        <v>0</v>
      </c>
      <c r="S43" s="18">
        <v>0</v>
      </c>
      <c r="T43" s="24">
        <v>0</v>
      </c>
      <c r="U43" s="19">
        <v>0</v>
      </c>
      <c r="V43" s="48">
        <v>0</v>
      </c>
      <c r="W43" s="49">
        <v>0</v>
      </c>
      <c r="X43" s="50">
        <v>0</v>
      </c>
      <c r="Y43" s="84">
        <v>0</v>
      </c>
      <c r="Z43" s="31">
        <v>0</v>
      </c>
      <c r="AA43" s="18">
        <v>0</v>
      </c>
      <c r="AB43" s="24">
        <v>0</v>
      </c>
      <c r="AC43" s="22">
        <f>SUM(Z43:AB43)</f>
        <v>0</v>
      </c>
      <c r="AD43" s="17">
        <v>0</v>
      </c>
      <c r="AE43" s="18">
        <v>0</v>
      </c>
      <c r="AF43" s="24">
        <v>0</v>
      </c>
      <c r="AG43" s="22">
        <v>0</v>
      </c>
      <c r="AH43" s="17">
        <v>0</v>
      </c>
      <c r="AI43" s="18">
        <v>0</v>
      </c>
      <c r="AJ43" s="24">
        <v>0</v>
      </c>
      <c r="AK43" s="22">
        <f>SUM(AH43:AJ43)</f>
        <v>0</v>
      </c>
      <c r="AL43" s="17">
        <v>0</v>
      </c>
      <c r="AM43" s="18">
        <v>0</v>
      </c>
      <c r="AN43" s="24">
        <v>0</v>
      </c>
      <c r="AO43" s="22">
        <v>0</v>
      </c>
      <c r="AP43" s="17">
        <v>0</v>
      </c>
      <c r="AQ43" s="18">
        <v>0</v>
      </c>
      <c r="AR43" s="24">
        <v>0</v>
      </c>
      <c r="AS43" s="19">
        <v>0</v>
      </c>
      <c r="AT43" s="31"/>
      <c r="AU43" s="18"/>
      <c r="AV43" s="24"/>
      <c r="AW43" s="55"/>
      <c r="AX43" s="31"/>
      <c r="AY43" s="18"/>
      <c r="AZ43" s="24"/>
      <c r="BA43" s="44"/>
      <c r="BB43" s="31"/>
      <c r="BC43" s="18"/>
      <c r="BD43" s="18"/>
      <c r="BE43" s="22"/>
      <c r="BF43" s="62">
        <f>M43+Q43+U43</f>
        <v>0</v>
      </c>
    </row>
    <row r="44" spans="1:58" ht="54.75" customHeight="1" thickBot="1">
      <c r="A44" s="689"/>
      <c r="B44" s="672"/>
      <c r="C44" s="675"/>
      <c r="D44" s="586"/>
      <c r="E44" s="118" t="s">
        <v>89</v>
      </c>
      <c r="F44" s="119">
        <v>1</v>
      </c>
      <c r="G44" s="120" t="s">
        <v>90</v>
      </c>
      <c r="H44" s="121" t="s">
        <v>50</v>
      </c>
      <c r="I44" s="122" t="s">
        <v>91</v>
      </c>
      <c r="J44" s="123" t="s">
        <v>50</v>
      </c>
      <c r="K44" s="124" t="s">
        <v>92</v>
      </c>
      <c r="L44" s="124" t="s">
        <v>92</v>
      </c>
      <c r="M44" s="233">
        <v>0</v>
      </c>
      <c r="N44" s="123" t="s">
        <v>50</v>
      </c>
      <c r="O44" s="124" t="s">
        <v>92</v>
      </c>
      <c r="P44" s="124" t="s">
        <v>92</v>
      </c>
      <c r="Q44" s="233">
        <v>0.9</v>
      </c>
      <c r="R44" s="123" t="s">
        <v>50</v>
      </c>
      <c r="S44" s="124" t="s">
        <v>92</v>
      </c>
      <c r="T44" s="124" t="s">
        <v>92</v>
      </c>
      <c r="U44" s="233">
        <v>1</v>
      </c>
      <c r="V44" s="437" t="s">
        <v>50</v>
      </c>
      <c r="W44" s="438" t="s">
        <v>50</v>
      </c>
      <c r="X44" s="438" t="s">
        <v>50</v>
      </c>
      <c r="Y44" s="439">
        <v>1</v>
      </c>
      <c r="Z44" s="437" t="s">
        <v>50</v>
      </c>
      <c r="AA44" s="438" t="s">
        <v>50</v>
      </c>
      <c r="AB44" s="438" t="s">
        <v>50</v>
      </c>
      <c r="AC44" s="439">
        <v>0</v>
      </c>
      <c r="AD44" s="437" t="s">
        <v>50</v>
      </c>
      <c r="AE44" s="438" t="s">
        <v>50</v>
      </c>
      <c r="AF44" s="438" t="s">
        <v>50</v>
      </c>
      <c r="AG44" s="439">
        <v>1</v>
      </c>
      <c r="AH44" s="468" t="s">
        <v>50</v>
      </c>
      <c r="AI44" s="469" t="s">
        <v>50</v>
      </c>
      <c r="AJ44" s="469" t="s">
        <v>50</v>
      </c>
      <c r="AK44" s="470">
        <v>1</v>
      </c>
      <c r="AL44" s="468" t="s">
        <v>50</v>
      </c>
      <c r="AM44" s="469" t="s">
        <v>50</v>
      </c>
      <c r="AN44" s="469" t="s">
        <v>50</v>
      </c>
      <c r="AO44" s="470">
        <v>1</v>
      </c>
      <c r="AP44" s="468" t="s">
        <v>50</v>
      </c>
      <c r="AQ44" s="469" t="s">
        <v>50</v>
      </c>
      <c r="AR44" s="469" t="s">
        <v>50</v>
      </c>
      <c r="AS44" s="470">
        <v>1</v>
      </c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442">
        <f>SUM(M44+Q44+U44+Y44+AC44+AG44+AK44+AO44+AS44)/9</f>
        <v>0.7666666666666667</v>
      </c>
    </row>
    <row r="45" spans="1:58" ht="41.25" thickBot="1">
      <c r="A45" s="689"/>
      <c r="B45" s="672"/>
      <c r="C45" s="675"/>
      <c r="D45" s="586"/>
      <c r="E45" s="126" t="s">
        <v>93</v>
      </c>
      <c r="F45" s="127">
        <v>0.5</v>
      </c>
      <c r="G45" s="128" t="s">
        <v>94</v>
      </c>
      <c r="H45" s="129" t="s">
        <v>50</v>
      </c>
      <c r="I45" s="130" t="s">
        <v>95</v>
      </c>
      <c r="J45" s="131" t="s">
        <v>50</v>
      </c>
      <c r="K45" s="132" t="s">
        <v>92</v>
      </c>
      <c r="L45" s="132" t="s">
        <v>92</v>
      </c>
      <c r="M45" s="234">
        <v>0.757</v>
      </c>
      <c r="N45" s="131" t="s">
        <v>50</v>
      </c>
      <c r="O45" s="132" t="s">
        <v>92</v>
      </c>
      <c r="P45" s="132" t="s">
        <v>92</v>
      </c>
      <c r="Q45" s="234">
        <v>0.7194</v>
      </c>
      <c r="R45" s="131" t="s">
        <v>50</v>
      </c>
      <c r="S45" s="132" t="s">
        <v>92</v>
      </c>
      <c r="T45" s="132" t="s">
        <v>92</v>
      </c>
      <c r="U45" s="236">
        <v>0.723</v>
      </c>
      <c r="V45" s="437" t="s">
        <v>50</v>
      </c>
      <c r="W45" s="438" t="s">
        <v>50</v>
      </c>
      <c r="X45" s="438" t="s">
        <v>50</v>
      </c>
      <c r="Y45" s="439">
        <v>0.7</v>
      </c>
      <c r="Z45" s="437" t="s">
        <v>50</v>
      </c>
      <c r="AA45" s="438" t="s">
        <v>50</v>
      </c>
      <c r="AB45" s="438" t="s">
        <v>50</v>
      </c>
      <c r="AC45" s="439">
        <v>0.71</v>
      </c>
      <c r="AD45" s="437" t="s">
        <v>50</v>
      </c>
      <c r="AE45" s="438" t="s">
        <v>50</v>
      </c>
      <c r="AF45" s="438" t="s">
        <v>50</v>
      </c>
      <c r="AG45" s="439">
        <v>0.73</v>
      </c>
      <c r="AH45" s="437" t="s">
        <v>50</v>
      </c>
      <c r="AI45" s="438" t="s">
        <v>50</v>
      </c>
      <c r="AJ45" s="438" t="s">
        <v>50</v>
      </c>
      <c r="AK45" s="439">
        <v>0.75</v>
      </c>
      <c r="AL45" s="438" t="s">
        <v>50</v>
      </c>
      <c r="AM45" s="438" t="s">
        <v>50</v>
      </c>
      <c r="AN45" s="438" t="s">
        <v>50</v>
      </c>
      <c r="AO45" s="439">
        <v>0.71</v>
      </c>
      <c r="AP45" s="438" t="s">
        <v>50</v>
      </c>
      <c r="AQ45" s="438" t="s">
        <v>50</v>
      </c>
      <c r="AR45" s="438" t="s">
        <v>50</v>
      </c>
      <c r="AS45" s="439">
        <v>0.7</v>
      </c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442">
        <f>SUM(M45+Q45+U45+Y45+AC45+AG45+AK45+AO45+AS45)/9</f>
        <v>0.7221555555555556</v>
      </c>
    </row>
    <row r="46" spans="1:58" ht="135.75" customHeight="1" thickBot="1">
      <c r="A46" s="690"/>
      <c r="B46" s="673"/>
      <c r="C46" s="676"/>
      <c r="D46" s="587"/>
      <c r="E46" s="133" t="s">
        <v>96</v>
      </c>
      <c r="F46" s="134">
        <v>0.85</v>
      </c>
      <c r="G46" s="135" t="s">
        <v>97</v>
      </c>
      <c r="H46" s="136" t="s">
        <v>50</v>
      </c>
      <c r="I46" s="486" t="s">
        <v>98</v>
      </c>
      <c r="J46" s="131" t="s">
        <v>50</v>
      </c>
      <c r="K46" s="137" t="s">
        <v>50</v>
      </c>
      <c r="L46" s="137" t="s">
        <v>50</v>
      </c>
      <c r="M46" s="235">
        <v>0</v>
      </c>
      <c r="N46" s="131" t="s">
        <v>50</v>
      </c>
      <c r="O46" s="137" t="s">
        <v>50</v>
      </c>
      <c r="P46" s="137" t="s">
        <v>50</v>
      </c>
      <c r="Q46" s="235">
        <v>0</v>
      </c>
      <c r="R46" s="131" t="s">
        <v>50</v>
      </c>
      <c r="S46" s="137" t="s">
        <v>50</v>
      </c>
      <c r="T46" s="137" t="s">
        <v>50</v>
      </c>
      <c r="U46" s="235">
        <v>0</v>
      </c>
      <c r="V46" s="440" t="s">
        <v>50</v>
      </c>
      <c r="W46" s="441" t="s">
        <v>50</v>
      </c>
      <c r="X46" s="441" t="s">
        <v>50</v>
      </c>
      <c r="Y46" s="439">
        <v>0</v>
      </c>
      <c r="Z46" s="440" t="s">
        <v>50</v>
      </c>
      <c r="AA46" s="441" t="s">
        <v>50</v>
      </c>
      <c r="AB46" s="441" t="s">
        <v>50</v>
      </c>
      <c r="AC46" s="439">
        <v>0</v>
      </c>
      <c r="AD46" s="437" t="s">
        <v>50</v>
      </c>
      <c r="AE46" s="438" t="s">
        <v>50</v>
      </c>
      <c r="AF46" s="438" t="s">
        <v>50</v>
      </c>
      <c r="AG46" s="439">
        <v>1</v>
      </c>
      <c r="AH46" s="437" t="s">
        <v>50</v>
      </c>
      <c r="AI46" s="438" t="s">
        <v>50</v>
      </c>
      <c r="AJ46" s="438" t="s">
        <v>50</v>
      </c>
      <c r="AK46" s="439">
        <v>0</v>
      </c>
      <c r="AL46" s="437" t="s">
        <v>50</v>
      </c>
      <c r="AM46" s="438" t="s">
        <v>50</v>
      </c>
      <c r="AN46" s="438" t="s">
        <v>50</v>
      </c>
      <c r="AO46" s="439">
        <v>1</v>
      </c>
      <c r="AP46" s="437" t="s">
        <v>50</v>
      </c>
      <c r="AQ46" s="438" t="s">
        <v>50</v>
      </c>
      <c r="AR46" s="438" t="s">
        <v>50</v>
      </c>
      <c r="AS46" s="439">
        <v>0</v>
      </c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442">
        <f>AG46/2</f>
        <v>0.5</v>
      </c>
    </row>
    <row r="47" spans="2:6" ht="15">
      <c r="B47" s="138"/>
      <c r="F47" t="s">
        <v>48</v>
      </c>
    </row>
  </sheetData>
  <sheetProtection/>
  <mergeCells count="57">
    <mergeCell ref="G34:G43"/>
    <mergeCell ref="H34:H39"/>
    <mergeCell ref="H40:H41"/>
    <mergeCell ref="H42:H43"/>
    <mergeCell ref="G14:G23"/>
    <mergeCell ref="H14:H19"/>
    <mergeCell ref="H20:H21"/>
    <mergeCell ref="H22:H23"/>
    <mergeCell ref="E24:E33"/>
    <mergeCell ref="F24:F33"/>
    <mergeCell ref="G24:G33"/>
    <mergeCell ref="H24:H29"/>
    <mergeCell ref="H30:H31"/>
    <mergeCell ref="H32:H33"/>
    <mergeCell ref="A14:A26"/>
    <mergeCell ref="B14:B46"/>
    <mergeCell ref="C14:C46"/>
    <mergeCell ref="D14:D46"/>
    <mergeCell ref="E14:E23"/>
    <mergeCell ref="F14:F23"/>
    <mergeCell ref="E34:E43"/>
    <mergeCell ref="F34:F43"/>
    <mergeCell ref="A27:A35"/>
    <mergeCell ref="A36:A46"/>
    <mergeCell ref="AT11:AW11"/>
    <mergeCell ref="AX11:BA11"/>
    <mergeCell ref="BB11:BE11"/>
    <mergeCell ref="BF11:BF13"/>
    <mergeCell ref="J12:M12"/>
    <mergeCell ref="N12:Q12"/>
    <mergeCell ref="R12:U12"/>
    <mergeCell ref="V11:Y11"/>
    <mergeCell ref="Z11:AC11"/>
    <mergeCell ref="AD11:AG11"/>
    <mergeCell ref="AH11:AK11"/>
    <mergeCell ref="AL11:AO11"/>
    <mergeCell ref="AP11:AS11"/>
    <mergeCell ref="G11:G13"/>
    <mergeCell ref="H11:H13"/>
    <mergeCell ref="I11:I13"/>
    <mergeCell ref="J11:M11"/>
    <mergeCell ref="N11:Q11"/>
    <mergeCell ref="R11:U11"/>
    <mergeCell ref="A11:A13"/>
    <mergeCell ref="B11:B13"/>
    <mergeCell ref="C11:C13"/>
    <mergeCell ref="D11:D13"/>
    <mergeCell ref="E11:E13"/>
    <mergeCell ref="F11:F13"/>
    <mergeCell ref="A10:I10"/>
    <mergeCell ref="J10:U10"/>
    <mergeCell ref="C1:Q1"/>
    <mergeCell ref="C2:Q2"/>
    <mergeCell ref="C3:Q3"/>
    <mergeCell ref="A6:D6"/>
    <mergeCell ref="B7:C7"/>
    <mergeCell ref="B8:C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F109"/>
  <sheetViews>
    <sheetView zoomScale="77" zoomScaleNormal="77" zoomScalePageLayoutView="0" workbookViewId="0" topLeftCell="AH73">
      <selection activeCell="BF98" sqref="BF98"/>
    </sheetView>
  </sheetViews>
  <sheetFormatPr defaultColWidth="11.421875" defaultRowHeight="15"/>
  <cols>
    <col min="1" max="1" width="27.8515625" style="0" customWidth="1"/>
    <col min="2" max="2" width="11.28125" style="0" customWidth="1"/>
    <col min="3" max="3" width="24.7109375" style="0" customWidth="1"/>
    <col min="4" max="4" width="31.00390625" style="0" customWidth="1"/>
    <col min="5" max="7" width="28.00390625" style="0" customWidth="1"/>
    <col min="8" max="8" width="26.57421875" style="0" customWidth="1"/>
    <col min="9" max="9" width="33.421875" style="0" customWidth="1"/>
    <col min="10" max="10" width="13.8515625" style="0" hidden="1" customWidth="1"/>
    <col min="11" max="11" width="14.421875" style="0" hidden="1" customWidth="1"/>
    <col min="12" max="12" width="9.00390625" style="0" hidden="1" customWidth="1"/>
    <col min="13" max="13" width="15.8515625" style="0" hidden="1" customWidth="1"/>
    <col min="14" max="14" width="13.8515625" style="0" hidden="1" customWidth="1"/>
    <col min="15" max="15" width="14.421875" style="0" hidden="1" customWidth="1"/>
    <col min="16" max="16" width="9.00390625" style="0" hidden="1" customWidth="1"/>
    <col min="17" max="17" width="15.8515625" style="0" hidden="1" customWidth="1"/>
    <col min="18" max="18" width="16.28125" style="0" hidden="1" customWidth="1"/>
    <col min="19" max="19" width="16.421875" style="0" hidden="1" customWidth="1"/>
    <col min="20" max="20" width="15.8515625" style="0" hidden="1" customWidth="1"/>
    <col min="21" max="33" width="14.57421875" style="0" hidden="1" customWidth="1"/>
    <col min="34" max="45" width="14.57421875" style="0" customWidth="1"/>
    <col min="46" max="57" width="14.57421875" style="0" hidden="1" customWidth="1"/>
    <col min="58" max="58" width="22.7109375" style="0" customWidth="1"/>
    <col min="59" max="62" width="20.8515625" style="0" customWidth="1"/>
  </cols>
  <sheetData>
    <row r="1" spans="2:58" s="7" customFormat="1" ht="33.75" customHeight="1">
      <c r="B1" s="72"/>
      <c r="C1" s="544" t="s">
        <v>51</v>
      </c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</row>
    <row r="2" spans="2:58" s="7" customFormat="1" ht="31.5" customHeight="1">
      <c r="B2" s="73"/>
      <c r="C2" s="545" t="s">
        <v>24</v>
      </c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</row>
    <row r="3" spans="2:58" s="7" customFormat="1" ht="31.5" customHeight="1">
      <c r="B3" s="73"/>
      <c r="C3" s="545" t="s">
        <v>21</v>
      </c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</row>
    <row r="4" spans="1:58" s="7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="7" customFormat="1" ht="15.75" thickBot="1"/>
    <row r="6" spans="1:9" s="7" customFormat="1" ht="15">
      <c r="A6" s="536" t="s">
        <v>0</v>
      </c>
      <c r="B6" s="537"/>
      <c r="C6" s="538"/>
      <c r="D6" s="539"/>
      <c r="E6" s="3"/>
      <c r="F6" s="3"/>
      <c r="G6" s="3"/>
      <c r="I6" s="7" t="s">
        <v>48</v>
      </c>
    </row>
    <row r="7" spans="1:7" s="7" customFormat="1" ht="30">
      <c r="A7" s="5" t="s">
        <v>1</v>
      </c>
      <c r="B7" s="540" t="s">
        <v>2</v>
      </c>
      <c r="C7" s="541"/>
      <c r="D7" s="1" t="s">
        <v>26</v>
      </c>
      <c r="E7" s="3"/>
      <c r="F7" s="3"/>
      <c r="G7" s="3"/>
    </row>
    <row r="8" spans="1:4" s="7" customFormat="1" ht="45" customHeight="1" thickBot="1">
      <c r="A8" s="6" t="s">
        <v>27</v>
      </c>
      <c r="B8" s="542" t="s">
        <v>52</v>
      </c>
      <c r="C8" s="543"/>
      <c r="D8" s="2" t="s">
        <v>110</v>
      </c>
    </row>
    <row r="9" s="7" customFormat="1" ht="15.75" thickBot="1"/>
    <row r="10" spans="1:58" s="7" customFormat="1" ht="21.75" thickBot="1">
      <c r="A10" s="546" t="s">
        <v>3</v>
      </c>
      <c r="B10" s="547"/>
      <c r="C10" s="547"/>
      <c r="D10" s="547"/>
      <c r="E10" s="547"/>
      <c r="F10" s="547"/>
      <c r="G10" s="547"/>
      <c r="H10" s="547"/>
      <c r="I10" s="548"/>
      <c r="J10" s="705">
        <v>2022</v>
      </c>
      <c r="K10" s="706"/>
      <c r="L10" s="706"/>
      <c r="M10" s="706"/>
      <c r="N10" s="706"/>
      <c r="O10" s="706"/>
      <c r="P10" s="706"/>
      <c r="Q10" s="706"/>
      <c r="R10" s="706"/>
      <c r="S10" s="706"/>
      <c r="T10" s="706"/>
      <c r="U10" s="706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</row>
    <row r="11" spans="1:58" s="7" customFormat="1" ht="38.25" customHeight="1" thickBot="1">
      <c r="A11" s="562" t="s">
        <v>20</v>
      </c>
      <c r="B11" s="562" t="s">
        <v>25</v>
      </c>
      <c r="C11" s="556" t="s">
        <v>4</v>
      </c>
      <c r="D11" s="556" t="s">
        <v>5</v>
      </c>
      <c r="E11" s="562" t="s">
        <v>6</v>
      </c>
      <c r="F11" s="562" t="s">
        <v>7</v>
      </c>
      <c r="G11" s="556" t="s">
        <v>8</v>
      </c>
      <c r="H11" s="562" t="s">
        <v>28</v>
      </c>
      <c r="I11" s="556" t="s">
        <v>29</v>
      </c>
      <c r="J11" s="719" t="s">
        <v>9</v>
      </c>
      <c r="K11" s="702"/>
      <c r="L11" s="702"/>
      <c r="M11" s="702"/>
      <c r="N11" s="702" t="s">
        <v>22</v>
      </c>
      <c r="O11" s="702"/>
      <c r="P11" s="702"/>
      <c r="Q11" s="702"/>
      <c r="R11" s="702" t="s">
        <v>10</v>
      </c>
      <c r="S11" s="702"/>
      <c r="T11" s="702"/>
      <c r="U11" s="702"/>
      <c r="V11" s="703" t="s">
        <v>11</v>
      </c>
      <c r="W11" s="704"/>
      <c r="X11" s="704"/>
      <c r="Y11" s="704"/>
      <c r="Z11" s="703" t="s">
        <v>12</v>
      </c>
      <c r="AA11" s="704"/>
      <c r="AB11" s="704"/>
      <c r="AC11" s="704"/>
      <c r="AD11" s="707" t="s">
        <v>13</v>
      </c>
      <c r="AE11" s="704"/>
      <c r="AF11" s="704"/>
      <c r="AG11" s="708"/>
      <c r="AH11" s="707" t="s">
        <v>14</v>
      </c>
      <c r="AI11" s="704"/>
      <c r="AJ11" s="704"/>
      <c r="AK11" s="708"/>
      <c r="AL11" s="707" t="s">
        <v>15</v>
      </c>
      <c r="AM11" s="704"/>
      <c r="AN11" s="704"/>
      <c r="AO11" s="704"/>
      <c r="AP11" s="703" t="s">
        <v>16</v>
      </c>
      <c r="AQ11" s="704"/>
      <c r="AR11" s="704"/>
      <c r="AS11" s="708"/>
      <c r="AT11" s="703" t="s">
        <v>17</v>
      </c>
      <c r="AU11" s="704"/>
      <c r="AV11" s="704"/>
      <c r="AW11" s="708"/>
      <c r="AX11" s="703" t="s">
        <v>18</v>
      </c>
      <c r="AY11" s="704"/>
      <c r="AZ11" s="704"/>
      <c r="BA11" s="708"/>
      <c r="BB11" s="703" t="s">
        <v>19</v>
      </c>
      <c r="BC11" s="704"/>
      <c r="BD11" s="704"/>
      <c r="BE11" s="709"/>
      <c r="BF11" s="710" t="s">
        <v>23</v>
      </c>
    </row>
    <row r="12" spans="1:58" s="7" customFormat="1" ht="15.75" thickBot="1">
      <c r="A12" s="563"/>
      <c r="B12" s="563"/>
      <c r="C12" s="557"/>
      <c r="D12" s="557"/>
      <c r="E12" s="563"/>
      <c r="F12" s="563"/>
      <c r="G12" s="557"/>
      <c r="H12" s="563"/>
      <c r="I12" s="557"/>
      <c r="J12" s="712" t="s">
        <v>30</v>
      </c>
      <c r="K12" s="713"/>
      <c r="L12" s="713"/>
      <c r="M12" s="714"/>
      <c r="N12" s="715" t="s">
        <v>30</v>
      </c>
      <c r="O12" s="713"/>
      <c r="P12" s="713"/>
      <c r="Q12" s="714"/>
      <c r="R12" s="715" t="s">
        <v>30</v>
      </c>
      <c r="S12" s="713"/>
      <c r="T12" s="713"/>
      <c r="U12" s="714"/>
      <c r="V12" s="715" t="s">
        <v>30</v>
      </c>
      <c r="W12" s="713"/>
      <c r="X12" s="713"/>
      <c r="Y12" s="714"/>
      <c r="Z12" s="715" t="s">
        <v>30</v>
      </c>
      <c r="AA12" s="713"/>
      <c r="AB12" s="713"/>
      <c r="AC12" s="714"/>
      <c r="AD12" s="715" t="s">
        <v>30</v>
      </c>
      <c r="AE12" s="713"/>
      <c r="AF12" s="713"/>
      <c r="AG12" s="714"/>
      <c r="AH12" s="715" t="s">
        <v>30</v>
      </c>
      <c r="AI12" s="713"/>
      <c r="AJ12" s="713"/>
      <c r="AK12" s="714"/>
      <c r="AL12" s="715" t="s">
        <v>30</v>
      </c>
      <c r="AM12" s="713"/>
      <c r="AN12" s="713"/>
      <c r="AO12" s="714"/>
      <c r="AP12" s="715" t="s">
        <v>30</v>
      </c>
      <c r="AQ12" s="713"/>
      <c r="AR12" s="713"/>
      <c r="AS12" s="714"/>
      <c r="AT12" s="715" t="s">
        <v>30</v>
      </c>
      <c r="AU12" s="713"/>
      <c r="AV12" s="713"/>
      <c r="AW12" s="714"/>
      <c r="AX12" s="715" t="s">
        <v>30</v>
      </c>
      <c r="AY12" s="713"/>
      <c r="AZ12" s="713"/>
      <c r="BA12" s="714"/>
      <c r="BB12" s="715" t="s">
        <v>30</v>
      </c>
      <c r="BC12" s="713"/>
      <c r="BD12" s="713"/>
      <c r="BE12" s="714"/>
      <c r="BF12" s="711"/>
    </row>
    <row r="13" spans="1:58" s="7" customFormat="1" ht="42" customHeight="1" thickBot="1">
      <c r="A13" s="564"/>
      <c r="B13" s="564"/>
      <c r="C13" s="558"/>
      <c r="D13" s="558"/>
      <c r="E13" s="564"/>
      <c r="F13" s="564"/>
      <c r="G13" s="558"/>
      <c r="H13" s="564"/>
      <c r="I13" s="558"/>
      <c r="J13" s="36" t="s">
        <v>31</v>
      </c>
      <c r="K13" s="37" t="s">
        <v>32</v>
      </c>
      <c r="L13" s="38" t="s">
        <v>33</v>
      </c>
      <c r="M13" s="146" t="s">
        <v>35</v>
      </c>
      <c r="N13" s="36" t="s">
        <v>31</v>
      </c>
      <c r="O13" s="37" t="s">
        <v>32</v>
      </c>
      <c r="P13" s="38" t="s">
        <v>33</v>
      </c>
      <c r="Q13" s="146" t="s">
        <v>35</v>
      </c>
      <c r="R13" s="47" t="s">
        <v>31</v>
      </c>
      <c r="S13" s="37" t="s">
        <v>32</v>
      </c>
      <c r="T13" s="38" t="s">
        <v>33</v>
      </c>
      <c r="U13" s="39" t="s">
        <v>35</v>
      </c>
      <c r="V13" s="36" t="s">
        <v>31</v>
      </c>
      <c r="W13" s="37" t="s">
        <v>32</v>
      </c>
      <c r="X13" s="38" t="s">
        <v>33</v>
      </c>
      <c r="Y13" s="39" t="s">
        <v>35</v>
      </c>
      <c r="Z13" s="36" t="s">
        <v>31</v>
      </c>
      <c r="AA13" s="37" t="s">
        <v>32</v>
      </c>
      <c r="AB13" s="38" t="s">
        <v>33</v>
      </c>
      <c r="AC13" s="39" t="s">
        <v>35</v>
      </c>
      <c r="AD13" s="36" t="s">
        <v>31</v>
      </c>
      <c r="AE13" s="37" t="s">
        <v>32</v>
      </c>
      <c r="AF13" s="38" t="s">
        <v>33</v>
      </c>
      <c r="AG13" s="39" t="s">
        <v>35</v>
      </c>
      <c r="AH13" s="36" t="s">
        <v>31</v>
      </c>
      <c r="AI13" s="37" t="s">
        <v>32</v>
      </c>
      <c r="AJ13" s="38" t="s">
        <v>33</v>
      </c>
      <c r="AK13" s="39" t="s">
        <v>35</v>
      </c>
      <c r="AL13" s="36" t="s">
        <v>31</v>
      </c>
      <c r="AM13" s="37" t="s">
        <v>32</v>
      </c>
      <c r="AN13" s="38" t="s">
        <v>33</v>
      </c>
      <c r="AO13" s="52" t="s">
        <v>35</v>
      </c>
      <c r="AP13" s="36" t="s">
        <v>31</v>
      </c>
      <c r="AQ13" s="37" t="s">
        <v>32</v>
      </c>
      <c r="AR13" s="38" t="s">
        <v>33</v>
      </c>
      <c r="AS13" s="52" t="s">
        <v>35</v>
      </c>
      <c r="AT13" s="36" t="s">
        <v>31</v>
      </c>
      <c r="AU13" s="37" t="s">
        <v>32</v>
      </c>
      <c r="AV13" s="38" t="s">
        <v>33</v>
      </c>
      <c r="AW13" s="52" t="s">
        <v>35</v>
      </c>
      <c r="AX13" s="36" t="s">
        <v>31</v>
      </c>
      <c r="AY13" s="37" t="s">
        <v>32</v>
      </c>
      <c r="AZ13" s="38" t="s">
        <v>33</v>
      </c>
      <c r="BA13" s="52" t="s">
        <v>35</v>
      </c>
      <c r="BB13" s="36" t="s">
        <v>31</v>
      </c>
      <c r="BC13" s="37" t="s">
        <v>32</v>
      </c>
      <c r="BD13" s="38" t="s">
        <v>33</v>
      </c>
      <c r="BE13" s="52" t="s">
        <v>35</v>
      </c>
      <c r="BF13" s="632"/>
    </row>
    <row r="14" spans="1:58" s="7" customFormat="1" ht="15" customHeight="1">
      <c r="A14" s="585" t="s">
        <v>111</v>
      </c>
      <c r="B14" s="585">
        <v>15286</v>
      </c>
      <c r="C14" s="585" t="s">
        <v>242</v>
      </c>
      <c r="D14" s="585" t="s">
        <v>240</v>
      </c>
      <c r="E14" s="640" t="s">
        <v>112</v>
      </c>
      <c r="F14" s="716">
        <v>6000</v>
      </c>
      <c r="G14" s="723" t="s">
        <v>113</v>
      </c>
      <c r="H14" s="726" t="s">
        <v>36</v>
      </c>
      <c r="I14" s="308" t="s">
        <v>37</v>
      </c>
      <c r="J14" s="13">
        <v>0</v>
      </c>
      <c r="K14" s="14">
        <v>0</v>
      </c>
      <c r="L14" s="14">
        <v>0</v>
      </c>
      <c r="M14" s="327">
        <f aca="true" t="shared" si="0" ref="M14:M23">SUM(J14:L14)</f>
        <v>0</v>
      </c>
      <c r="N14" s="13">
        <v>0</v>
      </c>
      <c r="O14" s="14">
        <v>0</v>
      </c>
      <c r="P14" s="14">
        <v>0</v>
      </c>
      <c r="Q14" s="327">
        <f aca="true" t="shared" si="1" ref="Q14:Q23">SUM(N14:P14)</f>
        <v>0</v>
      </c>
      <c r="R14" s="13">
        <v>0</v>
      </c>
      <c r="S14" s="14">
        <v>0</v>
      </c>
      <c r="T14" s="14">
        <v>0</v>
      </c>
      <c r="U14" s="327">
        <f aca="true" t="shared" si="2" ref="U14:U23">SUM(R14:T14)</f>
        <v>0</v>
      </c>
      <c r="V14" s="13">
        <v>0</v>
      </c>
      <c r="W14" s="14">
        <v>0</v>
      </c>
      <c r="X14" s="14">
        <v>0</v>
      </c>
      <c r="Y14" s="327">
        <f aca="true" t="shared" si="3" ref="Y14:Y23">SUM(V14:X14)</f>
        <v>0</v>
      </c>
      <c r="Z14" s="13">
        <v>0</v>
      </c>
      <c r="AA14" s="14">
        <v>0</v>
      </c>
      <c r="AB14" s="14">
        <v>0</v>
      </c>
      <c r="AC14" s="327">
        <f aca="true" t="shared" si="4" ref="AC14:AC23">SUM(Z14:AB14)</f>
        <v>0</v>
      </c>
      <c r="AD14" s="13">
        <v>0</v>
      </c>
      <c r="AE14" s="14">
        <v>0</v>
      </c>
      <c r="AF14" s="14">
        <v>0</v>
      </c>
      <c r="AG14" s="327">
        <f aca="true" t="shared" si="5" ref="AG14:AG23">SUM(AD14:AF14)</f>
        <v>0</v>
      </c>
      <c r="AH14" s="13">
        <v>0</v>
      </c>
      <c r="AI14" s="14">
        <v>0</v>
      </c>
      <c r="AJ14" s="14">
        <v>0</v>
      </c>
      <c r="AK14" s="327">
        <f aca="true" t="shared" si="6" ref="AK14:AK23">SUM(AH14:AJ14)</f>
        <v>0</v>
      </c>
      <c r="AL14" s="13">
        <v>0</v>
      </c>
      <c r="AM14" s="14">
        <v>0</v>
      </c>
      <c r="AN14" s="14">
        <v>0</v>
      </c>
      <c r="AO14" s="327">
        <f aca="true" t="shared" si="7" ref="AO14:AO23">SUM(AL14:AN14)</f>
        <v>0</v>
      </c>
      <c r="AP14" s="13">
        <v>0</v>
      </c>
      <c r="AQ14" s="14">
        <v>0</v>
      </c>
      <c r="AR14" s="14">
        <v>0</v>
      </c>
      <c r="AS14" s="327">
        <f aca="true" t="shared" si="8" ref="AS14:AS23">SUM(AP14:AR14)</f>
        <v>0</v>
      </c>
      <c r="AT14" s="13">
        <v>0</v>
      </c>
      <c r="AU14" s="14">
        <v>0</v>
      </c>
      <c r="AV14" s="14">
        <v>0</v>
      </c>
      <c r="AW14" s="327">
        <f aca="true" t="shared" si="9" ref="AW14:AW23">SUM(AT14:AV14)</f>
        <v>0</v>
      </c>
      <c r="AX14" s="13">
        <v>0</v>
      </c>
      <c r="AY14" s="14">
        <v>0</v>
      </c>
      <c r="AZ14" s="14">
        <v>0</v>
      </c>
      <c r="BA14" s="327">
        <f aca="true" t="shared" si="10" ref="BA14:BA23">SUM(AX14:AZ14)</f>
        <v>0</v>
      </c>
      <c r="BB14" s="13">
        <v>0</v>
      </c>
      <c r="BC14" s="14">
        <v>0</v>
      </c>
      <c r="BD14" s="14">
        <v>0</v>
      </c>
      <c r="BE14" s="327">
        <f aca="true" t="shared" si="11" ref="BE14:BE23">SUM(BB14:BD14)</f>
        <v>0</v>
      </c>
      <c r="BF14" s="60">
        <f aca="true" t="shared" si="12" ref="BF14:BF77">AG14+AC14+Y14+U14+Q14+M14+AK14+AO14+AS14+AW14+BA14+BE14</f>
        <v>0</v>
      </c>
    </row>
    <row r="15" spans="1:58" s="7" customFormat="1" ht="15" customHeight="1">
      <c r="A15" s="586"/>
      <c r="B15" s="586"/>
      <c r="C15" s="586"/>
      <c r="D15" s="586"/>
      <c r="E15" s="641"/>
      <c r="F15" s="717"/>
      <c r="G15" s="724"/>
      <c r="H15" s="727"/>
      <c r="I15" s="309" t="s">
        <v>38</v>
      </c>
      <c r="J15" s="15">
        <v>0</v>
      </c>
      <c r="K15" s="8">
        <v>0</v>
      </c>
      <c r="L15" s="8">
        <v>0</v>
      </c>
      <c r="M15" s="328">
        <f t="shared" si="0"/>
        <v>0</v>
      </c>
      <c r="N15" s="15">
        <v>0</v>
      </c>
      <c r="O15" s="8">
        <v>0</v>
      </c>
      <c r="P15" s="8">
        <v>0</v>
      </c>
      <c r="Q15" s="328">
        <f t="shared" si="1"/>
        <v>0</v>
      </c>
      <c r="R15" s="15">
        <v>0</v>
      </c>
      <c r="S15" s="8">
        <v>0</v>
      </c>
      <c r="T15" s="8">
        <v>0</v>
      </c>
      <c r="U15" s="328">
        <f t="shared" si="2"/>
        <v>0</v>
      </c>
      <c r="V15" s="15">
        <v>0</v>
      </c>
      <c r="W15" s="8">
        <v>0</v>
      </c>
      <c r="X15" s="8">
        <v>0</v>
      </c>
      <c r="Y15" s="328">
        <f t="shared" si="3"/>
        <v>0</v>
      </c>
      <c r="Z15" s="15">
        <v>0</v>
      </c>
      <c r="AA15" s="8">
        <v>0</v>
      </c>
      <c r="AB15" s="8">
        <v>0</v>
      </c>
      <c r="AC15" s="328">
        <f t="shared" si="4"/>
        <v>0</v>
      </c>
      <c r="AD15" s="15">
        <v>0</v>
      </c>
      <c r="AE15" s="8">
        <v>0</v>
      </c>
      <c r="AF15" s="8">
        <v>0</v>
      </c>
      <c r="AG15" s="328">
        <f t="shared" si="5"/>
        <v>0</v>
      </c>
      <c r="AH15" s="15">
        <v>0</v>
      </c>
      <c r="AI15" s="8">
        <v>0</v>
      </c>
      <c r="AJ15" s="8">
        <v>0</v>
      </c>
      <c r="AK15" s="328">
        <f t="shared" si="6"/>
        <v>0</v>
      </c>
      <c r="AL15" s="15">
        <v>0</v>
      </c>
      <c r="AM15" s="8">
        <v>0</v>
      </c>
      <c r="AN15" s="8">
        <v>0</v>
      </c>
      <c r="AO15" s="328">
        <f t="shared" si="7"/>
        <v>0</v>
      </c>
      <c r="AP15" s="15">
        <v>0</v>
      </c>
      <c r="AQ15" s="8">
        <v>0</v>
      </c>
      <c r="AR15" s="8">
        <v>0</v>
      </c>
      <c r="AS15" s="328">
        <f t="shared" si="8"/>
        <v>0</v>
      </c>
      <c r="AT15" s="15">
        <v>0</v>
      </c>
      <c r="AU15" s="8">
        <v>0</v>
      </c>
      <c r="AV15" s="8">
        <v>0</v>
      </c>
      <c r="AW15" s="328">
        <f t="shared" si="9"/>
        <v>0</v>
      </c>
      <c r="AX15" s="15">
        <v>0</v>
      </c>
      <c r="AY15" s="8">
        <v>0</v>
      </c>
      <c r="AZ15" s="8">
        <v>0</v>
      </c>
      <c r="BA15" s="328">
        <f t="shared" si="10"/>
        <v>0</v>
      </c>
      <c r="BB15" s="15">
        <v>0</v>
      </c>
      <c r="BC15" s="8">
        <v>0</v>
      </c>
      <c r="BD15" s="8">
        <v>0</v>
      </c>
      <c r="BE15" s="328">
        <f t="shared" si="11"/>
        <v>0</v>
      </c>
      <c r="BF15" s="61">
        <f t="shared" si="12"/>
        <v>0</v>
      </c>
    </row>
    <row r="16" spans="1:58" s="7" customFormat="1" ht="15" customHeight="1">
      <c r="A16" s="586"/>
      <c r="B16" s="586"/>
      <c r="C16" s="586"/>
      <c r="D16" s="586"/>
      <c r="E16" s="641"/>
      <c r="F16" s="717"/>
      <c r="G16" s="724"/>
      <c r="H16" s="727"/>
      <c r="I16" s="309" t="s">
        <v>39</v>
      </c>
      <c r="J16" s="15">
        <v>107</v>
      </c>
      <c r="K16" s="8">
        <v>79</v>
      </c>
      <c r="L16" s="8">
        <v>0</v>
      </c>
      <c r="M16" s="328">
        <f t="shared" si="0"/>
        <v>186</v>
      </c>
      <c r="N16" s="15">
        <v>243</v>
      </c>
      <c r="O16" s="8">
        <v>199</v>
      </c>
      <c r="P16" s="8">
        <v>0</v>
      </c>
      <c r="Q16" s="328">
        <f t="shared" si="1"/>
        <v>442</v>
      </c>
      <c r="R16" s="15">
        <v>260</v>
      </c>
      <c r="S16" s="8">
        <v>213</v>
      </c>
      <c r="T16" s="8">
        <v>0</v>
      </c>
      <c r="U16" s="328">
        <f t="shared" si="2"/>
        <v>473</v>
      </c>
      <c r="V16" s="15">
        <v>89</v>
      </c>
      <c r="W16" s="8">
        <v>73</v>
      </c>
      <c r="X16" s="8">
        <v>0</v>
      </c>
      <c r="Y16" s="328">
        <f t="shared" si="3"/>
        <v>162</v>
      </c>
      <c r="Z16" s="15">
        <v>144</v>
      </c>
      <c r="AA16" s="8">
        <v>118</v>
      </c>
      <c r="AB16" s="8">
        <v>0</v>
      </c>
      <c r="AC16" s="328">
        <f t="shared" si="4"/>
        <v>262</v>
      </c>
      <c r="AD16" s="15">
        <v>153</v>
      </c>
      <c r="AE16" s="8">
        <v>125</v>
      </c>
      <c r="AF16" s="8">
        <v>0</v>
      </c>
      <c r="AG16" s="328">
        <f t="shared" si="5"/>
        <v>278</v>
      </c>
      <c r="AH16" s="15">
        <v>125</v>
      </c>
      <c r="AI16" s="8">
        <v>102</v>
      </c>
      <c r="AJ16" s="8">
        <v>0</v>
      </c>
      <c r="AK16" s="328">
        <f t="shared" si="6"/>
        <v>227</v>
      </c>
      <c r="AL16" s="15">
        <v>106</v>
      </c>
      <c r="AM16" s="8">
        <v>86</v>
      </c>
      <c r="AN16" s="8">
        <v>0</v>
      </c>
      <c r="AO16" s="328">
        <f t="shared" si="7"/>
        <v>192</v>
      </c>
      <c r="AP16" s="15">
        <v>123</v>
      </c>
      <c r="AQ16" s="8">
        <v>101</v>
      </c>
      <c r="AR16" s="8">
        <v>0</v>
      </c>
      <c r="AS16" s="328">
        <f t="shared" si="8"/>
        <v>224</v>
      </c>
      <c r="AT16" s="15">
        <v>0</v>
      </c>
      <c r="AU16" s="8">
        <v>0</v>
      </c>
      <c r="AV16" s="8">
        <v>0</v>
      </c>
      <c r="AW16" s="328">
        <f t="shared" si="9"/>
        <v>0</v>
      </c>
      <c r="AX16" s="15">
        <v>0</v>
      </c>
      <c r="AY16" s="8">
        <v>0</v>
      </c>
      <c r="AZ16" s="8">
        <v>0</v>
      </c>
      <c r="BA16" s="328">
        <f t="shared" si="10"/>
        <v>0</v>
      </c>
      <c r="BB16" s="15">
        <v>0</v>
      </c>
      <c r="BC16" s="8">
        <v>0</v>
      </c>
      <c r="BD16" s="8">
        <v>0</v>
      </c>
      <c r="BE16" s="328">
        <f t="shared" si="11"/>
        <v>0</v>
      </c>
      <c r="BF16" s="61">
        <f t="shared" si="12"/>
        <v>2446</v>
      </c>
    </row>
    <row r="17" spans="1:58" s="7" customFormat="1" ht="15" customHeight="1">
      <c r="A17" s="586"/>
      <c r="B17" s="586"/>
      <c r="C17" s="586"/>
      <c r="D17" s="586"/>
      <c r="E17" s="641"/>
      <c r="F17" s="717"/>
      <c r="G17" s="724"/>
      <c r="H17" s="727"/>
      <c r="I17" s="309" t="s">
        <v>40</v>
      </c>
      <c r="J17" s="15">
        <v>120</v>
      </c>
      <c r="K17" s="8">
        <v>98</v>
      </c>
      <c r="L17" s="8">
        <v>0</v>
      </c>
      <c r="M17" s="328">
        <f t="shared" si="0"/>
        <v>218</v>
      </c>
      <c r="N17" s="15">
        <v>270</v>
      </c>
      <c r="O17" s="8">
        <v>221</v>
      </c>
      <c r="P17" s="8">
        <v>0</v>
      </c>
      <c r="Q17" s="328">
        <f t="shared" si="1"/>
        <v>491</v>
      </c>
      <c r="R17" s="15">
        <v>289</v>
      </c>
      <c r="S17" s="8">
        <v>237</v>
      </c>
      <c r="T17" s="8">
        <v>0</v>
      </c>
      <c r="U17" s="328">
        <f t="shared" si="2"/>
        <v>526</v>
      </c>
      <c r="V17" s="15">
        <v>71</v>
      </c>
      <c r="W17" s="8">
        <v>58</v>
      </c>
      <c r="X17" s="8">
        <v>0</v>
      </c>
      <c r="Y17" s="328">
        <f t="shared" si="3"/>
        <v>129</v>
      </c>
      <c r="Z17" s="15">
        <v>115</v>
      </c>
      <c r="AA17" s="8">
        <v>94</v>
      </c>
      <c r="AB17" s="8">
        <v>0</v>
      </c>
      <c r="AC17" s="328">
        <f t="shared" si="4"/>
        <v>209</v>
      </c>
      <c r="AD17" s="15">
        <v>123</v>
      </c>
      <c r="AE17" s="8">
        <v>100</v>
      </c>
      <c r="AF17" s="8">
        <v>0</v>
      </c>
      <c r="AG17" s="328">
        <f t="shared" si="5"/>
        <v>223</v>
      </c>
      <c r="AH17" s="15">
        <v>100</v>
      </c>
      <c r="AI17" s="8">
        <v>82</v>
      </c>
      <c r="AJ17" s="8">
        <v>0</v>
      </c>
      <c r="AK17" s="328">
        <f t="shared" si="6"/>
        <v>182</v>
      </c>
      <c r="AL17" s="15">
        <v>84</v>
      </c>
      <c r="AM17" s="8">
        <v>69</v>
      </c>
      <c r="AN17" s="8">
        <v>0</v>
      </c>
      <c r="AO17" s="328">
        <f t="shared" si="7"/>
        <v>153</v>
      </c>
      <c r="AP17" s="15">
        <v>98</v>
      </c>
      <c r="AQ17" s="8">
        <v>81</v>
      </c>
      <c r="AR17" s="8">
        <v>0</v>
      </c>
      <c r="AS17" s="328">
        <f t="shared" si="8"/>
        <v>179</v>
      </c>
      <c r="AT17" s="15">
        <v>0</v>
      </c>
      <c r="AU17" s="8">
        <v>0</v>
      </c>
      <c r="AV17" s="8">
        <v>0</v>
      </c>
      <c r="AW17" s="328">
        <f t="shared" si="9"/>
        <v>0</v>
      </c>
      <c r="AX17" s="15">
        <v>0</v>
      </c>
      <c r="AY17" s="8">
        <v>0</v>
      </c>
      <c r="AZ17" s="8">
        <v>0</v>
      </c>
      <c r="BA17" s="328">
        <f t="shared" si="10"/>
        <v>0</v>
      </c>
      <c r="BB17" s="15">
        <v>0</v>
      </c>
      <c r="BC17" s="8">
        <v>0</v>
      </c>
      <c r="BD17" s="8">
        <v>0</v>
      </c>
      <c r="BE17" s="328">
        <f t="shared" si="11"/>
        <v>0</v>
      </c>
      <c r="BF17" s="61">
        <f t="shared" si="12"/>
        <v>2310</v>
      </c>
    </row>
    <row r="18" spans="1:58" s="7" customFormat="1" ht="15" customHeight="1">
      <c r="A18" s="586"/>
      <c r="B18" s="586"/>
      <c r="C18" s="586"/>
      <c r="D18" s="586"/>
      <c r="E18" s="641"/>
      <c r="F18" s="717"/>
      <c r="G18" s="724"/>
      <c r="H18" s="727"/>
      <c r="I18" s="309" t="s">
        <v>41</v>
      </c>
      <c r="J18" s="15">
        <v>12</v>
      </c>
      <c r="K18" s="8">
        <v>19</v>
      </c>
      <c r="L18" s="8">
        <v>0</v>
      </c>
      <c r="M18" s="328">
        <f t="shared" si="0"/>
        <v>31</v>
      </c>
      <c r="N18" s="15">
        <v>27</v>
      </c>
      <c r="O18" s="8">
        <v>22</v>
      </c>
      <c r="P18" s="8">
        <v>0</v>
      </c>
      <c r="Q18" s="328">
        <f t="shared" si="1"/>
        <v>49</v>
      </c>
      <c r="R18" s="15">
        <v>29</v>
      </c>
      <c r="S18" s="8">
        <v>23</v>
      </c>
      <c r="T18" s="8">
        <v>0</v>
      </c>
      <c r="U18" s="328">
        <f t="shared" si="2"/>
        <v>52</v>
      </c>
      <c r="V18" s="15">
        <v>18</v>
      </c>
      <c r="W18" s="8">
        <v>15</v>
      </c>
      <c r="X18" s="8">
        <v>0</v>
      </c>
      <c r="Y18" s="328">
        <f t="shared" si="3"/>
        <v>33</v>
      </c>
      <c r="Z18" s="15">
        <v>29</v>
      </c>
      <c r="AA18" s="8">
        <v>24</v>
      </c>
      <c r="AB18" s="8">
        <v>0</v>
      </c>
      <c r="AC18" s="328">
        <f t="shared" si="4"/>
        <v>53</v>
      </c>
      <c r="AD18" s="15">
        <v>31</v>
      </c>
      <c r="AE18" s="8">
        <v>25</v>
      </c>
      <c r="AF18" s="8">
        <v>0</v>
      </c>
      <c r="AG18" s="328">
        <f t="shared" si="5"/>
        <v>56</v>
      </c>
      <c r="AH18" s="15">
        <v>25</v>
      </c>
      <c r="AI18" s="8">
        <v>20</v>
      </c>
      <c r="AJ18" s="8">
        <v>0</v>
      </c>
      <c r="AK18" s="328">
        <f t="shared" si="6"/>
        <v>45</v>
      </c>
      <c r="AL18" s="15">
        <v>21</v>
      </c>
      <c r="AM18" s="8">
        <v>18</v>
      </c>
      <c r="AN18" s="8">
        <v>0</v>
      </c>
      <c r="AO18" s="328">
        <f t="shared" si="7"/>
        <v>39</v>
      </c>
      <c r="AP18" s="15">
        <v>25</v>
      </c>
      <c r="AQ18" s="8">
        <v>20</v>
      </c>
      <c r="AR18" s="8">
        <v>0</v>
      </c>
      <c r="AS18" s="328">
        <f t="shared" si="8"/>
        <v>45</v>
      </c>
      <c r="AT18" s="15">
        <v>0</v>
      </c>
      <c r="AU18" s="8">
        <v>0</v>
      </c>
      <c r="AV18" s="8">
        <v>0</v>
      </c>
      <c r="AW18" s="328">
        <f t="shared" si="9"/>
        <v>0</v>
      </c>
      <c r="AX18" s="15">
        <v>0</v>
      </c>
      <c r="AY18" s="8">
        <v>0</v>
      </c>
      <c r="AZ18" s="8">
        <v>0</v>
      </c>
      <c r="BA18" s="328">
        <f t="shared" si="10"/>
        <v>0</v>
      </c>
      <c r="BB18" s="15">
        <v>0</v>
      </c>
      <c r="BC18" s="8">
        <v>0</v>
      </c>
      <c r="BD18" s="8">
        <v>0</v>
      </c>
      <c r="BE18" s="328">
        <f t="shared" si="11"/>
        <v>0</v>
      </c>
      <c r="BF18" s="61">
        <f t="shared" si="12"/>
        <v>403</v>
      </c>
    </row>
    <row r="19" spans="1:58" s="7" customFormat="1" ht="15">
      <c r="A19" s="586"/>
      <c r="B19" s="586"/>
      <c r="C19" s="586"/>
      <c r="D19" s="586"/>
      <c r="E19" s="641"/>
      <c r="F19" s="717"/>
      <c r="G19" s="724"/>
      <c r="H19" s="728"/>
      <c r="I19" s="310" t="s">
        <v>114</v>
      </c>
      <c r="J19" s="329">
        <f>SUM(J14:J18)</f>
        <v>239</v>
      </c>
      <c r="K19" s="294">
        <f>SUM(K14:K18)</f>
        <v>196</v>
      </c>
      <c r="L19" s="294">
        <f>SUM(L14:L18)</f>
        <v>0</v>
      </c>
      <c r="M19" s="328">
        <f t="shared" si="0"/>
        <v>435</v>
      </c>
      <c r="N19" s="329">
        <f>SUM(N14:N18)</f>
        <v>540</v>
      </c>
      <c r="O19" s="294">
        <f>SUM(O14:O18)</f>
        <v>442</v>
      </c>
      <c r="P19" s="294">
        <f>SUM(P14:P18)</f>
        <v>0</v>
      </c>
      <c r="Q19" s="328">
        <f t="shared" si="1"/>
        <v>982</v>
      </c>
      <c r="R19" s="329">
        <f>SUM(R14:R18)</f>
        <v>578</v>
      </c>
      <c r="S19" s="294">
        <f>SUM(S14:S18)</f>
        <v>473</v>
      </c>
      <c r="T19" s="294">
        <f>SUM(T14:T18)</f>
        <v>0</v>
      </c>
      <c r="U19" s="328">
        <f t="shared" si="2"/>
        <v>1051</v>
      </c>
      <c r="V19" s="329">
        <f>SUM(V14:V18)</f>
        <v>178</v>
      </c>
      <c r="W19" s="294">
        <f>SUM(W14:W18)</f>
        <v>146</v>
      </c>
      <c r="X19" s="294">
        <f>SUM(X14:X18)</f>
        <v>0</v>
      </c>
      <c r="Y19" s="328">
        <f t="shared" si="3"/>
        <v>324</v>
      </c>
      <c r="Z19" s="329">
        <f>SUM(Z14:Z18)</f>
        <v>288</v>
      </c>
      <c r="AA19" s="294">
        <f>SUM(AA14:AA18)</f>
        <v>236</v>
      </c>
      <c r="AB19" s="294">
        <f>SUM(AB14:AB18)</f>
        <v>0</v>
      </c>
      <c r="AC19" s="328">
        <f t="shared" si="4"/>
        <v>524</v>
      </c>
      <c r="AD19" s="329">
        <f>SUM(AD14:AD18)</f>
        <v>307</v>
      </c>
      <c r="AE19" s="294">
        <f>SUM(AE14:AE18)</f>
        <v>250</v>
      </c>
      <c r="AF19" s="294">
        <f>SUM(AF14:AF18)</f>
        <v>0</v>
      </c>
      <c r="AG19" s="328">
        <f t="shared" si="5"/>
        <v>557</v>
      </c>
      <c r="AH19" s="329">
        <f>SUM(AH14:AH18)</f>
        <v>250</v>
      </c>
      <c r="AI19" s="294">
        <f>SUM(AI14:AI18)</f>
        <v>204</v>
      </c>
      <c r="AJ19" s="294">
        <f>SUM(AJ14:AJ18)</f>
        <v>0</v>
      </c>
      <c r="AK19" s="328">
        <f t="shared" si="6"/>
        <v>454</v>
      </c>
      <c r="AL19" s="329">
        <f>SUM(AL14:AL18)</f>
        <v>211</v>
      </c>
      <c r="AM19" s="294">
        <f>SUM(AM14:AM18)</f>
        <v>173</v>
      </c>
      <c r="AN19" s="294">
        <f>SUM(AN14:AN18)</f>
        <v>0</v>
      </c>
      <c r="AO19" s="328">
        <f t="shared" si="7"/>
        <v>384</v>
      </c>
      <c r="AP19" s="329">
        <f>SUM(AP14:AP18)</f>
        <v>246</v>
      </c>
      <c r="AQ19" s="294">
        <f>SUM(AQ14:AQ18)</f>
        <v>202</v>
      </c>
      <c r="AR19" s="294">
        <f>SUM(AR14:AR18)</f>
        <v>0</v>
      </c>
      <c r="AS19" s="328">
        <f t="shared" si="8"/>
        <v>448</v>
      </c>
      <c r="AT19" s="329">
        <f>SUM(AT14:AT18)</f>
        <v>0</v>
      </c>
      <c r="AU19" s="294">
        <f>SUM(AU14:AU18)</f>
        <v>0</v>
      </c>
      <c r="AV19" s="294">
        <f>SUM(AV14:AV18)</f>
        <v>0</v>
      </c>
      <c r="AW19" s="328">
        <f t="shared" si="9"/>
        <v>0</v>
      </c>
      <c r="AX19" s="329">
        <f>SUM(AX14:AX18)</f>
        <v>0</v>
      </c>
      <c r="AY19" s="294">
        <f>SUM(AY14:AY18)</f>
        <v>0</v>
      </c>
      <c r="AZ19" s="294">
        <f>SUM(AZ14:AZ18)</f>
        <v>0</v>
      </c>
      <c r="BA19" s="328">
        <f t="shared" si="10"/>
        <v>0</v>
      </c>
      <c r="BB19" s="329">
        <f>SUM(BB14:BB18)</f>
        <v>0</v>
      </c>
      <c r="BC19" s="294">
        <f>SUM(BC14:BC18)</f>
        <v>0</v>
      </c>
      <c r="BD19" s="294">
        <f>SUM(BD14:BD18)</f>
        <v>0</v>
      </c>
      <c r="BE19" s="328">
        <f t="shared" si="11"/>
        <v>0</v>
      </c>
      <c r="BF19" s="59">
        <f>AG19+AC19+Y19+U19+Q19+M19+AK19+AO19+AS19+AW19+BA19+BE19</f>
        <v>5159</v>
      </c>
    </row>
    <row r="20" spans="1:58" s="7" customFormat="1" ht="15" customHeight="1">
      <c r="A20" s="586"/>
      <c r="B20" s="586"/>
      <c r="C20" s="586"/>
      <c r="D20" s="586"/>
      <c r="E20" s="641"/>
      <c r="F20" s="717"/>
      <c r="G20" s="724"/>
      <c r="H20" s="729" t="s">
        <v>42</v>
      </c>
      <c r="I20" s="309" t="s">
        <v>43</v>
      </c>
      <c r="J20" s="82">
        <v>239</v>
      </c>
      <c r="K20" s="49">
        <v>196</v>
      </c>
      <c r="L20" s="8">
        <v>0</v>
      </c>
      <c r="M20" s="23">
        <f t="shared" si="0"/>
        <v>435</v>
      </c>
      <c r="N20" s="82">
        <v>540</v>
      </c>
      <c r="O20" s="49">
        <v>442</v>
      </c>
      <c r="P20" s="8">
        <v>0</v>
      </c>
      <c r="Q20" s="23">
        <f t="shared" si="1"/>
        <v>982</v>
      </c>
      <c r="R20" s="82">
        <v>578</v>
      </c>
      <c r="S20" s="49">
        <v>473</v>
      </c>
      <c r="T20" s="8">
        <v>0</v>
      </c>
      <c r="U20" s="23">
        <f t="shared" si="2"/>
        <v>1051</v>
      </c>
      <c r="V20" s="82">
        <v>169</v>
      </c>
      <c r="W20" s="49">
        <v>139</v>
      </c>
      <c r="X20" s="8">
        <v>0</v>
      </c>
      <c r="Y20" s="23">
        <f t="shared" si="3"/>
        <v>308</v>
      </c>
      <c r="Z20" s="82">
        <v>274</v>
      </c>
      <c r="AA20" s="49">
        <v>224</v>
      </c>
      <c r="AB20" s="8">
        <v>0</v>
      </c>
      <c r="AC20" s="23">
        <f t="shared" si="4"/>
        <v>498</v>
      </c>
      <c r="AD20" s="82">
        <v>291</v>
      </c>
      <c r="AE20" s="49">
        <v>238</v>
      </c>
      <c r="AF20" s="8">
        <v>0</v>
      </c>
      <c r="AG20" s="23">
        <f t="shared" si="5"/>
        <v>529</v>
      </c>
      <c r="AH20" s="82">
        <v>237</v>
      </c>
      <c r="AI20" s="49">
        <v>194</v>
      </c>
      <c r="AJ20" s="8">
        <v>0</v>
      </c>
      <c r="AK20" s="23">
        <f t="shared" si="6"/>
        <v>431</v>
      </c>
      <c r="AL20" s="82">
        <v>200</v>
      </c>
      <c r="AM20" s="49">
        <v>164</v>
      </c>
      <c r="AN20" s="8">
        <v>0</v>
      </c>
      <c r="AO20" s="23">
        <f t="shared" si="7"/>
        <v>364</v>
      </c>
      <c r="AP20" s="82">
        <v>234</v>
      </c>
      <c r="AQ20" s="49">
        <v>192</v>
      </c>
      <c r="AR20" s="8">
        <v>0</v>
      </c>
      <c r="AS20" s="23">
        <f t="shared" si="8"/>
        <v>426</v>
      </c>
      <c r="AT20" s="82">
        <v>0</v>
      </c>
      <c r="AU20" s="49">
        <v>0</v>
      </c>
      <c r="AV20" s="8">
        <v>0</v>
      </c>
      <c r="AW20" s="23">
        <f t="shared" si="9"/>
        <v>0</v>
      </c>
      <c r="AX20" s="82">
        <v>0</v>
      </c>
      <c r="AY20" s="49">
        <v>0</v>
      </c>
      <c r="AZ20" s="8">
        <v>0</v>
      </c>
      <c r="BA20" s="23">
        <f t="shared" si="10"/>
        <v>0</v>
      </c>
      <c r="BB20" s="82">
        <v>0</v>
      </c>
      <c r="BC20" s="49">
        <v>0</v>
      </c>
      <c r="BD20" s="8">
        <v>0</v>
      </c>
      <c r="BE20" s="23">
        <f t="shared" si="11"/>
        <v>0</v>
      </c>
      <c r="BF20" s="61">
        <f t="shared" si="12"/>
        <v>5024</v>
      </c>
    </row>
    <row r="21" spans="1:58" s="7" customFormat="1" ht="15" customHeight="1">
      <c r="A21" s="586"/>
      <c r="B21" s="586"/>
      <c r="C21" s="586"/>
      <c r="D21" s="586"/>
      <c r="E21" s="641"/>
      <c r="F21" s="717"/>
      <c r="G21" s="724"/>
      <c r="H21" s="730"/>
      <c r="I21" s="309" t="s">
        <v>44</v>
      </c>
      <c r="J21" s="15">
        <v>0</v>
      </c>
      <c r="K21" s="8">
        <v>0</v>
      </c>
      <c r="L21" s="12">
        <v>0</v>
      </c>
      <c r="M21" s="23">
        <f t="shared" si="0"/>
        <v>0</v>
      </c>
      <c r="N21" s="15">
        <v>0</v>
      </c>
      <c r="O21" s="8">
        <v>0</v>
      </c>
      <c r="P21" s="12">
        <v>0</v>
      </c>
      <c r="Q21" s="23">
        <f t="shared" si="1"/>
        <v>0</v>
      </c>
      <c r="R21" s="15">
        <v>0</v>
      </c>
      <c r="S21" s="8">
        <v>0</v>
      </c>
      <c r="T21" s="12">
        <v>0</v>
      </c>
      <c r="U21" s="23">
        <f t="shared" si="2"/>
        <v>0</v>
      </c>
      <c r="V21" s="15">
        <v>9</v>
      </c>
      <c r="W21" s="8">
        <v>7</v>
      </c>
      <c r="X21" s="12">
        <v>0</v>
      </c>
      <c r="Y21" s="23">
        <f t="shared" si="3"/>
        <v>16</v>
      </c>
      <c r="Z21" s="15">
        <v>14</v>
      </c>
      <c r="AA21" s="8">
        <v>12</v>
      </c>
      <c r="AB21" s="12">
        <v>0</v>
      </c>
      <c r="AC21" s="23">
        <f t="shared" si="4"/>
        <v>26</v>
      </c>
      <c r="AD21" s="15">
        <v>12</v>
      </c>
      <c r="AE21" s="8">
        <v>15</v>
      </c>
      <c r="AF21" s="12">
        <v>0</v>
      </c>
      <c r="AG21" s="23">
        <f t="shared" si="5"/>
        <v>27</v>
      </c>
      <c r="AH21" s="15">
        <v>12</v>
      </c>
      <c r="AI21" s="8">
        <v>11</v>
      </c>
      <c r="AJ21" s="12">
        <v>0</v>
      </c>
      <c r="AK21" s="23">
        <f t="shared" si="6"/>
        <v>23</v>
      </c>
      <c r="AL21" s="15">
        <v>11</v>
      </c>
      <c r="AM21" s="8">
        <v>9</v>
      </c>
      <c r="AN21" s="12">
        <v>0</v>
      </c>
      <c r="AO21" s="23">
        <f t="shared" si="7"/>
        <v>20</v>
      </c>
      <c r="AP21" s="15">
        <v>12</v>
      </c>
      <c r="AQ21" s="8">
        <v>10</v>
      </c>
      <c r="AR21" s="12">
        <v>0</v>
      </c>
      <c r="AS21" s="23">
        <f t="shared" si="8"/>
        <v>22</v>
      </c>
      <c r="AT21" s="15">
        <v>0</v>
      </c>
      <c r="AU21" s="8">
        <v>0</v>
      </c>
      <c r="AV21" s="12">
        <v>0</v>
      </c>
      <c r="AW21" s="23">
        <f t="shared" si="9"/>
        <v>0</v>
      </c>
      <c r="AX21" s="15">
        <v>0</v>
      </c>
      <c r="AY21" s="8">
        <v>0</v>
      </c>
      <c r="AZ21" s="12">
        <v>0</v>
      </c>
      <c r="BA21" s="23">
        <f t="shared" si="10"/>
        <v>0</v>
      </c>
      <c r="BB21" s="15">
        <v>0</v>
      </c>
      <c r="BC21" s="8">
        <v>0</v>
      </c>
      <c r="BD21" s="12">
        <v>0</v>
      </c>
      <c r="BE21" s="23">
        <f t="shared" si="11"/>
        <v>0</v>
      </c>
      <c r="BF21" s="61">
        <f t="shared" si="12"/>
        <v>134</v>
      </c>
    </row>
    <row r="22" spans="1:58" s="7" customFormat="1" ht="15" customHeight="1">
      <c r="A22" s="586"/>
      <c r="B22" s="586"/>
      <c r="C22" s="586"/>
      <c r="D22" s="586"/>
      <c r="E22" s="641"/>
      <c r="F22" s="717"/>
      <c r="G22" s="724"/>
      <c r="H22" s="731" t="s">
        <v>45</v>
      </c>
      <c r="I22" s="309" t="s">
        <v>46</v>
      </c>
      <c r="J22" s="15">
        <v>0</v>
      </c>
      <c r="K22" s="8">
        <v>0</v>
      </c>
      <c r="L22" s="12">
        <v>0</v>
      </c>
      <c r="M22" s="23">
        <f t="shared" si="0"/>
        <v>0</v>
      </c>
      <c r="N22" s="15">
        <v>0</v>
      </c>
      <c r="O22" s="8">
        <v>0</v>
      </c>
      <c r="P22" s="12">
        <v>0</v>
      </c>
      <c r="Q22" s="23">
        <f t="shared" si="1"/>
        <v>0</v>
      </c>
      <c r="R22" s="15">
        <v>0</v>
      </c>
      <c r="S22" s="8">
        <v>0</v>
      </c>
      <c r="T22" s="12">
        <v>0</v>
      </c>
      <c r="U22" s="23">
        <f t="shared" si="2"/>
        <v>0</v>
      </c>
      <c r="V22" s="15">
        <v>0</v>
      </c>
      <c r="W22" s="8">
        <v>0</v>
      </c>
      <c r="X22" s="12">
        <v>0</v>
      </c>
      <c r="Y22" s="23">
        <f t="shared" si="3"/>
        <v>0</v>
      </c>
      <c r="Z22" s="15">
        <v>0</v>
      </c>
      <c r="AA22" s="8">
        <v>0</v>
      </c>
      <c r="AB22" s="12">
        <v>0</v>
      </c>
      <c r="AC22" s="23">
        <f t="shared" si="4"/>
        <v>0</v>
      </c>
      <c r="AD22" s="15">
        <v>0</v>
      </c>
      <c r="AE22" s="8">
        <v>0</v>
      </c>
      <c r="AF22" s="12">
        <v>0</v>
      </c>
      <c r="AG22" s="23">
        <f t="shared" si="5"/>
        <v>0</v>
      </c>
      <c r="AH22" s="15">
        <v>0</v>
      </c>
      <c r="AI22" s="8">
        <v>0</v>
      </c>
      <c r="AJ22" s="12">
        <v>0</v>
      </c>
      <c r="AK22" s="23">
        <f t="shared" si="6"/>
        <v>0</v>
      </c>
      <c r="AL22" s="15">
        <v>0</v>
      </c>
      <c r="AM22" s="8">
        <v>0</v>
      </c>
      <c r="AN22" s="12">
        <v>0</v>
      </c>
      <c r="AO22" s="23">
        <f t="shared" si="7"/>
        <v>0</v>
      </c>
      <c r="AP22" s="15">
        <v>0</v>
      </c>
      <c r="AQ22" s="8">
        <v>0</v>
      </c>
      <c r="AR22" s="12">
        <v>0</v>
      </c>
      <c r="AS22" s="23">
        <f t="shared" si="8"/>
        <v>0</v>
      </c>
      <c r="AT22" s="15">
        <v>0</v>
      </c>
      <c r="AU22" s="8">
        <v>0</v>
      </c>
      <c r="AV22" s="12">
        <v>0</v>
      </c>
      <c r="AW22" s="23">
        <f t="shared" si="9"/>
        <v>0</v>
      </c>
      <c r="AX22" s="15">
        <v>0</v>
      </c>
      <c r="AY22" s="8">
        <v>0</v>
      </c>
      <c r="AZ22" s="12">
        <v>0</v>
      </c>
      <c r="BA22" s="23">
        <f t="shared" si="10"/>
        <v>0</v>
      </c>
      <c r="BB22" s="15">
        <v>0</v>
      </c>
      <c r="BC22" s="8">
        <v>0</v>
      </c>
      <c r="BD22" s="12">
        <v>0</v>
      </c>
      <c r="BE22" s="23">
        <f t="shared" si="11"/>
        <v>0</v>
      </c>
      <c r="BF22" s="61">
        <f t="shared" si="12"/>
        <v>0</v>
      </c>
    </row>
    <row r="23" spans="1:58" s="7" customFormat="1" ht="15.75" thickBot="1">
      <c r="A23" s="586"/>
      <c r="B23" s="586"/>
      <c r="C23" s="586"/>
      <c r="D23" s="586"/>
      <c r="E23" s="642"/>
      <c r="F23" s="718"/>
      <c r="G23" s="725"/>
      <c r="H23" s="732"/>
      <c r="I23" s="311" t="s">
        <v>47</v>
      </c>
      <c r="J23" s="17">
        <v>0</v>
      </c>
      <c r="K23" s="18">
        <v>0</v>
      </c>
      <c r="L23" s="31">
        <v>0</v>
      </c>
      <c r="M23" s="150">
        <f t="shared" si="0"/>
        <v>0</v>
      </c>
      <c r="N23" s="17">
        <v>0</v>
      </c>
      <c r="O23" s="18">
        <v>0</v>
      </c>
      <c r="P23" s="31">
        <v>0</v>
      </c>
      <c r="Q23" s="150">
        <f t="shared" si="1"/>
        <v>0</v>
      </c>
      <c r="R23" s="17">
        <v>0</v>
      </c>
      <c r="S23" s="18">
        <v>0</v>
      </c>
      <c r="T23" s="31">
        <v>0</v>
      </c>
      <c r="U23" s="150">
        <f t="shared" si="2"/>
        <v>0</v>
      </c>
      <c r="V23" s="17">
        <v>0</v>
      </c>
      <c r="W23" s="18">
        <v>0</v>
      </c>
      <c r="X23" s="31">
        <v>0</v>
      </c>
      <c r="Y23" s="150">
        <f t="shared" si="3"/>
        <v>0</v>
      </c>
      <c r="Z23" s="17">
        <v>0</v>
      </c>
      <c r="AA23" s="18">
        <v>0</v>
      </c>
      <c r="AB23" s="31">
        <v>0</v>
      </c>
      <c r="AC23" s="150">
        <f t="shared" si="4"/>
        <v>0</v>
      </c>
      <c r="AD23" s="17">
        <v>0</v>
      </c>
      <c r="AE23" s="18">
        <v>0</v>
      </c>
      <c r="AF23" s="31">
        <v>0</v>
      </c>
      <c r="AG23" s="150">
        <f t="shared" si="5"/>
        <v>0</v>
      </c>
      <c r="AH23" s="17">
        <v>0</v>
      </c>
      <c r="AI23" s="18">
        <v>0</v>
      </c>
      <c r="AJ23" s="31">
        <v>0</v>
      </c>
      <c r="AK23" s="150">
        <f t="shared" si="6"/>
        <v>0</v>
      </c>
      <c r="AL23" s="17">
        <v>0</v>
      </c>
      <c r="AM23" s="18">
        <v>0</v>
      </c>
      <c r="AN23" s="31">
        <v>0</v>
      </c>
      <c r="AO23" s="150">
        <f t="shared" si="7"/>
        <v>0</v>
      </c>
      <c r="AP23" s="17">
        <v>0</v>
      </c>
      <c r="AQ23" s="18">
        <v>0</v>
      </c>
      <c r="AR23" s="31">
        <v>0</v>
      </c>
      <c r="AS23" s="150">
        <f t="shared" si="8"/>
        <v>0</v>
      </c>
      <c r="AT23" s="17">
        <v>0</v>
      </c>
      <c r="AU23" s="18">
        <v>0</v>
      </c>
      <c r="AV23" s="31">
        <v>0</v>
      </c>
      <c r="AW23" s="150">
        <f t="shared" si="9"/>
        <v>0</v>
      </c>
      <c r="AX23" s="17">
        <v>0</v>
      </c>
      <c r="AY23" s="18">
        <v>0</v>
      </c>
      <c r="AZ23" s="31">
        <v>0</v>
      </c>
      <c r="BA23" s="150">
        <f t="shared" si="10"/>
        <v>0</v>
      </c>
      <c r="BB23" s="17">
        <v>0</v>
      </c>
      <c r="BC23" s="18">
        <v>0</v>
      </c>
      <c r="BD23" s="31">
        <v>0</v>
      </c>
      <c r="BE23" s="150">
        <f t="shared" si="11"/>
        <v>0</v>
      </c>
      <c r="BF23" s="62">
        <f t="shared" si="12"/>
        <v>0</v>
      </c>
    </row>
    <row r="24" spans="1:58" ht="68.25" customHeight="1" thickBot="1">
      <c r="A24" s="586"/>
      <c r="B24" s="586"/>
      <c r="C24" s="586"/>
      <c r="D24" s="586"/>
      <c r="E24" s="312" t="s">
        <v>115</v>
      </c>
      <c r="F24" s="312">
        <v>36</v>
      </c>
      <c r="G24" s="312" t="s">
        <v>116</v>
      </c>
      <c r="H24" s="313" t="s">
        <v>50</v>
      </c>
      <c r="I24" s="314" t="s">
        <v>50</v>
      </c>
      <c r="J24" s="733">
        <v>12</v>
      </c>
      <c r="K24" s="734"/>
      <c r="L24" s="734"/>
      <c r="M24" s="735"/>
      <c r="N24" s="733">
        <v>13</v>
      </c>
      <c r="O24" s="734"/>
      <c r="P24" s="734"/>
      <c r="Q24" s="735"/>
      <c r="R24" s="733">
        <v>22</v>
      </c>
      <c r="S24" s="734"/>
      <c r="T24" s="734"/>
      <c r="U24" s="735"/>
      <c r="V24" s="720">
        <v>12</v>
      </c>
      <c r="W24" s="721"/>
      <c r="X24" s="721"/>
      <c r="Y24" s="722"/>
      <c r="Z24" s="720">
        <v>18</v>
      </c>
      <c r="AA24" s="721"/>
      <c r="AB24" s="721"/>
      <c r="AC24" s="722"/>
      <c r="AD24" s="720">
        <v>24</v>
      </c>
      <c r="AE24" s="721"/>
      <c r="AF24" s="721"/>
      <c r="AG24" s="722"/>
      <c r="AH24" s="720">
        <v>18</v>
      </c>
      <c r="AI24" s="721"/>
      <c r="AJ24" s="721"/>
      <c r="AK24" s="722"/>
      <c r="AL24" s="720">
        <v>20</v>
      </c>
      <c r="AM24" s="721"/>
      <c r="AN24" s="721"/>
      <c r="AO24" s="722"/>
      <c r="AP24" s="720">
        <v>20</v>
      </c>
      <c r="AQ24" s="721"/>
      <c r="AR24" s="721"/>
      <c r="AS24" s="722"/>
      <c r="AT24" s="720"/>
      <c r="AU24" s="721"/>
      <c r="AV24" s="721"/>
      <c r="AW24" s="722"/>
      <c r="AX24" s="720"/>
      <c r="AY24" s="721"/>
      <c r="AZ24" s="721"/>
      <c r="BA24" s="722"/>
      <c r="BB24" s="720"/>
      <c r="BC24" s="721"/>
      <c r="BD24" s="721"/>
      <c r="BE24" s="722"/>
      <c r="BF24" s="333">
        <f>SUM(J24:BE24)</f>
        <v>159</v>
      </c>
    </row>
    <row r="25" spans="1:58" ht="15">
      <c r="A25" s="586"/>
      <c r="B25" s="586"/>
      <c r="C25" s="586"/>
      <c r="D25" s="586"/>
      <c r="E25" s="736" t="s">
        <v>117</v>
      </c>
      <c r="F25" s="739">
        <v>150</v>
      </c>
      <c r="G25" s="739" t="s">
        <v>118</v>
      </c>
      <c r="H25" s="742" t="s">
        <v>36</v>
      </c>
      <c r="I25" s="315" t="s">
        <v>37</v>
      </c>
      <c r="J25" s="13">
        <v>0</v>
      </c>
      <c r="K25" s="14">
        <v>0</v>
      </c>
      <c r="L25" s="14">
        <v>0</v>
      </c>
      <c r="M25" s="327">
        <f aca="true" t="shared" si="13" ref="M25:M34">SUM(J25:L25)</f>
        <v>0</v>
      </c>
      <c r="N25" s="13">
        <v>0</v>
      </c>
      <c r="O25" s="14">
        <v>0</v>
      </c>
      <c r="P25" s="14">
        <v>0</v>
      </c>
      <c r="Q25" s="327">
        <f aca="true" t="shared" si="14" ref="Q25:Q34">SUM(N25:P25)</f>
        <v>0</v>
      </c>
      <c r="R25" s="13">
        <v>0</v>
      </c>
      <c r="S25" s="14">
        <v>0</v>
      </c>
      <c r="T25" s="14">
        <v>0</v>
      </c>
      <c r="U25" s="327">
        <f aca="true" t="shared" si="15" ref="U25:U34">SUM(R25:T25)</f>
        <v>0</v>
      </c>
      <c r="V25" s="13">
        <v>0</v>
      </c>
      <c r="W25" s="14">
        <v>0</v>
      </c>
      <c r="X25" s="14">
        <v>0</v>
      </c>
      <c r="Y25" s="327">
        <f aca="true" t="shared" si="16" ref="Y25:Y34">SUM(V25:X25)</f>
        <v>0</v>
      </c>
      <c r="Z25" s="13">
        <v>0</v>
      </c>
      <c r="AA25" s="14">
        <v>0</v>
      </c>
      <c r="AB25" s="14">
        <v>0</v>
      </c>
      <c r="AC25" s="327">
        <f aca="true" t="shared" si="17" ref="AC25:AC34">SUM(Z25:AB25)</f>
        <v>0</v>
      </c>
      <c r="AD25" s="13">
        <v>0</v>
      </c>
      <c r="AE25" s="14">
        <v>0</v>
      </c>
      <c r="AF25" s="14">
        <v>0</v>
      </c>
      <c r="AG25" s="327">
        <f aca="true" t="shared" si="18" ref="AG25:AG34">SUM(AD25:AF25)</f>
        <v>0</v>
      </c>
      <c r="AH25" s="13">
        <v>0</v>
      </c>
      <c r="AI25" s="14">
        <v>0</v>
      </c>
      <c r="AJ25" s="14">
        <v>0</v>
      </c>
      <c r="AK25" s="327">
        <f aca="true" t="shared" si="19" ref="AK25:AK34">SUM(AH25:AJ25)</f>
        <v>0</v>
      </c>
      <c r="AL25" s="13">
        <v>0</v>
      </c>
      <c r="AM25" s="14">
        <v>0</v>
      </c>
      <c r="AN25" s="14">
        <v>0</v>
      </c>
      <c r="AO25" s="327">
        <f aca="true" t="shared" si="20" ref="AO25:AO34">SUM(AL25:AN25)</f>
        <v>0</v>
      </c>
      <c r="AP25" s="13">
        <v>0</v>
      </c>
      <c r="AQ25" s="14">
        <v>0</v>
      </c>
      <c r="AR25" s="14">
        <v>0</v>
      </c>
      <c r="AS25" s="327">
        <f aca="true" t="shared" si="21" ref="AS25:AS34">SUM(AP25:AR25)</f>
        <v>0</v>
      </c>
      <c r="AT25" s="13">
        <v>0</v>
      </c>
      <c r="AU25" s="14">
        <v>0</v>
      </c>
      <c r="AV25" s="14">
        <v>0</v>
      </c>
      <c r="AW25" s="327">
        <f aca="true" t="shared" si="22" ref="AW25:AW34">SUM(AT25:AV25)</f>
        <v>0</v>
      </c>
      <c r="AX25" s="13">
        <v>0</v>
      </c>
      <c r="AY25" s="14">
        <v>0</v>
      </c>
      <c r="AZ25" s="14">
        <v>0</v>
      </c>
      <c r="BA25" s="327">
        <f aca="true" t="shared" si="23" ref="BA25:BA34">SUM(AX25:AZ25)</f>
        <v>0</v>
      </c>
      <c r="BB25" s="13">
        <v>0</v>
      </c>
      <c r="BC25" s="14">
        <v>0</v>
      </c>
      <c r="BD25" s="14">
        <v>0</v>
      </c>
      <c r="BE25" s="327">
        <f aca="true" t="shared" si="24" ref="BE25:BE34">SUM(BB25:BD25)</f>
        <v>0</v>
      </c>
      <c r="BF25" s="60">
        <f t="shared" si="12"/>
        <v>0</v>
      </c>
    </row>
    <row r="26" spans="1:58" ht="15">
      <c r="A26" s="586"/>
      <c r="B26" s="586"/>
      <c r="C26" s="586"/>
      <c r="D26" s="586"/>
      <c r="E26" s="737"/>
      <c r="F26" s="740">
        <v>150</v>
      </c>
      <c r="G26" s="740" t="s">
        <v>119</v>
      </c>
      <c r="H26" s="743"/>
      <c r="I26" s="316" t="s">
        <v>38</v>
      </c>
      <c r="J26" s="15">
        <v>0</v>
      </c>
      <c r="K26" s="8">
        <v>0</v>
      </c>
      <c r="L26" s="8">
        <v>0</v>
      </c>
      <c r="M26" s="328">
        <f t="shared" si="13"/>
        <v>0</v>
      </c>
      <c r="N26" s="15">
        <v>0</v>
      </c>
      <c r="O26" s="8">
        <v>0</v>
      </c>
      <c r="P26" s="8">
        <v>0</v>
      </c>
      <c r="Q26" s="328">
        <f t="shared" si="14"/>
        <v>0</v>
      </c>
      <c r="R26" s="15">
        <v>0</v>
      </c>
      <c r="S26" s="8">
        <v>0</v>
      </c>
      <c r="T26" s="8">
        <v>0</v>
      </c>
      <c r="U26" s="328">
        <f t="shared" si="15"/>
        <v>0</v>
      </c>
      <c r="V26" s="15">
        <v>0</v>
      </c>
      <c r="W26" s="8">
        <v>0</v>
      </c>
      <c r="X26" s="8">
        <v>0</v>
      </c>
      <c r="Y26" s="328">
        <f t="shared" si="16"/>
        <v>0</v>
      </c>
      <c r="Z26" s="15">
        <v>0</v>
      </c>
      <c r="AA26" s="8">
        <v>0</v>
      </c>
      <c r="AB26" s="8">
        <v>0</v>
      </c>
      <c r="AC26" s="328">
        <f t="shared" si="17"/>
        <v>0</v>
      </c>
      <c r="AD26" s="15">
        <v>0</v>
      </c>
      <c r="AE26" s="8">
        <v>0</v>
      </c>
      <c r="AF26" s="8">
        <v>0</v>
      </c>
      <c r="AG26" s="328">
        <f t="shared" si="18"/>
        <v>0</v>
      </c>
      <c r="AH26" s="15">
        <v>0</v>
      </c>
      <c r="AI26" s="8">
        <v>0</v>
      </c>
      <c r="AJ26" s="8">
        <v>0</v>
      </c>
      <c r="AK26" s="328">
        <f t="shared" si="19"/>
        <v>0</v>
      </c>
      <c r="AL26" s="15">
        <v>0</v>
      </c>
      <c r="AM26" s="8">
        <v>0</v>
      </c>
      <c r="AN26" s="8">
        <v>0</v>
      </c>
      <c r="AO26" s="328">
        <f t="shared" si="20"/>
        <v>0</v>
      </c>
      <c r="AP26" s="15">
        <v>0</v>
      </c>
      <c r="AQ26" s="8">
        <v>0</v>
      </c>
      <c r="AR26" s="8">
        <v>0</v>
      </c>
      <c r="AS26" s="328">
        <f t="shared" si="21"/>
        <v>0</v>
      </c>
      <c r="AT26" s="15">
        <v>0</v>
      </c>
      <c r="AU26" s="8">
        <v>0</v>
      </c>
      <c r="AV26" s="8">
        <v>0</v>
      </c>
      <c r="AW26" s="328">
        <f t="shared" si="22"/>
        <v>0</v>
      </c>
      <c r="AX26" s="15">
        <v>0</v>
      </c>
      <c r="AY26" s="8">
        <v>0</v>
      </c>
      <c r="AZ26" s="8">
        <v>0</v>
      </c>
      <c r="BA26" s="328">
        <f t="shared" si="23"/>
        <v>0</v>
      </c>
      <c r="BB26" s="15">
        <v>0</v>
      </c>
      <c r="BC26" s="8">
        <v>0</v>
      </c>
      <c r="BD26" s="8">
        <v>0</v>
      </c>
      <c r="BE26" s="328">
        <f t="shared" si="24"/>
        <v>0</v>
      </c>
      <c r="BF26" s="61">
        <f t="shared" si="12"/>
        <v>0</v>
      </c>
    </row>
    <row r="27" spans="1:58" ht="15">
      <c r="A27" s="586"/>
      <c r="B27" s="586"/>
      <c r="C27" s="586"/>
      <c r="D27" s="586"/>
      <c r="E27" s="737"/>
      <c r="F27" s="740">
        <v>150</v>
      </c>
      <c r="G27" s="740" t="s">
        <v>119</v>
      </c>
      <c r="H27" s="743"/>
      <c r="I27" s="316" t="s">
        <v>39</v>
      </c>
      <c r="J27" s="15">
        <v>0</v>
      </c>
      <c r="K27" s="8">
        <v>0</v>
      </c>
      <c r="L27" s="8">
        <v>0</v>
      </c>
      <c r="M27" s="328">
        <f t="shared" si="13"/>
        <v>0</v>
      </c>
      <c r="N27" s="15">
        <v>0</v>
      </c>
      <c r="O27" s="8">
        <v>0</v>
      </c>
      <c r="P27" s="8">
        <v>0</v>
      </c>
      <c r="Q27" s="328">
        <f t="shared" si="14"/>
        <v>0</v>
      </c>
      <c r="R27" s="15">
        <v>0</v>
      </c>
      <c r="S27" s="8">
        <v>0</v>
      </c>
      <c r="T27" s="8">
        <v>0</v>
      </c>
      <c r="U27" s="328">
        <f t="shared" si="15"/>
        <v>0</v>
      </c>
      <c r="V27" s="15">
        <v>0</v>
      </c>
      <c r="W27" s="8">
        <v>0</v>
      </c>
      <c r="X27" s="8">
        <v>0</v>
      </c>
      <c r="Y27" s="328">
        <f t="shared" si="16"/>
        <v>0</v>
      </c>
      <c r="Z27" s="15">
        <v>2</v>
      </c>
      <c r="AA27" s="8">
        <v>0</v>
      </c>
      <c r="AB27" s="8">
        <v>0</v>
      </c>
      <c r="AC27" s="328">
        <f t="shared" si="17"/>
        <v>2</v>
      </c>
      <c r="AD27" s="15">
        <v>2</v>
      </c>
      <c r="AE27" s="8">
        <v>0</v>
      </c>
      <c r="AF27" s="8">
        <v>0</v>
      </c>
      <c r="AG27" s="328">
        <f t="shared" si="18"/>
        <v>2</v>
      </c>
      <c r="AH27" s="15">
        <v>0</v>
      </c>
      <c r="AI27" s="8">
        <v>0</v>
      </c>
      <c r="AJ27" s="8">
        <v>0</v>
      </c>
      <c r="AK27" s="328">
        <f t="shared" si="19"/>
        <v>0</v>
      </c>
      <c r="AL27" s="15">
        <v>0</v>
      </c>
      <c r="AM27" s="8">
        <v>0</v>
      </c>
      <c r="AN27" s="8">
        <v>0</v>
      </c>
      <c r="AO27" s="328">
        <f t="shared" si="20"/>
        <v>0</v>
      </c>
      <c r="AP27" s="15">
        <v>0</v>
      </c>
      <c r="AQ27" s="8">
        <v>0</v>
      </c>
      <c r="AR27" s="8">
        <v>0</v>
      </c>
      <c r="AS27" s="328">
        <f t="shared" si="21"/>
        <v>0</v>
      </c>
      <c r="AT27" s="15">
        <v>0</v>
      </c>
      <c r="AU27" s="8">
        <v>0</v>
      </c>
      <c r="AV27" s="8">
        <v>0</v>
      </c>
      <c r="AW27" s="328">
        <f t="shared" si="22"/>
        <v>0</v>
      </c>
      <c r="AX27" s="15">
        <v>0</v>
      </c>
      <c r="AY27" s="8">
        <v>0</v>
      </c>
      <c r="AZ27" s="8">
        <v>0</v>
      </c>
      <c r="BA27" s="328">
        <f t="shared" si="23"/>
        <v>0</v>
      </c>
      <c r="BB27" s="15">
        <v>0</v>
      </c>
      <c r="BC27" s="8">
        <v>0</v>
      </c>
      <c r="BD27" s="8">
        <v>0</v>
      </c>
      <c r="BE27" s="328">
        <f t="shared" si="24"/>
        <v>0</v>
      </c>
      <c r="BF27" s="61">
        <f t="shared" si="12"/>
        <v>4</v>
      </c>
    </row>
    <row r="28" spans="1:58" ht="15">
      <c r="A28" s="586"/>
      <c r="B28" s="586"/>
      <c r="C28" s="586"/>
      <c r="D28" s="586"/>
      <c r="E28" s="737"/>
      <c r="F28" s="740">
        <v>150</v>
      </c>
      <c r="G28" s="740" t="s">
        <v>119</v>
      </c>
      <c r="H28" s="743"/>
      <c r="I28" s="316" t="s">
        <v>40</v>
      </c>
      <c r="J28" s="15">
        <v>0</v>
      </c>
      <c r="K28" s="8">
        <v>0</v>
      </c>
      <c r="L28" s="8">
        <v>0</v>
      </c>
      <c r="M28" s="328">
        <f t="shared" si="13"/>
        <v>0</v>
      </c>
      <c r="N28" s="15">
        <v>0</v>
      </c>
      <c r="O28" s="8">
        <v>0</v>
      </c>
      <c r="P28" s="8">
        <v>0</v>
      </c>
      <c r="Q28" s="328">
        <f t="shared" si="14"/>
        <v>0</v>
      </c>
      <c r="R28" s="15">
        <v>0</v>
      </c>
      <c r="S28" s="8">
        <v>0</v>
      </c>
      <c r="T28" s="8">
        <v>0</v>
      </c>
      <c r="U28" s="328">
        <f t="shared" si="15"/>
        <v>0</v>
      </c>
      <c r="V28" s="15">
        <v>0</v>
      </c>
      <c r="W28" s="8">
        <v>0</v>
      </c>
      <c r="X28" s="8">
        <v>0</v>
      </c>
      <c r="Y28" s="328">
        <f t="shared" si="16"/>
        <v>0</v>
      </c>
      <c r="Z28" s="15">
        <v>2</v>
      </c>
      <c r="AA28" s="8">
        <v>1</v>
      </c>
      <c r="AB28" s="8">
        <v>0</v>
      </c>
      <c r="AC28" s="328">
        <f t="shared" si="17"/>
        <v>3</v>
      </c>
      <c r="AD28" s="15">
        <v>2</v>
      </c>
      <c r="AE28" s="8">
        <v>1</v>
      </c>
      <c r="AF28" s="8">
        <v>0</v>
      </c>
      <c r="AG28" s="328">
        <f t="shared" si="18"/>
        <v>3</v>
      </c>
      <c r="AH28" s="15">
        <v>0</v>
      </c>
      <c r="AI28" s="8">
        <v>0</v>
      </c>
      <c r="AJ28" s="8">
        <v>0</v>
      </c>
      <c r="AK28" s="328">
        <f t="shared" si="19"/>
        <v>0</v>
      </c>
      <c r="AL28" s="15">
        <v>0</v>
      </c>
      <c r="AM28" s="8">
        <v>0</v>
      </c>
      <c r="AN28" s="8">
        <v>0</v>
      </c>
      <c r="AO28" s="328">
        <f t="shared" si="20"/>
        <v>0</v>
      </c>
      <c r="AP28" s="15">
        <v>0</v>
      </c>
      <c r="AQ28" s="8">
        <v>0</v>
      </c>
      <c r="AR28" s="8">
        <v>0</v>
      </c>
      <c r="AS28" s="328">
        <f t="shared" si="21"/>
        <v>0</v>
      </c>
      <c r="AT28" s="15">
        <v>0</v>
      </c>
      <c r="AU28" s="8">
        <v>0</v>
      </c>
      <c r="AV28" s="8">
        <v>0</v>
      </c>
      <c r="AW28" s="328">
        <f t="shared" si="22"/>
        <v>0</v>
      </c>
      <c r="AX28" s="15">
        <v>0</v>
      </c>
      <c r="AY28" s="8">
        <v>0</v>
      </c>
      <c r="AZ28" s="8">
        <v>0</v>
      </c>
      <c r="BA28" s="328">
        <f t="shared" si="23"/>
        <v>0</v>
      </c>
      <c r="BB28" s="15">
        <v>0</v>
      </c>
      <c r="BC28" s="8">
        <v>0</v>
      </c>
      <c r="BD28" s="8">
        <v>0</v>
      </c>
      <c r="BE28" s="328">
        <f t="shared" si="24"/>
        <v>0</v>
      </c>
      <c r="BF28" s="61">
        <f t="shared" si="12"/>
        <v>6</v>
      </c>
    </row>
    <row r="29" spans="1:58" ht="15">
      <c r="A29" s="586"/>
      <c r="B29" s="586"/>
      <c r="C29" s="586"/>
      <c r="D29" s="586"/>
      <c r="E29" s="737"/>
      <c r="F29" s="740">
        <v>150</v>
      </c>
      <c r="G29" s="740" t="s">
        <v>119</v>
      </c>
      <c r="H29" s="743"/>
      <c r="I29" s="316" t="s">
        <v>41</v>
      </c>
      <c r="J29" s="15">
        <v>0</v>
      </c>
      <c r="K29" s="8">
        <v>0</v>
      </c>
      <c r="L29" s="8">
        <v>0</v>
      </c>
      <c r="M29" s="328">
        <f t="shared" si="13"/>
        <v>0</v>
      </c>
      <c r="N29" s="15">
        <v>0</v>
      </c>
      <c r="O29" s="8">
        <v>0</v>
      </c>
      <c r="P29" s="8">
        <v>0</v>
      </c>
      <c r="Q29" s="328">
        <f t="shared" si="14"/>
        <v>0</v>
      </c>
      <c r="R29" s="15">
        <v>0</v>
      </c>
      <c r="S29" s="8">
        <v>0</v>
      </c>
      <c r="T29" s="8">
        <v>0</v>
      </c>
      <c r="U29" s="328">
        <f t="shared" si="15"/>
        <v>0</v>
      </c>
      <c r="V29" s="15">
        <v>0</v>
      </c>
      <c r="W29" s="8">
        <v>0</v>
      </c>
      <c r="X29" s="8">
        <v>0</v>
      </c>
      <c r="Y29" s="328">
        <f t="shared" si="16"/>
        <v>0</v>
      </c>
      <c r="Z29" s="15">
        <v>0</v>
      </c>
      <c r="AA29" s="8">
        <v>0</v>
      </c>
      <c r="AB29" s="8">
        <v>0</v>
      </c>
      <c r="AC29" s="328">
        <f t="shared" si="17"/>
        <v>0</v>
      </c>
      <c r="AD29" s="15">
        <v>0</v>
      </c>
      <c r="AE29" s="8">
        <v>0</v>
      </c>
      <c r="AF29" s="8">
        <v>0</v>
      </c>
      <c r="AG29" s="328">
        <f t="shared" si="18"/>
        <v>0</v>
      </c>
      <c r="AH29" s="15">
        <v>0</v>
      </c>
      <c r="AI29" s="8">
        <v>0</v>
      </c>
      <c r="AJ29" s="8">
        <v>0</v>
      </c>
      <c r="AK29" s="328">
        <f t="shared" si="19"/>
        <v>0</v>
      </c>
      <c r="AL29" s="15">
        <v>0</v>
      </c>
      <c r="AM29" s="8">
        <v>0</v>
      </c>
      <c r="AN29" s="8">
        <v>0</v>
      </c>
      <c r="AO29" s="328">
        <f t="shared" si="20"/>
        <v>0</v>
      </c>
      <c r="AP29" s="15">
        <v>0</v>
      </c>
      <c r="AQ29" s="8">
        <v>0</v>
      </c>
      <c r="AR29" s="8">
        <v>0</v>
      </c>
      <c r="AS29" s="328">
        <f t="shared" si="21"/>
        <v>0</v>
      </c>
      <c r="AT29" s="15">
        <v>0</v>
      </c>
      <c r="AU29" s="8">
        <v>0</v>
      </c>
      <c r="AV29" s="8">
        <v>0</v>
      </c>
      <c r="AW29" s="328">
        <f t="shared" si="22"/>
        <v>0</v>
      </c>
      <c r="AX29" s="15">
        <v>0</v>
      </c>
      <c r="AY29" s="8">
        <v>0</v>
      </c>
      <c r="AZ29" s="8">
        <v>0</v>
      </c>
      <c r="BA29" s="328">
        <f t="shared" si="23"/>
        <v>0</v>
      </c>
      <c r="BB29" s="15">
        <v>0</v>
      </c>
      <c r="BC29" s="8">
        <v>0</v>
      </c>
      <c r="BD29" s="8">
        <v>0</v>
      </c>
      <c r="BE29" s="328">
        <f t="shared" si="24"/>
        <v>0</v>
      </c>
      <c r="BF29" s="61">
        <f t="shared" si="12"/>
        <v>0</v>
      </c>
    </row>
    <row r="30" spans="1:58" ht="25.5">
      <c r="A30" s="586"/>
      <c r="B30" s="586"/>
      <c r="C30" s="586"/>
      <c r="D30" s="586"/>
      <c r="E30" s="737"/>
      <c r="F30" s="740">
        <v>150</v>
      </c>
      <c r="G30" s="740" t="s">
        <v>119</v>
      </c>
      <c r="H30" s="743"/>
      <c r="I30" s="317" t="s">
        <v>118</v>
      </c>
      <c r="J30" s="329">
        <f>SUM(J25:J29)</f>
        <v>0</v>
      </c>
      <c r="K30" s="294">
        <f>SUM(K25:K29)</f>
        <v>0</v>
      </c>
      <c r="L30" s="294">
        <f>SUM(L25:L29)</f>
        <v>0</v>
      </c>
      <c r="M30" s="328">
        <f t="shared" si="13"/>
        <v>0</v>
      </c>
      <c r="N30" s="329">
        <f>SUM(N25:N29)</f>
        <v>0</v>
      </c>
      <c r="O30" s="294">
        <f>SUM(O25:O29)</f>
        <v>0</v>
      </c>
      <c r="P30" s="294">
        <f>SUM(P25:P29)</f>
        <v>0</v>
      </c>
      <c r="Q30" s="328">
        <f t="shared" si="14"/>
        <v>0</v>
      </c>
      <c r="R30" s="329">
        <f>SUM(R25:R29)</f>
        <v>0</v>
      </c>
      <c r="S30" s="294">
        <f>SUM(S25:S29)</f>
        <v>0</v>
      </c>
      <c r="T30" s="294">
        <f>SUM(T25:T29)</f>
        <v>0</v>
      </c>
      <c r="U30" s="328">
        <f t="shared" si="15"/>
        <v>0</v>
      </c>
      <c r="V30" s="329">
        <f>SUM(V25:V29)</f>
        <v>0</v>
      </c>
      <c r="W30" s="294">
        <f>SUM(W25:W29)</f>
        <v>0</v>
      </c>
      <c r="X30" s="294">
        <f>SUM(X25:X29)</f>
        <v>0</v>
      </c>
      <c r="Y30" s="328">
        <f t="shared" si="16"/>
        <v>0</v>
      </c>
      <c r="Z30" s="329">
        <f>SUM(Z25:Z29)</f>
        <v>4</v>
      </c>
      <c r="AA30" s="294">
        <f>SUM(AA25:AA29)</f>
        <v>1</v>
      </c>
      <c r="AB30" s="294">
        <f>SUM(AB25:AB29)</f>
        <v>0</v>
      </c>
      <c r="AC30" s="328">
        <f t="shared" si="17"/>
        <v>5</v>
      </c>
      <c r="AD30" s="329">
        <f>SUM(AD25:AD29)</f>
        <v>4</v>
      </c>
      <c r="AE30" s="294">
        <f>SUM(AE25:AE29)</f>
        <v>1</v>
      </c>
      <c r="AF30" s="294">
        <f>SUM(AF25:AF29)</f>
        <v>0</v>
      </c>
      <c r="AG30" s="328">
        <f t="shared" si="18"/>
        <v>5</v>
      </c>
      <c r="AH30" s="329">
        <f>SUM(AH25:AH29)</f>
        <v>0</v>
      </c>
      <c r="AI30" s="294">
        <f>SUM(AI25:AI29)</f>
        <v>0</v>
      </c>
      <c r="AJ30" s="294">
        <f>SUM(AJ25:AJ29)</f>
        <v>0</v>
      </c>
      <c r="AK30" s="328">
        <f t="shared" si="19"/>
        <v>0</v>
      </c>
      <c r="AL30" s="329">
        <f>SUM(AL25:AL29)</f>
        <v>0</v>
      </c>
      <c r="AM30" s="294">
        <f>SUM(AM25:AM29)</f>
        <v>0</v>
      </c>
      <c r="AN30" s="294">
        <f>SUM(AN25:AN29)</f>
        <v>0</v>
      </c>
      <c r="AO30" s="328">
        <f t="shared" si="20"/>
        <v>0</v>
      </c>
      <c r="AP30" s="329">
        <f>SUM(AP25:AP29)</f>
        <v>0</v>
      </c>
      <c r="AQ30" s="294">
        <f>SUM(AQ25:AQ29)</f>
        <v>0</v>
      </c>
      <c r="AR30" s="294">
        <f>SUM(AR25:AR29)</f>
        <v>0</v>
      </c>
      <c r="AS30" s="328">
        <f t="shared" si="21"/>
        <v>0</v>
      </c>
      <c r="AT30" s="329">
        <f>SUM(AT25:AT29)</f>
        <v>0</v>
      </c>
      <c r="AU30" s="294">
        <f>SUM(AU25:AU29)</f>
        <v>0</v>
      </c>
      <c r="AV30" s="294">
        <f>SUM(AV25:AV29)</f>
        <v>0</v>
      </c>
      <c r="AW30" s="328">
        <f t="shared" si="22"/>
        <v>0</v>
      </c>
      <c r="AX30" s="329">
        <f>SUM(AX25:AX29)</f>
        <v>0</v>
      </c>
      <c r="AY30" s="294">
        <f>SUM(AY25:AY29)</f>
        <v>0</v>
      </c>
      <c r="AZ30" s="294">
        <f>SUM(AZ25:AZ29)</f>
        <v>0</v>
      </c>
      <c r="BA30" s="328">
        <f t="shared" si="23"/>
        <v>0</v>
      </c>
      <c r="BB30" s="329">
        <f>SUM(BB25:BB29)</f>
        <v>0</v>
      </c>
      <c r="BC30" s="294">
        <f>SUM(BC25:BC29)</f>
        <v>0</v>
      </c>
      <c r="BD30" s="294">
        <f>SUM(BD25:BD29)</f>
        <v>0</v>
      </c>
      <c r="BE30" s="328">
        <f t="shared" si="24"/>
        <v>0</v>
      </c>
      <c r="BF30" s="59">
        <f>AG30+AC30+Y30+U30+Q30+M30+AK30+AO30+AS30+AW30+BA30+BE30</f>
        <v>10</v>
      </c>
    </row>
    <row r="31" spans="1:58" ht="15">
      <c r="A31" s="586"/>
      <c r="B31" s="586"/>
      <c r="C31" s="586"/>
      <c r="D31" s="586"/>
      <c r="E31" s="737"/>
      <c r="F31" s="740">
        <v>150</v>
      </c>
      <c r="G31" s="740" t="s">
        <v>119</v>
      </c>
      <c r="H31" s="744" t="s">
        <v>42</v>
      </c>
      <c r="I31" s="316" t="s">
        <v>43</v>
      </c>
      <c r="J31" s="82">
        <v>0</v>
      </c>
      <c r="K31" s="49">
        <v>0</v>
      </c>
      <c r="L31" s="8">
        <v>0</v>
      </c>
      <c r="M31" s="23">
        <f t="shared" si="13"/>
        <v>0</v>
      </c>
      <c r="N31" s="82">
        <v>0</v>
      </c>
      <c r="O31" s="49">
        <v>0</v>
      </c>
      <c r="P31" s="8">
        <v>0</v>
      </c>
      <c r="Q31" s="23">
        <f t="shared" si="14"/>
        <v>0</v>
      </c>
      <c r="R31" s="82">
        <v>0</v>
      </c>
      <c r="S31" s="49">
        <v>0</v>
      </c>
      <c r="T31" s="8">
        <v>0</v>
      </c>
      <c r="U31" s="23">
        <f t="shared" si="15"/>
        <v>0</v>
      </c>
      <c r="V31" s="82">
        <v>0</v>
      </c>
      <c r="W31" s="49">
        <v>0</v>
      </c>
      <c r="X31" s="8">
        <v>0</v>
      </c>
      <c r="Y31" s="23">
        <f t="shared" si="16"/>
        <v>0</v>
      </c>
      <c r="Z31" s="82">
        <v>0</v>
      </c>
      <c r="AA31" s="49">
        <v>0</v>
      </c>
      <c r="AB31" s="8">
        <v>0</v>
      </c>
      <c r="AC31" s="23">
        <f t="shared" si="17"/>
        <v>0</v>
      </c>
      <c r="AD31" s="82">
        <v>0</v>
      </c>
      <c r="AE31" s="49">
        <v>0</v>
      </c>
      <c r="AF31" s="8">
        <v>0</v>
      </c>
      <c r="AG31" s="23">
        <f t="shared" si="18"/>
        <v>0</v>
      </c>
      <c r="AH31" s="82">
        <v>0</v>
      </c>
      <c r="AI31" s="49">
        <v>0</v>
      </c>
      <c r="AJ31" s="8">
        <v>0</v>
      </c>
      <c r="AK31" s="23">
        <f t="shared" si="19"/>
        <v>0</v>
      </c>
      <c r="AL31" s="82">
        <v>0</v>
      </c>
      <c r="AM31" s="49">
        <v>0</v>
      </c>
      <c r="AN31" s="8">
        <v>0</v>
      </c>
      <c r="AO31" s="23">
        <f t="shared" si="20"/>
        <v>0</v>
      </c>
      <c r="AP31" s="82">
        <v>0</v>
      </c>
      <c r="AQ31" s="49">
        <v>0</v>
      </c>
      <c r="AR31" s="8">
        <v>0</v>
      </c>
      <c r="AS31" s="23">
        <f t="shared" si="21"/>
        <v>0</v>
      </c>
      <c r="AT31" s="82">
        <v>0</v>
      </c>
      <c r="AU31" s="49">
        <v>0</v>
      </c>
      <c r="AV31" s="8">
        <v>0</v>
      </c>
      <c r="AW31" s="23">
        <f t="shared" si="22"/>
        <v>0</v>
      </c>
      <c r="AX31" s="82">
        <v>0</v>
      </c>
      <c r="AY31" s="49">
        <v>0</v>
      </c>
      <c r="AZ31" s="8">
        <v>0</v>
      </c>
      <c r="BA31" s="23">
        <f t="shared" si="23"/>
        <v>0</v>
      </c>
      <c r="BB31" s="82">
        <v>0</v>
      </c>
      <c r="BC31" s="49">
        <v>0</v>
      </c>
      <c r="BD31" s="8">
        <v>0</v>
      </c>
      <c r="BE31" s="23">
        <f t="shared" si="24"/>
        <v>0</v>
      </c>
      <c r="BF31" s="61">
        <f t="shared" si="12"/>
        <v>0</v>
      </c>
    </row>
    <row r="32" spans="1:58" ht="15">
      <c r="A32" s="586"/>
      <c r="B32" s="586"/>
      <c r="C32" s="586"/>
      <c r="D32" s="586"/>
      <c r="E32" s="737"/>
      <c r="F32" s="740">
        <v>150</v>
      </c>
      <c r="G32" s="740" t="s">
        <v>119</v>
      </c>
      <c r="H32" s="744"/>
      <c r="I32" s="316" t="s">
        <v>44</v>
      </c>
      <c r="J32" s="15">
        <v>0</v>
      </c>
      <c r="K32" s="8">
        <v>0</v>
      </c>
      <c r="L32" s="12">
        <v>0</v>
      </c>
      <c r="M32" s="23">
        <f t="shared" si="13"/>
        <v>0</v>
      </c>
      <c r="N32" s="15">
        <v>0</v>
      </c>
      <c r="O32" s="8">
        <v>0</v>
      </c>
      <c r="P32" s="12">
        <v>0</v>
      </c>
      <c r="Q32" s="23">
        <f t="shared" si="14"/>
        <v>0</v>
      </c>
      <c r="R32" s="15">
        <v>0</v>
      </c>
      <c r="S32" s="8">
        <v>0</v>
      </c>
      <c r="T32" s="12">
        <v>0</v>
      </c>
      <c r="U32" s="23">
        <f t="shared" si="15"/>
        <v>0</v>
      </c>
      <c r="V32" s="15">
        <v>0</v>
      </c>
      <c r="W32" s="8">
        <v>0</v>
      </c>
      <c r="X32" s="12">
        <v>0</v>
      </c>
      <c r="Y32" s="23">
        <f t="shared" si="16"/>
        <v>0</v>
      </c>
      <c r="Z32" s="15">
        <v>4</v>
      </c>
      <c r="AA32" s="8">
        <v>1</v>
      </c>
      <c r="AB32" s="12">
        <v>0</v>
      </c>
      <c r="AC32" s="23">
        <f t="shared" si="17"/>
        <v>5</v>
      </c>
      <c r="AD32" s="15">
        <v>4</v>
      </c>
      <c r="AE32" s="8">
        <v>1</v>
      </c>
      <c r="AF32" s="12">
        <v>0</v>
      </c>
      <c r="AG32" s="23">
        <f t="shared" si="18"/>
        <v>5</v>
      </c>
      <c r="AH32" s="15">
        <v>0</v>
      </c>
      <c r="AI32" s="8">
        <v>0</v>
      </c>
      <c r="AJ32" s="12">
        <v>0</v>
      </c>
      <c r="AK32" s="23">
        <f t="shared" si="19"/>
        <v>0</v>
      </c>
      <c r="AL32" s="15">
        <v>0</v>
      </c>
      <c r="AM32" s="8">
        <v>0</v>
      </c>
      <c r="AN32" s="12">
        <v>0</v>
      </c>
      <c r="AO32" s="23">
        <f t="shared" si="20"/>
        <v>0</v>
      </c>
      <c r="AP32" s="15">
        <v>0</v>
      </c>
      <c r="AQ32" s="8">
        <v>0</v>
      </c>
      <c r="AR32" s="12">
        <v>0</v>
      </c>
      <c r="AS32" s="23">
        <f t="shared" si="21"/>
        <v>0</v>
      </c>
      <c r="AT32" s="15">
        <v>0</v>
      </c>
      <c r="AU32" s="8">
        <v>0</v>
      </c>
      <c r="AV32" s="12">
        <v>0</v>
      </c>
      <c r="AW32" s="23">
        <f t="shared" si="22"/>
        <v>0</v>
      </c>
      <c r="AX32" s="15">
        <v>0</v>
      </c>
      <c r="AY32" s="8">
        <v>0</v>
      </c>
      <c r="AZ32" s="12">
        <v>0</v>
      </c>
      <c r="BA32" s="23">
        <f t="shared" si="23"/>
        <v>0</v>
      </c>
      <c r="BB32" s="15">
        <v>0</v>
      </c>
      <c r="BC32" s="8">
        <v>0</v>
      </c>
      <c r="BD32" s="12">
        <v>0</v>
      </c>
      <c r="BE32" s="23">
        <f t="shared" si="24"/>
        <v>0</v>
      </c>
      <c r="BF32" s="61">
        <f t="shared" si="12"/>
        <v>10</v>
      </c>
    </row>
    <row r="33" spans="1:58" ht="15">
      <c r="A33" s="586"/>
      <c r="B33" s="586"/>
      <c r="C33" s="586"/>
      <c r="D33" s="586"/>
      <c r="E33" s="737"/>
      <c r="F33" s="740">
        <v>150</v>
      </c>
      <c r="G33" s="740" t="s">
        <v>119</v>
      </c>
      <c r="H33" s="743" t="s">
        <v>45</v>
      </c>
      <c r="I33" s="316" t="s">
        <v>46</v>
      </c>
      <c r="J33" s="15">
        <v>0</v>
      </c>
      <c r="K33" s="8">
        <v>0</v>
      </c>
      <c r="L33" s="12">
        <v>0</v>
      </c>
      <c r="M33" s="23">
        <f t="shared" si="13"/>
        <v>0</v>
      </c>
      <c r="N33" s="15">
        <v>0</v>
      </c>
      <c r="O33" s="8">
        <v>0</v>
      </c>
      <c r="P33" s="12">
        <v>0</v>
      </c>
      <c r="Q33" s="23">
        <f t="shared" si="14"/>
        <v>0</v>
      </c>
      <c r="R33" s="15">
        <v>0</v>
      </c>
      <c r="S33" s="8">
        <v>0</v>
      </c>
      <c r="T33" s="12">
        <v>0</v>
      </c>
      <c r="U33" s="23">
        <f t="shared" si="15"/>
        <v>0</v>
      </c>
      <c r="V33" s="15">
        <v>0</v>
      </c>
      <c r="W33" s="8">
        <v>0</v>
      </c>
      <c r="X33" s="12">
        <v>0</v>
      </c>
      <c r="Y33" s="23">
        <f t="shared" si="16"/>
        <v>0</v>
      </c>
      <c r="Z33" s="15">
        <v>0</v>
      </c>
      <c r="AA33" s="8">
        <v>0</v>
      </c>
      <c r="AB33" s="12">
        <v>0</v>
      </c>
      <c r="AC33" s="23">
        <f t="shared" si="17"/>
        <v>0</v>
      </c>
      <c r="AD33" s="15">
        <v>0</v>
      </c>
      <c r="AE33" s="8">
        <v>0</v>
      </c>
      <c r="AF33" s="12">
        <v>0</v>
      </c>
      <c r="AG33" s="23">
        <f t="shared" si="18"/>
        <v>0</v>
      </c>
      <c r="AH33" s="15">
        <v>0</v>
      </c>
      <c r="AI33" s="8">
        <v>0</v>
      </c>
      <c r="AJ33" s="12">
        <v>0</v>
      </c>
      <c r="AK33" s="23">
        <f t="shared" si="19"/>
        <v>0</v>
      </c>
      <c r="AL33" s="15">
        <v>0</v>
      </c>
      <c r="AM33" s="8">
        <v>0</v>
      </c>
      <c r="AN33" s="12">
        <v>0</v>
      </c>
      <c r="AO33" s="23">
        <f t="shared" si="20"/>
        <v>0</v>
      </c>
      <c r="AP33" s="15">
        <v>0</v>
      </c>
      <c r="AQ33" s="8">
        <v>0</v>
      </c>
      <c r="AR33" s="12">
        <v>0</v>
      </c>
      <c r="AS33" s="23">
        <f t="shared" si="21"/>
        <v>0</v>
      </c>
      <c r="AT33" s="15">
        <v>0</v>
      </c>
      <c r="AU33" s="8">
        <v>0</v>
      </c>
      <c r="AV33" s="12">
        <v>0</v>
      </c>
      <c r="AW33" s="23">
        <f t="shared" si="22"/>
        <v>0</v>
      </c>
      <c r="AX33" s="15">
        <v>0</v>
      </c>
      <c r="AY33" s="8">
        <v>0</v>
      </c>
      <c r="AZ33" s="12">
        <v>0</v>
      </c>
      <c r="BA33" s="23">
        <f t="shared" si="23"/>
        <v>0</v>
      </c>
      <c r="BB33" s="15">
        <v>0</v>
      </c>
      <c r="BC33" s="8">
        <v>0</v>
      </c>
      <c r="BD33" s="12">
        <v>0</v>
      </c>
      <c r="BE33" s="23">
        <f t="shared" si="24"/>
        <v>0</v>
      </c>
      <c r="BF33" s="61">
        <f t="shared" si="12"/>
        <v>0</v>
      </c>
    </row>
    <row r="34" spans="1:58" ht="15.75" thickBot="1">
      <c r="A34" s="587"/>
      <c r="B34" s="586"/>
      <c r="C34" s="586"/>
      <c r="D34" s="586"/>
      <c r="E34" s="738"/>
      <c r="F34" s="741">
        <v>150</v>
      </c>
      <c r="G34" s="741" t="s">
        <v>119</v>
      </c>
      <c r="H34" s="745"/>
      <c r="I34" s="318" t="s">
        <v>47</v>
      </c>
      <c r="J34" s="17">
        <v>0</v>
      </c>
      <c r="K34" s="18">
        <v>0</v>
      </c>
      <c r="L34" s="31">
        <v>0</v>
      </c>
      <c r="M34" s="150">
        <f t="shared" si="13"/>
        <v>0</v>
      </c>
      <c r="N34" s="17">
        <v>0</v>
      </c>
      <c r="O34" s="18">
        <v>0</v>
      </c>
      <c r="P34" s="31">
        <v>0</v>
      </c>
      <c r="Q34" s="150">
        <f t="shared" si="14"/>
        <v>0</v>
      </c>
      <c r="R34" s="17">
        <v>0</v>
      </c>
      <c r="S34" s="18">
        <v>0</v>
      </c>
      <c r="T34" s="31">
        <v>0</v>
      </c>
      <c r="U34" s="150">
        <f t="shared" si="15"/>
        <v>0</v>
      </c>
      <c r="V34" s="17">
        <v>0</v>
      </c>
      <c r="W34" s="18">
        <v>0</v>
      </c>
      <c r="X34" s="31">
        <v>0</v>
      </c>
      <c r="Y34" s="150">
        <f t="shared" si="16"/>
        <v>0</v>
      </c>
      <c r="Z34" s="17">
        <v>0</v>
      </c>
      <c r="AA34" s="18">
        <v>0</v>
      </c>
      <c r="AB34" s="31">
        <v>0</v>
      </c>
      <c r="AC34" s="150">
        <f t="shared" si="17"/>
        <v>0</v>
      </c>
      <c r="AD34" s="17">
        <v>0</v>
      </c>
      <c r="AE34" s="18">
        <v>0</v>
      </c>
      <c r="AF34" s="31">
        <v>0</v>
      </c>
      <c r="AG34" s="150">
        <f t="shared" si="18"/>
        <v>0</v>
      </c>
      <c r="AH34" s="17">
        <v>0</v>
      </c>
      <c r="AI34" s="18">
        <v>0</v>
      </c>
      <c r="AJ34" s="31">
        <v>0</v>
      </c>
      <c r="AK34" s="150">
        <f t="shared" si="19"/>
        <v>0</v>
      </c>
      <c r="AL34" s="17">
        <v>0</v>
      </c>
      <c r="AM34" s="18">
        <v>0</v>
      </c>
      <c r="AN34" s="31">
        <v>0</v>
      </c>
      <c r="AO34" s="150">
        <f t="shared" si="20"/>
        <v>0</v>
      </c>
      <c r="AP34" s="17">
        <v>0</v>
      </c>
      <c r="AQ34" s="18">
        <v>0</v>
      </c>
      <c r="AR34" s="31">
        <v>0</v>
      </c>
      <c r="AS34" s="150">
        <f t="shared" si="21"/>
        <v>0</v>
      </c>
      <c r="AT34" s="17">
        <v>0</v>
      </c>
      <c r="AU34" s="18">
        <v>0</v>
      </c>
      <c r="AV34" s="31">
        <v>0</v>
      </c>
      <c r="AW34" s="150">
        <f t="shared" si="22"/>
        <v>0</v>
      </c>
      <c r="AX34" s="17">
        <v>0</v>
      </c>
      <c r="AY34" s="18">
        <v>0</v>
      </c>
      <c r="AZ34" s="31">
        <v>0</v>
      </c>
      <c r="BA34" s="150">
        <f t="shared" si="23"/>
        <v>0</v>
      </c>
      <c r="BB34" s="17">
        <v>0</v>
      </c>
      <c r="BC34" s="18">
        <v>0</v>
      </c>
      <c r="BD34" s="31">
        <v>0</v>
      </c>
      <c r="BE34" s="150">
        <f t="shared" si="24"/>
        <v>0</v>
      </c>
      <c r="BF34" s="62">
        <f t="shared" si="12"/>
        <v>0</v>
      </c>
    </row>
    <row r="35" spans="1:58" ht="68.25" customHeight="1" thickBot="1">
      <c r="A35" s="585" t="s">
        <v>120</v>
      </c>
      <c r="B35" s="586"/>
      <c r="C35" s="586"/>
      <c r="D35" s="586"/>
      <c r="E35" s="319" t="s">
        <v>121</v>
      </c>
      <c r="F35" s="312">
        <v>5</v>
      </c>
      <c r="G35" s="312" t="s">
        <v>122</v>
      </c>
      <c r="H35" s="313" t="s">
        <v>50</v>
      </c>
      <c r="I35" s="313" t="s">
        <v>50</v>
      </c>
      <c r="J35" s="733">
        <v>1</v>
      </c>
      <c r="K35" s="734"/>
      <c r="L35" s="734"/>
      <c r="M35" s="735"/>
      <c r="N35" s="733">
        <v>0</v>
      </c>
      <c r="O35" s="734"/>
      <c r="P35" s="734"/>
      <c r="Q35" s="735"/>
      <c r="R35" s="733">
        <v>0</v>
      </c>
      <c r="S35" s="734"/>
      <c r="T35" s="734"/>
      <c r="U35" s="735"/>
      <c r="V35" s="733">
        <v>0</v>
      </c>
      <c r="W35" s="734"/>
      <c r="X35" s="734"/>
      <c r="Y35" s="735"/>
      <c r="Z35" s="733">
        <v>0</v>
      </c>
      <c r="AA35" s="734"/>
      <c r="AB35" s="734"/>
      <c r="AC35" s="735"/>
      <c r="AD35" s="733">
        <v>0</v>
      </c>
      <c r="AE35" s="734"/>
      <c r="AF35" s="734"/>
      <c r="AG35" s="735"/>
      <c r="AH35" s="720">
        <v>0</v>
      </c>
      <c r="AI35" s="721"/>
      <c r="AJ35" s="721"/>
      <c r="AK35" s="722"/>
      <c r="AL35" s="720">
        <v>0</v>
      </c>
      <c r="AM35" s="721"/>
      <c r="AN35" s="721"/>
      <c r="AO35" s="722"/>
      <c r="AP35" s="720">
        <v>0</v>
      </c>
      <c r="AQ35" s="721"/>
      <c r="AR35" s="721"/>
      <c r="AS35" s="722"/>
      <c r="AT35" s="720"/>
      <c r="AU35" s="721"/>
      <c r="AV35" s="721"/>
      <c r="AW35" s="722"/>
      <c r="AX35" s="720"/>
      <c r="AY35" s="721"/>
      <c r="AZ35" s="721"/>
      <c r="BA35" s="722"/>
      <c r="BB35" s="720"/>
      <c r="BC35" s="721"/>
      <c r="BD35" s="721"/>
      <c r="BE35" s="722"/>
      <c r="BF35" s="333">
        <f>SUM(J35:BE35)</f>
        <v>1</v>
      </c>
    </row>
    <row r="36" spans="1:58" ht="15">
      <c r="A36" s="586"/>
      <c r="B36" s="586"/>
      <c r="C36" s="586"/>
      <c r="D36" s="586"/>
      <c r="E36" s="746" t="s">
        <v>123</v>
      </c>
      <c r="F36" s="739">
        <v>100</v>
      </c>
      <c r="G36" s="739" t="s">
        <v>124</v>
      </c>
      <c r="H36" s="748" t="s">
        <v>36</v>
      </c>
      <c r="I36" s="320" t="s">
        <v>37</v>
      </c>
      <c r="J36" s="13">
        <v>0</v>
      </c>
      <c r="K36" s="14">
        <v>0</v>
      </c>
      <c r="L36" s="14">
        <v>0</v>
      </c>
      <c r="M36" s="327">
        <f aca="true" t="shared" si="25" ref="M36:M45">SUM(J36:L36)</f>
        <v>0</v>
      </c>
      <c r="N36" s="13">
        <v>0</v>
      </c>
      <c r="O36" s="14">
        <v>0</v>
      </c>
      <c r="P36" s="14">
        <v>0</v>
      </c>
      <c r="Q36" s="327">
        <f aca="true" t="shared" si="26" ref="Q36:Q45">SUM(N36:P36)</f>
        <v>0</v>
      </c>
      <c r="R36" s="13">
        <v>0</v>
      </c>
      <c r="S36" s="14">
        <v>0</v>
      </c>
      <c r="T36" s="14">
        <v>0</v>
      </c>
      <c r="U36" s="327">
        <f aca="true" t="shared" si="27" ref="U36:U45">SUM(R36:T36)</f>
        <v>0</v>
      </c>
      <c r="V36" s="13">
        <v>0</v>
      </c>
      <c r="W36" s="14">
        <v>0</v>
      </c>
      <c r="X36" s="14">
        <v>0</v>
      </c>
      <c r="Y36" s="327">
        <f aca="true" t="shared" si="28" ref="Y36:Y45">SUM(V36:X36)</f>
        <v>0</v>
      </c>
      <c r="Z36" s="13">
        <v>0</v>
      </c>
      <c r="AA36" s="14">
        <v>0</v>
      </c>
      <c r="AB36" s="14">
        <v>0</v>
      </c>
      <c r="AC36" s="327">
        <f aca="true" t="shared" si="29" ref="AC36:AC45">SUM(Z36:AB36)</f>
        <v>0</v>
      </c>
      <c r="AD36" s="13">
        <v>0</v>
      </c>
      <c r="AE36" s="14">
        <v>0</v>
      </c>
      <c r="AF36" s="14">
        <v>0</v>
      </c>
      <c r="AG36" s="327">
        <f aca="true" t="shared" si="30" ref="AG36:AG45">SUM(AD36:AF36)</f>
        <v>0</v>
      </c>
      <c r="AH36" s="13">
        <v>0</v>
      </c>
      <c r="AI36" s="14">
        <v>0</v>
      </c>
      <c r="AJ36" s="14">
        <v>0</v>
      </c>
      <c r="AK36" s="327">
        <f aca="true" t="shared" si="31" ref="AK36:AK45">SUM(AH36:AJ36)</f>
        <v>0</v>
      </c>
      <c r="AL36" s="13">
        <v>0</v>
      </c>
      <c r="AM36" s="14">
        <v>0</v>
      </c>
      <c r="AN36" s="14">
        <v>0</v>
      </c>
      <c r="AO36" s="327">
        <f aca="true" t="shared" si="32" ref="AO36:AO45">SUM(AL36:AN36)</f>
        <v>0</v>
      </c>
      <c r="AP36" s="13">
        <v>0</v>
      </c>
      <c r="AQ36" s="14">
        <v>0</v>
      </c>
      <c r="AR36" s="14">
        <v>0</v>
      </c>
      <c r="AS36" s="327">
        <f aca="true" t="shared" si="33" ref="AS36:AS45">SUM(AP36:AR36)</f>
        <v>0</v>
      </c>
      <c r="AT36" s="13">
        <v>0</v>
      </c>
      <c r="AU36" s="14">
        <v>0</v>
      </c>
      <c r="AV36" s="14">
        <v>0</v>
      </c>
      <c r="AW36" s="327">
        <f aca="true" t="shared" si="34" ref="AW36:AW45">SUM(AT36:AV36)</f>
        <v>0</v>
      </c>
      <c r="AX36" s="13">
        <v>0</v>
      </c>
      <c r="AY36" s="14">
        <v>0</v>
      </c>
      <c r="AZ36" s="14">
        <v>0</v>
      </c>
      <c r="BA36" s="327">
        <f aca="true" t="shared" si="35" ref="BA36:BA45">SUM(AX36:AZ36)</f>
        <v>0</v>
      </c>
      <c r="BB36" s="13">
        <v>0</v>
      </c>
      <c r="BC36" s="14">
        <v>0</v>
      </c>
      <c r="BD36" s="14">
        <v>0</v>
      </c>
      <c r="BE36" s="327">
        <f aca="true" t="shared" si="36" ref="BE36:BE45">SUM(BB36:BD36)</f>
        <v>0</v>
      </c>
      <c r="BF36" s="60">
        <f t="shared" si="12"/>
        <v>0</v>
      </c>
    </row>
    <row r="37" spans="1:58" ht="15">
      <c r="A37" s="586"/>
      <c r="B37" s="586"/>
      <c r="C37" s="586"/>
      <c r="D37" s="586"/>
      <c r="E37" s="737"/>
      <c r="F37" s="740">
        <v>100</v>
      </c>
      <c r="G37" s="740" t="s">
        <v>124</v>
      </c>
      <c r="H37" s="743"/>
      <c r="I37" s="316" t="s">
        <v>38</v>
      </c>
      <c r="J37" s="15">
        <v>0</v>
      </c>
      <c r="K37" s="8">
        <v>0</v>
      </c>
      <c r="L37" s="8">
        <v>0</v>
      </c>
      <c r="M37" s="328">
        <f t="shared" si="25"/>
        <v>0</v>
      </c>
      <c r="N37" s="15">
        <v>0</v>
      </c>
      <c r="O37" s="8">
        <v>0</v>
      </c>
      <c r="P37" s="8">
        <v>0</v>
      </c>
      <c r="Q37" s="328">
        <f t="shared" si="26"/>
        <v>0</v>
      </c>
      <c r="R37" s="15">
        <v>0</v>
      </c>
      <c r="S37" s="8">
        <v>0</v>
      </c>
      <c r="T37" s="8">
        <v>0</v>
      </c>
      <c r="U37" s="328">
        <f t="shared" si="27"/>
        <v>0</v>
      </c>
      <c r="V37" s="15">
        <v>0</v>
      </c>
      <c r="W37" s="8">
        <v>0</v>
      </c>
      <c r="X37" s="8">
        <v>0</v>
      </c>
      <c r="Y37" s="328">
        <f t="shared" si="28"/>
        <v>0</v>
      </c>
      <c r="Z37" s="15">
        <v>0</v>
      </c>
      <c r="AA37" s="8">
        <v>0</v>
      </c>
      <c r="AB37" s="8">
        <v>0</v>
      </c>
      <c r="AC37" s="328">
        <f t="shared" si="29"/>
        <v>0</v>
      </c>
      <c r="AD37" s="15">
        <v>0</v>
      </c>
      <c r="AE37" s="8">
        <v>0</v>
      </c>
      <c r="AF37" s="8">
        <v>0</v>
      </c>
      <c r="AG37" s="328">
        <f t="shared" si="30"/>
        <v>0</v>
      </c>
      <c r="AH37" s="15">
        <v>0</v>
      </c>
      <c r="AI37" s="8">
        <v>0</v>
      </c>
      <c r="AJ37" s="8">
        <v>0</v>
      </c>
      <c r="AK37" s="328">
        <f t="shared" si="31"/>
        <v>0</v>
      </c>
      <c r="AL37" s="15">
        <v>0</v>
      </c>
      <c r="AM37" s="8">
        <v>0</v>
      </c>
      <c r="AN37" s="8">
        <v>0</v>
      </c>
      <c r="AO37" s="328">
        <f t="shared" si="32"/>
        <v>0</v>
      </c>
      <c r="AP37" s="15">
        <v>0</v>
      </c>
      <c r="AQ37" s="8">
        <v>0</v>
      </c>
      <c r="AR37" s="8">
        <v>0</v>
      </c>
      <c r="AS37" s="328">
        <f t="shared" si="33"/>
        <v>0</v>
      </c>
      <c r="AT37" s="15">
        <v>0</v>
      </c>
      <c r="AU37" s="8">
        <v>0</v>
      </c>
      <c r="AV37" s="8">
        <v>0</v>
      </c>
      <c r="AW37" s="328">
        <f t="shared" si="34"/>
        <v>0</v>
      </c>
      <c r="AX37" s="15">
        <v>0</v>
      </c>
      <c r="AY37" s="8">
        <v>0</v>
      </c>
      <c r="AZ37" s="8">
        <v>0</v>
      </c>
      <c r="BA37" s="328">
        <f t="shared" si="35"/>
        <v>0</v>
      </c>
      <c r="BB37" s="15">
        <v>0</v>
      </c>
      <c r="BC37" s="8">
        <v>0</v>
      </c>
      <c r="BD37" s="8">
        <v>0</v>
      </c>
      <c r="BE37" s="328">
        <f t="shared" si="36"/>
        <v>0</v>
      </c>
      <c r="BF37" s="61">
        <f t="shared" si="12"/>
        <v>0</v>
      </c>
    </row>
    <row r="38" spans="1:58" ht="15">
      <c r="A38" s="586"/>
      <c r="B38" s="586"/>
      <c r="C38" s="586"/>
      <c r="D38" s="586"/>
      <c r="E38" s="737"/>
      <c r="F38" s="740">
        <v>100</v>
      </c>
      <c r="G38" s="740" t="s">
        <v>124</v>
      </c>
      <c r="H38" s="743"/>
      <c r="I38" s="316" t="s">
        <v>39</v>
      </c>
      <c r="J38" s="15">
        <v>0</v>
      </c>
      <c r="K38" s="8">
        <v>0</v>
      </c>
      <c r="L38" s="8">
        <v>0</v>
      </c>
      <c r="M38" s="328">
        <f t="shared" si="25"/>
        <v>0</v>
      </c>
      <c r="N38" s="15">
        <v>0</v>
      </c>
      <c r="O38" s="8">
        <v>0</v>
      </c>
      <c r="P38" s="8">
        <v>0</v>
      </c>
      <c r="Q38" s="328">
        <f t="shared" si="26"/>
        <v>0</v>
      </c>
      <c r="R38" s="15">
        <v>0</v>
      </c>
      <c r="S38" s="8">
        <v>0</v>
      </c>
      <c r="T38" s="8">
        <v>0</v>
      </c>
      <c r="U38" s="328">
        <f t="shared" si="27"/>
        <v>0</v>
      </c>
      <c r="V38" s="15">
        <v>0</v>
      </c>
      <c r="W38" s="8">
        <v>0</v>
      </c>
      <c r="X38" s="8">
        <v>0</v>
      </c>
      <c r="Y38" s="328">
        <f t="shared" si="28"/>
        <v>0</v>
      </c>
      <c r="Z38" s="15">
        <v>0</v>
      </c>
      <c r="AA38" s="8">
        <v>1</v>
      </c>
      <c r="AB38" s="8">
        <v>0</v>
      </c>
      <c r="AC38" s="328">
        <f t="shared" si="29"/>
        <v>1</v>
      </c>
      <c r="AD38" s="15">
        <v>0</v>
      </c>
      <c r="AE38" s="8">
        <v>0</v>
      </c>
      <c r="AF38" s="8">
        <v>0</v>
      </c>
      <c r="AG38" s="328">
        <f t="shared" si="30"/>
        <v>0</v>
      </c>
      <c r="AH38" s="15">
        <v>0</v>
      </c>
      <c r="AI38" s="8">
        <v>0</v>
      </c>
      <c r="AJ38" s="8">
        <v>0</v>
      </c>
      <c r="AK38" s="328">
        <f t="shared" si="31"/>
        <v>0</v>
      </c>
      <c r="AL38" s="15">
        <v>0</v>
      </c>
      <c r="AM38" s="8">
        <v>0</v>
      </c>
      <c r="AN38" s="8">
        <v>0</v>
      </c>
      <c r="AO38" s="328">
        <f t="shared" si="32"/>
        <v>0</v>
      </c>
      <c r="AP38" s="15">
        <v>0</v>
      </c>
      <c r="AQ38" s="8">
        <v>0</v>
      </c>
      <c r="AR38" s="8">
        <v>0</v>
      </c>
      <c r="AS38" s="328">
        <f t="shared" si="33"/>
        <v>0</v>
      </c>
      <c r="AT38" s="15">
        <v>0</v>
      </c>
      <c r="AU38" s="8">
        <v>0</v>
      </c>
      <c r="AV38" s="8">
        <v>0</v>
      </c>
      <c r="AW38" s="328">
        <f t="shared" si="34"/>
        <v>0</v>
      </c>
      <c r="AX38" s="15">
        <v>0</v>
      </c>
      <c r="AY38" s="8">
        <v>0</v>
      </c>
      <c r="AZ38" s="8">
        <v>0</v>
      </c>
      <c r="BA38" s="328">
        <f t="shared" si="35"/>
        <v>0</v>
      </c>
      <c r="BB38" s="15">
        <v>0</v>
      </c>
      <c r="BC38" s="8">
        <v>0</v>
      </c>
      <c r="BD38" s="8">
        <v>0</v>
      </c>
      <c r="BE38" s="328">
        <f t="shared" si="36"/>
        <v>0</v>
      </c>
      <c r="BF38" s="61">
        <f t="shared" si="12"/>
        <v>1</v>
      </c>
    </row>
    <row r="39" spans="1:58" ht="15">
      <c r="A39" s="586"/>
      <c r="B39" s="586"/>
      <c r="C39" s="586"/>
      <c r="D39" s="586"/>
      <c r="E39" s="737"/>
      <c r="F39" s="740">
        <v>100</v>
      </c>
      <c r="G39" s="740" t="s">
        <v>124</v>
      </c>
      <c r="H39" s="743"/>
      <c r="I39" s="316" t="s">
        <v>40</v>
      </c>
      <c r="J39" s="15">
        <v>0</v>
      </c>
      <c r="K39" s="8">
        <v>0</v>
      </c>
      <c r="L39" s="8">
        <v>0</v>
      </c>
      <c r="M39" s="328">
        <f t="shared" si="25"/>
        <v>0</v>
      </c>
      <c r="N39" s="15">
        <v>0</v>
      </c>
      <c r="O39" s="8">
        <v>0</v>
      </c>
      <c r="P39" s="8">
        <v>0</v>
      </c>
      <c r="Q39" s="328">
        <f t="shared" si="26"/>
        <v>0</v>
      </c>
      <c r="R39" s="15">
        <v>0</v>
      </c>
      <c r="S39" s="8">
        <v>0</v>
      </c>
      <c r="T39" s="8">
        <v>0</v>
      </c>
      <c r="U39" s="328">
        <f t="shared" si="27"/>
        <v>0</v>
      </c>
      <c r="V39" s="15">
        <v>0</v>
      </c>
      <c r="W39" s="8">
        <v>0</v>
      </c>
      <c r="X39" s="8">
        <v>0</v>
      </c>
      <c r="Y39" s="328">
        <f t="shared" si="28"/>
        <v>0</v>
      </c>
      <c r="Z39" s="15">
        <v>10</v>
      </c>
      <c r="AA39" s="8">
        <v>1</v>
      </c>
      <c r="AB39" s="8">
        <v>0</v>
      </c>
      <c r="AC39" s="328">
        <f t="shared" si="29"/>
        <v>11</v>
      </c>
      <c r="AD39" s="15">
        <v>0</v>
      </c>
      <c r="AE39" s="8">
        <v>0</v>
      </c>
      <c r="AF39" s="8">
        <v>0</v>
      </c>
      <c r="AG39" s="328">
        <f t="shared" si="30"/>
        <v>0</v>
      </c>
      <c r="AH39" s="15">
        <v>0</v>
      </c>
      <c r="AI39" s="8">
        <v>0</v>
      </c>
      <c r="AJ39" s="8">
        <v>0</v>
      </c>
      <c r="AK39" s="328">
        <f t="shared" si="31"/>
        <v>0</v>
      </c>
      <c r="AL39" s="15">
        <v>0</v>
      </c>
      <c r="AM39" s="8">
        <v>0</v>
      </c>
      <c r="AN39" s="8">
        <v>0</v>
      </c>
      <c r="AO39" s="328">
        <f t="shared" si="32"/>
        <v>0</v>
      </c>
      <c r="AP39" s="15">
        <v>0</v>
      </c>
      <c r="AQ39" s="8">
        <v>0</v>
      </c>
      <c r="AR39" s="8">
        <v>0</v>
      </c>
      <c r="AS39" s="328">
        <f t="shared" si="33"/>
        <v>0</v>
      </c>
      <c r="AT39" s="15">
        <v>0</v>
      </c>
      <c r="AU39" s="8">
        <v>0</v>
      </c>
      <c r="AV39" s="8">
        <v>0</v>
      </c>
      <c r="AW39" s="328">
        <f t="shared" si="34"/>
        <v>0</v>
      </c>
      <c r="AX39" s="15">
        <v>0</v>
      </c>
      <c r="AY39" s="8">
        <v>0</v>
      </c>
      <c r="AZ39" s="8">
        <v>0</v>
      </c>
      <c r="BA39" s="328">
        <f t="shared" si="35"/>
        <v>0</v>
      </c>
      <c r="BB39" s="15">
        <v>0</v>
      </c>
      <c r="BC39" s="8">
        <v>0</v>
      </c>
      <c r="BD39" s="8">
        <v>0</v>
      </c>
      <c r="BE39" s="328">
        <f t="shared" si="36"/>
        <v>0</v>
      </c>
      <c r="BF39" s="61">
        <f t="shared" si="12"/>
        <v>11</v>
      </c>
    </row>
    <row r="40" spans="1:58" ht="15">
      <c r="A40" s="586"/>
      <c r="B40" s="586"/>
      <c r="C40" s="586"/>
      <c r="D40" s="586"/>
      <c r="E40" s="737"/>
      <c r="F40" s="740">
        <v>100</v>
      </c>
      <c r="G40" s="740" t="s">
        <v>124</v>
      </c>
      <c r="H40" s="743"/>
      <c r="I40" s="316" t="s">
        <v>41</v>
      </c>
      <c r="J40" s="15">
        <v>0</v>
      </c>
      <c r="K40" s="8">
        <v>0</v>
      </c>
      <c r="L40" s="8">
        <v>0</v>
      </c>
      <c r="M40" s="328">
        <f t="shared" si="25"/>
        <v>0</v>
      </c>
      <c r="N40" s="15">
        <v>0</v>
      </c>
      <c r="O40" s="8">
        <v>0</v>
      </c>
      <c r="P40" s="8">
        <v>0</v>
      </c>
      <c r="Q40" s="328">
        <f t="shared" si="26"/>
        <v>0</v>
      </c>
      <c r="R40" s="15">
        <v>0</v>
      </c>
      <c r="S40" s="8">
        <v>0</v>
      </c>
      <c r="T40" s="8">
        <v>0</v>
      </c>
      <c r="U40" s="328">
        <f t="shared" si="27"/>
        <v>0</v>
      </c>
      <c r="V40" s="15">
        <v>0</v>
      </c>
      <c r="W40" s="8">
        <v>0</v>
      </c>
      <c r="X40" s="8">
        <v>0</v>
      </c>
      <c r="Y40" s="328">
        <f t="shared" si="28"/>
        <v>0</v>
      </c>
      <c r="Z40" s="15">
        <v>0</v>
      </c>
      <c r="AA40" s="8">
        <v>0</v>
      </c>
      <c r="AB40" s="8">
        <v>0</v>
      </c>
      <c r="AC40" s="328">
        <f t="shared" si="29"/>
        <v>0</v>
      </c>
      <c r="AD40" s="15">
        <v>0</v>
      </c>
      <c r="AE40" s="8">
        <v>0</v>
      </c>
      <c r="AF40" s="8">
        <v>0</v>
      </c>
      <c r="AG40" s="328">
        <f t="shared" si="30"/>
        <v>0</v>
      </c>
      <c r="AH40" s="15">
        <v>0</v>
      </c>
      <c r="AI40" s="8">
        <v>0</v>
      </c>
      <c r="AJ40" s="8">
        <v>0</v>
      </c>
      <c r="AK40" s="328">
        <f t="shared" si="31"/>
        <v>0</v>
      </c>
      <c r="AL40" s="15">
        <v>0</v>
      </c>
      <c r="AM40" s="8">
        <v>0</v>
      </c>
      <c r="AN40" s="8">
        <v>0</v>
      </c>
      <c r="AO40" s="328">
        <f t="shared" si="32"/>
        <v>0</v>
      </c>
      <c r="AP40" s="15">
        <v>0</v>
      </c>
      <c r="AQ40" s="8">
        <v>0</v>
      </c>
      <c r="AR40" s="8">
        <v>0</v>
      </c>
      <c r="AS40" s="328">
        <f t="shared" si="33"/>
        <v>0</v>
      </c>
      <c r="AT40" s="15">
        <v>0</v>
      </c>
      <c r="AU40" s="8">
        <v>0</v>
      </c>
      <c r="AV40" s="8">
        <v>0</v>
      </c>
      <c r="AW40" s="328">
        <f t="shared" si="34"/>
        <v>0</v>
      </c>
      <c r="AX40" s="15">
        <v>0</v>
      </c>
      <c r="AY40" s="8">
        <v>0</v>
      </c>
      <c r="AZ40" s="8">
        <v>0</v>
      </c>
      <c r="BA40" s="328">
        <f t="shared" si="35"/>
        <v>0</v>
      </c>
      <c r="BB40" s="15">
        <v>0</v>
      </c>
      <c r="BC40" s="8">
        <v>0</v>
      </c>
      <c r="BD40" s="8">
        <v>0</v>
      </c>
      <c r="BE40" s="328">
        <f t="shared" si="36"/>
        <v>0</v>
      </c>
      <c r="BF40" s="61">
        <f t="shared" si="12"/>
        <v>0</v>
      </c>
    </row>
    <row r="41" spans="1:58" ht="15">
      <c r="A41" s="586"/>
      <c r="B41" s="586"/>
      <c r="C41" s="586"/>
      <c r="D41" s="586"/>
      <c r="E41" s="737"/>
      <c r="F41" s="740">
        <v>100</v>
      </c>
      <c r="G41" s="740" t="s">
        <v>124</v>
      </c>
      <c r="H41" s="743"/>
      <c r="I41" s="317" t="s">
        <v>124</v>
      </c>
      <c r="J41" s="329">
        <f>SUM(J36:J40)</f>
        <v>0</v>
      </c>
      <c r="K41" s="294">
        <f>SUM(K36:K40)</f>
        <v>0</v>
      </c>
      <c r="L41" s="294">
        <f>SUM(L36:L40)</f>
        <v>0</v>
      </c>
      <c r="M41" s="328">
        <f t="shared" si="25"/>
        <v>0</v>
      </c>
      <c r="N41" s="329">
        <f>SUM(N36:N40)</f>
        <v>0</v>
      </c>
      <c r="O41" s="294">
        <f>SUM(O36:O40)</f>
        <v>0</v>
      </c>
      <c r="P41" s="294">
        <f>SUM(P36:P40)</f>
        <v>0</v>
      </c>
      <c r="Q41" s="328">
        <f t="shared" si="26"/>
        <v>0</v>
      </c>
      <c r="R41" s="329">
        <f>SUM(R36:R40)</f>
        <v>0</v>
      </c>
      <c r="S41" s="294">
        <f>SUM(S36:S40)</f>
        <v>0</v>
      </c>
      <c r="T41" s="294">
        <f>SUM(T36:T40)</f>
        <v>0</v>
      </c>
      <c r="U41" s="328">
        <f t="shared" si="27"/>
        <v>0</v>
      </c>
      <c r="V41" s="329">
        <f>SUM(V36:V40)</f>
        <v>0</v>
      </c>
      <c r="W41" s="294">
        <f>SUM(W36:W40)</f>
        <v>0</v>
      </c>
      <c r="X41" s="294">
        <f>SUM(X36:X40)</f>
        <v>0</v>
      </c>
      <c r="Y41" s="328">
        <f t="shared" si="28"/>
        <v>0</v>
      </c>
      <c r="Z41" s="329">
        <v>10</v>
      </c>
      <c r="AA41" s="294">
        <v>2</v>
      </c>
      <c r="AB41" s="294">
        <f>SUM(AB36:AB40)</f>
        <v>0</v>
      </c>
      <c r="AC41" s="328">
        <f t="shared" si="29"/>
        <v>12</v>
      </c>
      <c r="AD41" s="329">
        <f>SUM(AD36:AD40)</f>
        <v>0</v>
      </c>
      <c r="AE41" s="294">
        <f>SUM(AE36:AE40)</f>
        <v>0</v>
      </c>
      <c r="AF41" s="294">
        <f>SUM(AF36:AF40)</f>
        <v>0</v>
      </c>
      <c r="AG41" s="328">
        <f t="shared" si="30"/>
        <v>0</v>
      </c>
      <c r="AH41" s="329">
        <f>SUM(AH36:AH40)</f>
        <v>0</v>
      </c>
      <c r="AI41" s="294">
        <f>SUM(AI36:AI40)</f>
        <v>0</v>
      </c>
      <c r="AJ41" s="294">
        <f>SUM(AJ36:AJ40)</f>
        <v>0</v>
      </c>
      <c r="AK41" s="328">
        <f t="shared" si="31"/>
        <v>0</v>
      </c>
      <c r="AL41" s="329">
        <f>SUM(AL36:AL40)</f>
        <v>0</v>
      </c>
      <c r="AM41" s="294">
        <f>SUM(AM36:AM40)</f>
        <v>0</v>
      </c>
      <c r="AN41" s="294">
        <f>SUM(AN36:AN40)</f>
        <v>0</v>
      </c>
      <c r="AO41" s="328">
        <f t="shared" si="32"/>
        <v>0</v>
      </c>
      <c r="AP41" s="329">
        <f>SUM(AP36:AP40)</f>
        <v>0</v>
      </c>
      <c r="AQ41" s="294">
        <f>SUM(AQ36:AQ40)</f>
        <v>0</v>
      </c>
      <c r="AR41" s="294">
        <f>SUM(AR36:AR40)</f>
        <v>0</v>
      </c>
      <c r="AS41" s="328">
        <f t="shared" si="33"/>
        <v>0</v>
      </c>
      <c r="AT41" s="329">
        <f>SUM(AT36:AT40)</f>
        <v>0</v>
      </c>
      <c r="AU41" s="294">
        <f>SUM(AU36:AU40)</f>
        <v>0</v>
      </c>
      <c r="AV41" s="294">
        <f>SUM(AV36:AV40)</f>
        <v>0</v>
      </c>
      <c r="AW41" s="328">
        <f t="shared" si="34"/>
        <v>0</v>
      </c>
      <c r="AX41" s="329">
        <f>SUM(AX36:AX40)</f>
        <v>0</v>
      </c>
      <c r="AY41" s="294">
        <f>SUM(AY36:AY40)</f>
        <v>0</v>
      </c>
      <c r="AZ41" s="294">
        <f>SUM(AZ36:AZ40)</f>
        <v>0</v>
      </c>
      <c r="BA41" s="328">
        <f t="shared" si="35"/>
        <v>0</v>
      </c>
      <c r="BB41" s="329">
        <f>SUM(BB36:BB40)</f>
        <v>0</v>
      </c>
      <c r="BC41" s="294">
        <f>SUM(BC36:BC40)</f>
        <v>0</v>
      </c>
      <c r="BD41" s="294">
        <f>SUM(BD36:BD40)</f>
        <v>0</v>
      </c>
      <c r="BE41" s="328">
        <f t="shared" si="36"/>
        <v>0</v>
      </c>
      <c r="BF41" s="59">
        <f>AG41+AC41+Y41+U41+Q41+M41+AK41+AO41+AS41+AW41+BA41+BE41</f>
        <v>12</v>
      </c>
    </row>
    <row r="42" spans="1:58" ht="15">
      <c r="A42" s="586"/>
      <c r="B42" s="586"/>
      <c r="C42" s="586"/>
      <c r="D42" s="586"/>
      <c r="E42" s="737"/>
      <c r="F42" s="740">
        <v>100</v>
      </c>
      <c r="G42" s="740" t="s">
        <v>124</v>
      </c>
      <c r="H42" s="744" t="s">
        <v>42</v>
      </c>
      <c r="I42" s="316" t="s">
        <v>43</v>
      </c>
      <c r="J42" s="82">
        <v>0</v>
      </c>
      <c r="K42" s="49">
        <v>0</v>
      </c>
      <c r="L42" s="8">
        <v>0</v>
      </c>
      <c r="M42" s="23">
        <f t="shared" si="25"/>
        <v>0</v>
      </c>
      <c r="N42" s="82">
        <v>0</v>
      </c>
      <c r="O42" s="49">
        <v>0</v>
      </c>
      <c r="P42" s="8">
        <v>0</v>
      </c>
      <c r="Q42" s="23">
        <f t="shared" si="26"/>
        <v>0</v>
      </c>
      <c r="R42" s="82">
        <v>0</v>
      </c>
      <c r="S42" s="49">
        <v>0</v>
      </c>
      <c r="T42" s="8">
        <v>0</v>
      </c>
      <c r="U42" s="23">
        <f t="shared" si="27"/>
        <v>0</v>
      </c>
      <c r="V42" s="82">
        <v>0</v>
      </c>
      <c r="W42" s="49">
        <v>0</v>
      </c>
      <c r="X42" s="8">
        <v>0</v>
      </c>
      <c r="Y42" s="23">
        <f t="shared" si="28"/>
        <v>0</v>
      </c>
      <c r="Z42" s="82">
        <v>10</v>
      </c>
      <c r="AA42" s="49">
        <v>2</v>
      </c>
      <c r="AB42" s="8">
        <v>0</v>
      </c>
      <c r="AC42" s="23">
        <f t="shared" si="29"/>
        <v>12</v>
      </c>
      <c r="AD42" s="82">
        <v>0</v>
      </c>
      <c r="AE42" s="49">
        <v>0</v>
      </c>
      <c r="AF42" s="8">
        <v>0</v>
      </c>
      <c r="AG42" s="23">
        <f t="shared" si="30"/>
        <v>0</v>
      </c>
      <c r="AH42" s="82">
        <v>0</v>
      </c>
      <c r="AI42" s="49">
        <v>0</v>
      </c>
      <c r="AJ42" s="8">
        <v>0</v>
      </c>
      <c r="AK42" s="23">
        <f t="shared" si="31"/>
        <v>0</v>
      </c>
      <c r="AL42" s="82">
        <v>0</v>
      </c>
      <c r="AM42" s="49">
        <v>0</v>
      </c>
      <c r="AN42" s="8">
        <v>0</v>
      </c>
      <c r="AO42" s="23">
        <f t="shared" si="32"/>
        <v>0</v>
      </c>
      <c r="AP42" s="82">
        <v>0</v>
      </c>
      <c r="AQ42" s="49">
        <v>0</v>
      </c>
      <c r="AR42" s="8">
        <v>0</v>
      </c>
      <c r="AS42" s="23">
        <f t="shared" si="33"/>
        <v>0</v>
      </c>
      <c r="AT42" s="82">
        <v>0</v>
      </c>
      <c r="AU42" s="49">
        <v>0</v>
      </c>
      <c r="AV42" s="8">
        <v>0</v>
      </c>
      <c r="AW42" s="23">
        <f t="shared" si="34"/>
        <v>0</v>
      </c>
      <c r="AX42" s="82">
        <v>0</v>
      </c>
      <c r="AY42" s="49">
        <v>0</v>
      </c>
      <c r="AZ42" s="8">
        <v>0</v>
      </c>
      <c r="BA42" s="23">
        <f t="shared" si="35"/>
        <v>0</v>
      </c>
      <c r="BB42" s="82">
        <v>0</v>
      </c>
      <c r="BC42" s="49">
        <v>0</v>
      </c>
      <c r="BD42" s="8">
        <v>0</v>
      </c>
      <c r="BE42" s="23">
        <f t="shared" si="36"/>
        <v>0</v>
      </c>
      <c r="BF42" s="61">
        <f t="shared" si="12"/>
        <v>12</v>
      </c>
    </row>
    <row r="43" spans="1:58" ht="15">
      <c r="A43" s="586"/>
      <c r="B43" s="586"/>
      <c r="C43" s="586"/>
      <c r="D43" s="586"/>
      <c r="E43" s="737"/>
      <c r="F43" s="740">
        <v>100</v>
      </c>
      <c r="G43" s="740" t="s">
        <v>124</v>
      </c>
      <c r="H43" s="744"/>
      <c r="I43" s="316" t="s">
        <v>44</v>
      </c>
      <c r="J43" s="15">
        <v>0</v>
      </c>
      <c r="K43" s="8">
        <v>0</v>
      </c>
      <c r="L43" s="12">
        <v>0</v>
      </c>
      <c r="M43" s="23">
        <f t="shared" si="25"/>
        <v>0</v>
      </c>
      <c r="N43" s="15">
        <v>0</v>
      </c>
      <c r="O43" s="8">
        <v>0</v>
      </c>
      <c r="P43" s="12">
        <v>0</v>
      </c>
      <c r="Q43" s="23">
        <f t="shared" si="26"/>
        <v>0</v>
      </c>
      <c r="R43" s="15">
        <v>0</v>
      </c>
      <c r="S43" s="8">
        <v>0</v>
      </c>
      <c r="T43" s="12">
        <v>0</v>
      </c>
      <c r="U43" s="23">
        <f t="shared" si="27"/>
        <v>0</v>
      </c>
      <c r="V43" s="15">
        <v>0</v>
      </c>
      <c r="W43" s="8">
        <v>0</v>
      </c>
      <c r="X43" s="12">
        <v>0</v>
      </c>
      <c r="Y43" s="23">
        <f t="shared" si="28"/>
        <v>0</v>
      </c>
      <c r="Z43" s="15">
        <v>0</v>
      </c>
      <c r="AA43" s="8">
        <v>0</v>
      </c>
      <c r="AB43" s="12">
        <v>0</v>
      </c>
      <c r="AC43" s="23">
        <f t="shared" si="29"/>
        <v>0</v>
      </c>
      <c r="AD43" s="15">
        <v>0</v>
      </c>
      <c r="AE43" s="8">
        <v>0</v>
      </c>
      <c r="AF43" s="12">
        <v>0</v>
      </c>
      <c r="AG43" s="23">
        <f t="shared" si="30"/>
        <v>0</v>
      </c>
      <c r="AH43" s="15">
        <v>0</v>
      </c>
      <c r="AI43" s="8">
        <v>0</v>
      </c>
      <c r="AJ43" s="12">
        <v>0</v>
      </c>
      <c r="AK43" s="23">
        <f t="shared" si="31"/>
        <v>0</v>
      </c>
      <c r="AL43" s="15">
        <v>0</v>
      </c>
      <c r="AM43" s="8">
        <v>0</v>
      </c>
      <c r="AN43" s="12">
        <v>0</v>
      </c>
      <c r="AO43" s="23">
        <f t="shared" si="32"/>
        <v>0</v>
      </c>
      <c r="AP43" s="15">
        <v>0</v>
      </c>
      <c r="AQ43" s="8">
        <v>0</v>
      </c>
      <c r="AR43" s="12">
        <v>0</v>
      </c>
      <c r="AS43" s="23">
        <f t="shared" si="33"/>
        <v>0</v>
      </c>
      <c r="AT43" s="15">
        <v>0</v>
      </c>
      <c r="AU43" s="8">
        <v>0</v>
      </c>
      <c r="AV43" s="12">
        <v>0</v>
      </c>
      <c r="AW43" s="23">
        <f t="shared" si="34"/>
        <v>0</v>
      </c>
      <c r="AX43" s="15">
        <v>0</v>
      </c>
      <c r="AY43" s="8">
        <v>0</v>
      </c>
      <c r="AZ43" s="12">
        <v>0</v>
      </c>
      <c r="BA43" s="23">
        <f t="shared" si="35"/>
        <v>0</v>
      </c>
      <c r="BB43" s="15">
        <v>0</v>
      </c>
      <c r="BC43" s="8">
        <v>0</v>
      </c>
      <c r="BD43" s="12">
        <v>0</v>
      </c>
      <c r="BE43" s="23">
        <f t="shared" si="36"/>
        <v>0</v>
      </c>
      <c r="BF43" s="61">
        <f t="shared" si="12"/>
        <v>0</v>
      </c>
    </row>
    <row r="44" spans="1:58" ht="15">
      <c r="A44" s="586"/>
      <c r="B44" s="586"/>
      <c r="C44" s="586"/>
      <c r="D44" s="586"/>
      <c r="E44" s="737"/>
      <c r="F44" s="740">
        <v>100</v>
      </c>
      <c r="G44" s="740" t="s">
        <v>124</v>
      </c>
      <c r="H44" s="743" t="s">
        <v>45</v>
      </c>
      <c r="I44" s="316" t="s">
        <v>46</v>
      </c>
      <c r="J44" s="15">
        <v>0</v>
      </c>
      <c r="K44" s="8">
        <v>0</v>
      </c>
      <c r="L44" s="12">
        <v>0</v>
      </c>
      <c r="M44" s="23">
        <f t="shared" si="25"/>
        <v>0</v>
      </c>
      <c r="N44" s="15">
        <v>0</v>
      </c>
      <c r="O44" s="8">
        <v>0</v>
      </c>
      <c r="P44" s="12">
        <v>0</v>
      </c>
      <c r="Q44" s="23">
        <f t="shared" si="26"/>
        <v>0</v>
      </c>
      <c r="R44" s="15">
        <v>0</v>
      </c>
      <c r="S44" s="8">
        <v>0</v>
      </c>
      <c r="T44" s="12">
        <v>0</v>
      </c>
      <c r="U44" s="23">
        <f t="shared" si="27"/>
        <v>0</v>
      </c>
      <c r="V44" s="15">
        <v>0</v>
      </c>
      <c r="W44" s="8">
        <v>0</v>
      </c>
      <c r="X44" s="12">
        <v>0</v>
      </c>
      <c r="Y44" s="23">
        <f t="shared" si="28"/>
        <v>0</v>
      </c>
      <c r="Z44" s="15">
        <v>0</v>
      </c>
      <c r="AA44" s="8">
        <v>0</v>
      </c>
      <c r="AB44" s="12">
        <v>0</v>
      </c>
      <c r="AC44" s="23">
        <f t="shared" si="29"/>
        <v>0</v>
      </c>
      <c r="AD44" s="15">
        <v>0</v>
      </c>
      <c r="AE44" s="8">
        <v>0</v>
      </c>
      <c r="AF44" s="12">
        <v>0</v>
      </c>
      <c r="AG44" s="23">
        <f t="shared" si="30"/>
        <v>0</v>
      </c>
      <c r="AH44" s="15">
        <v>0</v>
      </c>
      <c r="AI44" s="8">
        <v>0</v>
      </c>
      <c r="AJ44" s="12">
        <v>0</v>
      </c>
      <c r="AK44" s="23">
        <f t="shared" si="31"/>
        <v>0</v>
      </c>
      <c r="AL44" s="15">
        <v>0</v>
      </c>
      <c r="AM44" s="8">
        <v>0</v>
      </c>
      <c r="AN44" s="12">
        <v>0</v>
      </c>
      <c r="AO44" s="23">
        <f t="shared" si="32"/>
        <v>0</v>
      </c>
      <c r="AP44" s="15">
        <v>0</v>
      </c>
      <c r="AQ44" s="8">
        <v>0</v>
      </c>
      <c r="AR44" s="12">
        <v>0</v>
      </c>
      <c r="AS44" s="23">
        <f t="shared" si="33"/>
        <v>0</v>
      </c>
      <c r="AT44" s="15">
        <v>0</v>
      </c>
      <c r="AU44" s="8">
        <v>0</v>
      </c>
      <c r="AV44" s="12">
        <v>0</v>
      </c>
      <c r="AW44" s="23">
        <f t="shared" si="34"/>
        <v>0</v>
      </c>
      <c r="AX44" s="15">
        <v>0</v>
      </c>
      <c r="AY44" s="8">
        <v>0</v>
      </c>
      <c r="AZ44" s="12">
        <v>0</v>
      </c>
      <c r="BA44" s="23">
        <f t="shared" si="35"/>
        <v>0</v>
      </c>
      <c r="BB44" s="15">
        <v>0</v>
      </c>
      <c r="BC44" s="8">
        <v>0</v>
      </c>
      <c r="BD44" s="12">
        <v>0</v>
      </c>
      <c r="BE44" s="23">
        <f t="shared" si="36"/>
        <v>0</v>
      </c>
      <c r="BF44" s="61">
        <f t="shared" si="12"/>
        <v>0</v>
      </c>
    </row>
    <row r="45" spans="1:58" ht="15.75" thickBot="1">
      <c r="A45" s="586"/>
      <c r="B45" s="586"/>
      <c r="C45" s="586"/>
      <c r="D45" s="586"/>
      <c r="E45" s="738"/>
      <c r="F45" s="747">
        <v>100</v>
      </c>
      <c r="G45" s="747" t="s">
        <v>124</v>
      </c>
      <c r="H45" s="745"/>
      <c r="I45" s="318" t="s">
        <v>47</v>
      </c>
      <c r="J45" s="17">
        <v>0</v>
      </c>
      <c r="K45" s="18">
        <v>0</v>
      </c>
      <c r="L45" s="31">
        <v>0</v>
      </c>
      <c r="M45" s="150">
        <f t="shared" si="25"/>
        <v>0</v>
      </c>
      <c r="N45" s="17">
        <v>0</v>
      </c>
      <c r="O45" s="18">
        <v>0</v>
      </c>
      <c r="P45" s="31">
        <v>0</v>
      </c>
      <c r="Q45" s="150">
        <f t="shared" si="26"/>
        <v>0</v>
      </c>
      <c r="R45" s="17">
        <v>0</v>
      </c>
      <c r="S45" s="18">
        <v>0</v>
      </c>
      <c r="T45" s="31">
        <v>0</v>
      </c>
      <c r="U45" s="150">
        <f t="shared" si="27"/>
        <v>0</v>
      </c>
      <c r="V45" s="17">
        <v>0</v>
      </c>
      <c r="W45" s="18">
        <v>0</v>
      </c>
      <c r="X45" s="31">
        <v>0</v>
      </c>
      <c r="Y45" s="150">
        <f t="shared" si="28"/>
        <v>0</v>
      </c>
      <c r="Z45" s="17">
        <v>0</v>
      </c>
      <c r="AA45" s="18">
        <v>0</v>
      </c>
      <c r="AB45" s="31">
        <v>0</v>
      </c>
      <c r="AC45" s="150">
        <f t="shared" si="29"/>
        <v>0</v>
      </c>
      <c r="AD45" s="17">
        <v>0</v>
      </c>
      <c r="AE45" s="18">
        <v>0</v>
      </c>
      <c r="AF45" s="31">
        <v>0</v>
      </c>
      <c r="AG45" s="150">
        <f t="shared" si="30"/>
        <v>0</v>
      </c>
      <c r="AH45" s="17">
        <v>0</v>
      </c>
      <c r="AI45" s="18">
        <v>0</v>
      </c>
      <c r="AJ45" s="31">
        <v>0</v>
      </c>
      <c r="AK45" s="150">
        <f t="shared" si="31"/>
        <v>0</v>
      </c>
      <c r="AL45" s="17">
        <v>0</v>
      </c>
      <c r="AM45" s="18">
        <v>0</v>
      </c>
      <c r="AN45" s="31">
        <v>0</v>
      </c>
      <c r="AO45" s="150">
        <f t="shared" si="32"/>
        <v>0</v>
      </c>
      <c r="AP45" s="17">
        <v>0</v>
      </c>
      <c r="AQ45" s="18">
        <v>0</v>
      </c>
      <c r="AR45" s="31">
        <v>0</v>
      </c>
      <c r="AS45" s="150">
        <f t="shared" si="33"/>
        <v>0</v>
      </c>
      <c r="AT45" s="17">
        <v>0</v>
      </c>
      <c r="AU45" s="18">
        <v>0</v>
      </c>
      <c r="AV45" s="31">
        <v>0</v>
      </c>
      <c r="AW45" s="150">
        <f t="shared" si="34"/>
        <v>0</v>
      </c>
      <c r="AX45" s="17">
        <v>0</v>
      </c>
      <c r="AY45" s="18">
        <v>0</v>
      </c>
      <c r="AZ45" s="31">
        <v>0</v>
      </c>
      <c r="BA45" s="150">
        <f t="shared" si="35"/>
        <v>0</v>
      </c>
      <c r="BB45" s="17">
        <v>0</v>
      </c>
      <c r="BC45" s="18">
        <v>0</v>
      </c>
      <c r="BD45" s="31">
        <v>0</v>
      </c>
      <c r="BE45" s="150">
        <f t="shared" si="36"/>
        <v>0</v>
      </c>
      <c r="BF45" s="62">
        <f t="shared" si="12"/>
        <v>0</v>
      </c>
    </row>
    <row r="46" spans="1:58" ht="61.5" customHeight="1" thickBot="1">
      <c r="A46" s="587"/>
      <c r="B46" s="586"/>
      <c r="C46" s="586"/>
      <c r="D46" s="586"/>
      <c r="E46" s="319" t="s">
        <v>125</v>
      </c>
      <c r="F46" s="321">
        <v>0.5</v>
      </c>
      <c r="G46" s="312" t="s">
        <v>126</v>
      </c>
      <c r="H46" s="313" t="s">
        <v>50</v>
      </c>
      <c r="I46" s="314" t="s">
        <v>50</v>
      </c>
      <c r="J46" s="733">
        <v>0</v>
      </c>
      <c r="K46" s="734"/>
      <c r="L46" s="734"/>
      <c r="M46" s="735"/>
      <c r="N46" s="733">
        <v>0</v>
      </c>
      <c r="O46" s="734"/>
      <c r="P46" s="734"/>
      <c r="Q46" s="735"/>
      <c r="R46" s="733">
        <v>0</v>
      </c>
      <c r="S46" s="734"/>
      <c r="T46" s="734"/>
      <c r="U46" s="735"/>
      <c r="V46" s="720"/>
      <c r="W46" s="721"/>
      <c r="X46" s="721"/>
      <c r="Y46" s="722"/>
      <c r="Z46" s="720"/>
      <c r="AA46" s="721"/>
      <c r="AB46" s="721"/>
      <c r="AC46" s="722"/>
      <c r="AD46" s="720"/>
      <c r="AE46" s="721"/>
      <c r="AF46" s="721"/>
      <c r="AG46" s="722"/>
      <c r="AH46" s="720">
        <v>0</v>
      </c>
      <c r="AI46" s="721"/>
      <c r="AJ46" s="721"/>
      <c r="AK46" s="722"/>
      <c r="AL46" s="720">
        <v>0</v>
      </c>
      <c r="AM46" s="721"/>
      <c r="AN46" s="721"/>
      <c r="AO46" s="722"/>
      <c r="AP46" s="720">
        <v>0</v>
      </c>
      <c r="AQ46" s="721"/>
      <c r="AR46" s="721"/>
      <c r="AS46" s="722"/>
      <c r="AT46" s="720"/>
      <c r="AU46" s="721"/>
      <c r="AV46" s="721"/>
      <c r="AW46" s="722"/>
      <c r="AX46" s="720"/>
      <c r="AY46" s="721"/>
      <c r="AZ46" s="721"/>
      <c r="BA46" s="722"/>
      <c r="BB46" s="720"/>
      <c r="BC46" s="721"/>
      <c r="BD46" s="721"/>
      <c r="BE46" s="722"/>
      <c r="BF46" s="330">
        <f>SUM(J46:BE46)</f>
        <v>0</v>
      </c>
    </row>
    <row r="47" spans="1:58" ht="15">
      <c r="A47" s="585" t="s">
        <v>127</v>
      </c>
      <c r="B47" s="586"/>
      <c r="C47" s="586"/>
      <c r="D47" s="586"/>
      <c r="E47" s="746" t="s">
        <v>128</v>
      </c>
      <c r="F47" s="749">
        <v>80</v>
      </c>
      <c r="G47" s="749" t="s">
        <v>129</v>
      </c>
      <c r="H47" s="748" t="s">
        <v>36</v>
      </c>
      <c r="I47" s="320" t="s">
        <v>37</v>
      </c>
      <c r="J47" s="13">
        <v>0</v>
      </c>
      <c r="K47" s="14">
        <v>0</v>
      </c>
      <c r="L47" s="14">
        <v>0</v>
      </c>
      <c r="M47" s="327">
        <f aca="true" t="shared" si="37" ref="M47:M61">SUM(J47:L47)</f>
        <v>0</v>
      </c>
      <c r="N47" s="13">
        <v>0</v>
      </c>
      <c r="O47" s="14">
        <v>0</v>
      </c>
      <c r="P47" s="14">
        <v>0</v>
      </c>
      <c r="Q47" s="327">
        <f aca="true" t="shared" si="38" ref="Q47:Q86">SUM(N47:P47)</f>
        <v>0</v>
      </c>
      <c r="R47" s="13">
        <v>0</v>
      </c>
      <c r="S47" s="14">
        <v>0</v>
      </c>
      <c r="T47" s="14">
        <v>0</v>
      </c>
      <c r="U47" s="327">
        <f aca="true" t="shared" si="39" ref="U47:U86">SUM(R47:T47)</f>
        <v>0</v>
      </c>
      <c r="V47" s="13">
        <v>0</v>
      </c>
      <c r="W47" s="14">
        <v>0</v>
      </c>
      <c r="X47" s="14">
        <v>0</v>
      </c>
      <c r="Y47" s="327">
        <f aca="true" t="shared" si="40" ref="Y47:Y86">SUM(V47:X47)</f>
        <v>0</v>
      </c>
      <c r="Z47" s="13">
        <v>0</v>
      </c>
      <c r="AA47" s="14">
        <v>0</v>
      </c>
      <c r="AB47" s="14">
        <v>0</v>
      </c>
      <c r="AC47" s="327">
        <f aca="true" t="shared" si="41" ref="AC47:AC86">SUM(Z47:AB47)</f>
        <v>0</v>
      </c>
      <c r="AD47" s="13">
        <v>0</v>
      </c>
      <c r="AE47" s="14">
        <v>0</v>
      </c>
      <c r="AF47" s="14">
        <v>0</v>
      </c>
      <c r="AG47" s="327">
        <f aca="true" t="shared" si="42" ref="AG47:AG86">SUM(AD47:AF47)</f>
        <v>0</v>
      </c>
      <c r="AH47" s="13">
        <v>0</v>
      </c>
      <c r="AI47" s="14">
        <v>0</v>
      </c>
      <c r="AJ47" s="14">
        <v>0</v>
      </c>
      <c r="AK47" s="327">
        <f aca="true" t="shared" si="43" ref="AK47:AK86">SUM(AH47:AJ47)</f>
        <v>0</v>
      </c>
      <c r="AL47" s="13">
        <v>0</v>
      </c>
      <c r="AM47" s="14">
        <v>0</v>
      </c>
      <c r="AN47" s="14">
        <v>0</v>
      </c>
      <c r="AO47" s="327">
        <f aca="true" t="shared" si="44" ref="AO47:AO86">SUM(AL47:AN47)</f>
        <v>0</v>
      </c>
      <c r="AP47" s="13">
        <v>0</v>
      </c>
      <c r="AQ47" s="14">
        <v>0</v>
      </c>
      <c r="AR47" s="14">
        <v>0</v>
      </c>
      <c r="AS47" s="327">
        <f aca="true" t="shared" si="45" ref="AS47:AS86">SUM(AP47:AR47)</f>
        <v>0</v>
      </c>
      <c r="AT47" s="13">
        <v>0</v>
      </c>
      <c r="AU47" s="14">
        <v>0</v>
      </c>
      <c r="AV47" s="14">
        <v>0</v>
      </c>
      <c r="AW47" s="327">
        <f aca="true" t="shared" si="46" ref="AW47:AW86">SUM(AT47:AV47)</f>
        <v>0</v>
      </c>
      <c r="AX47" s="13">
        <v>0</v>
      </c>
      <c r="AY47" s="14">
        <v>0</v>
      </c>
      <c r="AZ47" s="14">
        <v>0</v>
      </c>
      <c r="BA47" s="327">
        <f aca="true" t="shared" si="47" ref="BA47:BA86">SUM(AX47:AZ47)</f>
        <v>0</v>
      </c>
      <c r="BB47" s="13">
        <v>0</v>
      </c>
      <c r="BC47" s="14">
        <v>0</v>
      </c>
      <c r="BD47" s="14">
        <v>0</v>
      </c>
      <c r="BE47" s="327">
        <f aca="true" t="shared" si="48" ref="BE47:BE86">SUM(BB47:BD47)</f>
        <v>0</v>
      </c>
      <c r="BF47" s="60">
        <f t="shared" si="12"/>
        <v>0</v>
      </c>
    </row>
    <row r="48" spans="1:58" ht="15">
      <c r="A48" s="586"/>
      <c r="B48" s="586"/>
      <c r="C48" s="586"/>
      <c r="D48" s="586"/>
      <c r="E48" s="737"/>
      <c r="F48" s="740">
        <v>80</v>
      </c>
      <c r="G48" s="740" t="s">
        <v>129</v>
      </c>
      <c r="H48" s="743"/>
      <c r="I48" s="316" t="s">
        <v>38</v>
      </c>
      <c r="J48" s="15">
        <v>0</v>
      </c>
      <c r="K48" s="8">
        <v>0</v>
      </c>
      <c r="L48" s="8">
        <v>0</v>
      </c>
      <c r="M48" s="328">
        <f t="shared" si="37"/>
        <v>0</v>
      </c>
      <c r="N48" s="15">
        <v>0</v>
      </c>
      <c r="O48" s="8">
        <v>0</v>
      </c>
      <c r="P48" s="8">
        <v>0</v>
      </c>
      <c r="Q48" s="328">
        <f t="shared" si="38"/>
        <v>0</v>
      </c>
      <c r="R48" s="15">
        <v>0</v>
      </c>
      <c r="S48" s="8">
        <v>0</v>
      </c>
      <c r="T48" s="8">
        <v>0</v>
      </c>
      <c r="U48" s="328">
        <f t="shared" si="39"/>
        <v>0</v>
      </c>
      <c r="V48" s="15">
        <v>0</v>
      </c>
      <c r="W48" s="8">
        <v>0</v>
      </c>
      <c r="X48" s="8">
        <v>0</v>
      </c>
      <c r="Y48" s="328">
        <f t="shared" si="40"/>
        <v>0</v>
      </c>
      <c r="Z48" s="15">
        <v>0</v>
      </c>
      <c r="AA48" s="8">
        <v>0</v>
      </c>
      <c r="AB48" s="8">
        <v>0</v>
      </c>
      <c r="AC48" s="328">
        <f t="shared" si="41"/>
        <v>0</v>
      </c>
      <c r="AD48" s="15">
        <v>0</v>
      </c>
      <c r="AE48" s="8">
        <v>0</v>
      </c>
      <c r="AF48" s="8">
        <v>0</v>
      </c>
      <c r="AG48" s="328">
        <f t="shared" si="42"/>
        <v>0</v>
      </c>
      <c r="AH48" s="15">
        <v>0</v>
      </c>
      <c r="AI48" s="8">
        <v>0</v>
      </c>
      <c r="AJ48" s="8">
        <v>0</v>
      </c>
      <c r="AK48" s="328">
        <f t="shared" si="43"/>
        <v>0</v>
      </c>
      <c r="AL48" s="15">
        <v>0</v>
      </c>
      <c r="AM48" s="8">
        <v>0</v>
      </c>
      <c r="AN48" s="8">
        <v>0</v>
      </c>
      <c r="AO48" s="328">
        <f t="shared" si="44"/>
        <v>0</v>
      </c>
      <c r="AP48" s="15">
        <v>0</v>
      </c>
      <c r="AQ48" s="8">
        <v>0</v>
      </c>
      <c r="AR48" s="8">
        <v>0</v>
      </c>
      <c r="AS48" s="328">
        <f t="shared" si="45"/>
        <v>0</v>
      </c>
      <c r="AT48" s="15">
        <v>0</v>
      </c>
      <c r="AU48" s="8">
        <v>0</v>
      </c>
      <c r="AV48" s="8">
        <v>0</v>
      </c>
      <c r="AW48" s="328">
        <f t="shared" si="46"/>
        <v>0</v>
      </c>
      <c r="AX48" s="15">
        <v>0</v>
      </c>
      <c r="AY48" s="8">
        <v>0</v>
      </c>
      <c r="AZ48" s="8">
        <v>0</v>
      </c>
      <c r="BA48" s="328">
        <f t="shared" si="47"/>
        <v>0</v>
      </c>
      <c r="BB48" s="15">
        <v>0</v>
      </c>
      <c r="BC48" s="8">
        <v>0</v>
      </c>
      <c r="BD48" s="8">
        <v>0</v>
      </c>
      <c r="BE48" s="328">
        <f t="shared" si="48"/>
        <v>0</v>
      </c>
      <c r="BF48" s="61">
        <f t="shared" si="12"/>
        <v>0</v>
      </c>
    </row>
    <row r="49" spans="1:58" ht="15">
      <c r="A49" s="586"/>
      <c r="B49" s="586"/>
      <c r="C49" s="586"/>
      <c r="D49" s="586"/>
      <c r="E49" s="737"/>
      <c r="F49" s="740">
        <v>80</v>
      </c>
      <c r="G49" s="740" t="s">
        <v>129</v>
      </c>
      <c r="H49" s="743"/>
      <c r="I49" s="316" t="s">
        <v>39</v>
      </c>
      <c r="J49" s="15">
        <v>18</v>
      </c>
      <c r="K49" s="8">
        <v>15</v>
      </c>
      <c r="L49" s="8">
        <v>0</v>
      </c>
      <c r="M49" s="328">
        <f t="shared" si="37"/>
        <v>33</v>
      </c>
      <c r="N49" s="15">
        <v>2</v>
      </c>
      <c r="O49" s="8">
        <v>1</v>
      </c>
      <c r="P49" s="8">
        <v>0</v>
      </c>
      <c r="Q49" s="328">
        <f t="shared" si="38"/>
        <v>3</v>
      </c>
      <c r="R49" s="15">
        <v>1</v>
      </c>
      <c r="S49" s="8">
        <v>0</v>
      </c>
      <c r="T49" s="8">
        <v>0</v>
      </c>
      <c r="U49" s="328">
        <f t="shared" si="39"/>
        <v>1</v>
      </c>
      <c r="V49" s="15">
        <v>0</v>
      </c>
      <c r="W49" s="8">
        <v>0</v>
      </c>
      <c r="X49" s="8">
        <v>0</v>
      </c>
      <c r="Y49" s="328">
        <f t="shared" si="40"/>
        <v>0</v>
      </c>
      <c r="Z49" s="15">
        <v>0</v>
      </c>
      <c r="AA49" s="8">
        <v>0</v>
      </c>
      <c r="AB49" s="8">
        <v>0</v>
      </c>
      <c r="AC49" s="328">
        <f t="shared" si="41"/>
        <v>0</v>
      </c>
      <c r="AD49" s="15">
        <v>0</v>
      </c>
      <c r="AE49" s="8">
        <v>0</v>
      </c>
      <c r="AF49" s="8">
        <v>0</v>
      </c>
      <c r="AG49" s="328">
        <f t="shared" si="42"/>
        <v>0</v>
      </c>
      <c r="AH49" s="15">
        <v>0</v>
      </c>
      <c r="AI49" s="8">
        <v>0</v>
      </c>
      <c r="AJ49" s="8">
        <v>0</v>
      </c>
      <c r="AK49" s="328">
        <f t="shared" si="43"/>
        <v>0</v>
      </c>
      <c r="AL49" s="15">
        <v>0</v>
      </c>
      <c r="AM49" s="8">
        <v>0</v>
      </c>
      <c r="AN49" s="8">
        <v>0</v>
      </c>
      <c r="AO49" s="328">
        <f t="shared" si="44"/>
        <v>0</v>
      </c>
      <c r="AP49" s="15">
        <v>0</v>
      </c>
      <c r="AQ49" s="8">
        <v>0</v>
      </c>
      <c r="AR49" s="8">
        <v>0</v>
      </c>
      <c r="AS49" s="328">
        <f t="shared" si="45"/>
        <v>0</v>
      </c>
      <c r="AT49" s="15">
        <v>0</v>
      </c>
      <c r="AU49" s="8">
        <v>0</v>
      </c>
      <c r="AV49" s="8">
        <v>0</v>
      </c>
      <c r="AW49" s="328">
        <f t="shared" si="46"/>
        <v>0</v>
      </c>
      <c r="AX49" s="15">
        <v>0</v>
      </c>
      <c r="AY49" s="8">
        <v>0</v>
      </c>
      <c r="AZ49" s="8">
        <v>0</v>
      </c>
      <c r="BA49" s="328">
        <f t="shared" si="47"/>
        <v>0</v>
      </c>
      <c r="BB49" s="15">
        <v>0</v>
      </c>
      <c r="BC49" s="8">
        <v>0</v>
      </c>
      <c r="BD49" s="8">
        <v>0</v>
      </c>
      <c r="BE49" s="328">
        <f t="shared" si="48"/>
        <v>0</v>
      </c>
      <c r="BF49" s="61">
        <f t="shared" si="12"/>
        <v>37</v>
      </c>
    </row>
    <row r="50" spans="1:58" ht="15">
      <c r="A50" s="586"/>
      <c r="B50" s="586"/>
      <c r="C50" s="586"/>
      <c r="D50" s="586"/>
      <c r="E50" s="737"/>
      <c r="F50" s="740">
        <v>80</v>
      </c>
      <c r="G50" s="740" t="s">
        <v>129</v>
      </c>
      <c r="H50" s="743"/>
      <c r="I50" s="316" t="s">
        <v>40</v>
      </c>
      <c r="J50" s="15">
        <v>20</v>
      </c>
      <c r="K50" s="8">
        <v>16</v>
      </c>
      <c r="L50" s="8">
        <v>0</v>
      </c>
      <c r="M50" s="328">
        <f t="shared" si="37"/>
        <v>36</v>
      </c>
      <c r="N50" s="15">
        <v>3</v>
      </c>
      <c r="O50" s="8">
        <v>2</v>
      </c>
      <c r="P50" s="8">
        <v>0</v>
      </c>
      <c r="Q50" s="328">
        <f t="shared" si="38"/>
        <v>5</v>
      </c>
      <c r="R50" s="15">
        <v>1</v>
      </c>
      <c r="S50" s="8">
        <v>1</v>
      </c>
      <c r="T50" s="8">
        <v>0</v>
      </c>
      <c r="U50" s="328">
        <f t="shared" si="39"/>
        <v>2</v>
      </c>
      <c r="V50" s="15">
        <v>3</v>
      </c>
      <c r="W50" s="8">
        <v>0</v>
      </c>
      <c r="X50" s="8">
        <v>0</v>
      </c>
      <c r="Y50" s="328">
        <f t="shared" si="40"/>
        <v>3</v>
      </c>
      <c r="Z50" s="15">
        <v>4</v>
      </c>
      <c r="AA50" s="8">
        <v>0</v>
      </c>
      <c r="AB50" s="8">
        <v>0</v>
      </c>
      <c r="AC50" s="328">
        <f t="shared" si="41"/>
        <v>4</v>
      </c>
      <c r="AD50" s="15">
        <v>2</v>
      </c>
      <c r="AE50" s="8">
        <v>0</v>
      </c>
      <c r="AF50" s="8">
        <v>0</v>
      </c>
      <c r="AG50" s="328">
        <f t="shared" si="42"/>
        <v>2</v>
      </c>
      <c r="AH50" s="15">
        <v>1</v>
      </c>
      <c r="AI50" s="8">
        <v>0</v>
      </c>
      <c r="AJ50" s="8">
        <v>0</v>
      </c>
      <c r="AK50" s="328">
        <f t="shared" si="43"/>
        <v>1</v>
      </c>
      <c r="AL50" s="15">
        <v>3</v>
      </c>
      <c r="AM50" s="8">
        <v>0</v>
      </c>
      <c r="AN50" s="8">
        <v>0</v>
      </c>
      <c r="AO50" s="328">
        <f t="shared" si="44"/>
        <v>3</v>
      </c>
      <c r="AP50" s="15">
        <v>1</v>
      </c>
      <c r="AQ50" s="8">
        <v>1</v>
      </c>
      <c r="AR50" s="8">
        <v>0</v>
      </c>
      <c r="AS50" s="328">
        <f t="shared" si="45"/>
        <v>2</v>
      </c>
      <c r="AT50" s="15">
        <v>0</v>
      </c>
      <c r="AU50" s="8">
        <v>0</v>
      </c>
      <c r="AV50" s="8">
        <v>0</v>
      </c>
      <c r="AW50" s="328">
        <f t="shared" si="46"/>
        <v>0</v>
      </c>
      <c r="AX50" s="15">
        <v>0</v>
      </c>
      <c r="AY50" s="8">
        <v>0</v>
      </c>
      <c r="AZ50" s="8">
        <v>0</v>
      </c>
      <c r="BA50" s="328">
        <f t="shared" si="47"/>
        <v>0</v>
      </c>
      <c r="BB50" s="15">
        <v>0</v>
      </c>
      <c r="BC50" s="8">
        <v>0</v>
      </c>
      <c r="BD50" s="8">
        <v>0</v>
      </c>
      <c r="BE50" s="328">
        <f t="shared" si="48"/>
        <v>0</v>
      </c>
      <c r="BF50" s="61">
        <f t="shared" si="12"/>
        <v>58</v>
      </c>
    </row>
    <row r="51" spans="1:58" ht="15">
      <c r="A51" s="586"/>
      <c r="B51" s="586"/>
      <c r="C51" s="586"/>
      <c r="D51" s="586"/>
      <c r="E51" s="737"/>
      <c r="F51" s="740">
        <v>80</v>
      </c>
      <c r="G51" s="740" t="s">
        <v>129</v>
      </c>
      <c r="H51" s="743"/>
      <c r="I51" s="316" t="s">
        <v>41</v>
      </c>
      <c r="J51" s="15">
        <v>2</v>
      </c>
      <c r="K51" s="8">
        <v>2</v>
      </c>
      <c r="L51" s="8">
        <v>0</v>
      </c>
      <c r="M51" s="328">
        <f t="shared" si="37"/>
        <v>4</v>
      </c>
      <c r="N51" s="15">
        <v>0</v>
      </c>
      <c r="O51" s="8">
        <v>1</v>
      </c>
      <c r="P51" s="8">
        <v>0</v>
      </c>
      <c r="Q51" s="328">
        <f t="shared" si="38"/>
        <v>1</v>
      </c>
      <c r="R51" s="15">
        <v>0</v>
      </c>
      <c r="S51" s="8">
        <v>0</v>
      </c>
      <c r="T51" s="8">
        <v>0</v>
      </c>
      <c r="U51" s="328">
        <f t="shared" si="39"/>
        <v>0</v>
      </c>
      <c r="V51" s="15">
        <v>0</v>
      </c>
      <c r="W51" s="8">
        <v>0</v>
      </c>
      <c r="X51" s="8">
        <v>0</v>
      </c>
      <c r="Y51" s="328">
        <f t="shared" si="40"/>
        <v>0</v>
      </c>
      <c r="Z51" s="15">
        <v>0</v>
      </c>
      <c r="AA51" s="8">
        <v>0</v>
      </c>
      <c r="AB51" s="8">
        <v>0</v>
      </c>
      <c r="AC51" s="328">
        <f t="shared" si="41"/>
        <v>0</v>
      </c>
      <c r="AD51" s="15">
        <v>0</v>
      </c>
      <c r="AE51" s="8">
        <v>0</v>
      </c>
      <c r="AF51" s="8">
        <v>0</v>
      </c>
      <c r="AG51" s="328">
        <f t="shared" si="42"/>
        <v>0</v>
      </c>
      <c r="AH51" s="15">
        <v>0</v>
      </c>
      <c r="AI51" s="8">
        <v>2</v>
      </c>
      <c r="AJ51" s="8">
        <v>0</v>
      </c>
      <c r="AK51" s="328">
        <f t="shared" si="43"/>
        <v>2</v>
      </c>
      <c r="AL51" s="15">
        <v>0</v>
      </c>
      <c r="AM51" s="8">
        <v>0</v>
      </c>
      <c r="AN51" s="8">
        <v>0</v>
      </c>
      <c r="AO51" s="328">
        <f t="shared" si="44"/>
        <v>0</v>
      </c>
      <c r="AP51" s="15">
        <v>0</v>
      </c>
      <c r="AQ51" s="8">
        <v>0</v>
      </c>
      <c r="AR51" s="8">
        <v>0</v>
      </c>
      <c r="AS51" s="328">
        <f t="shared" si="45"/>
        <v>0</v>
      </c>
      <c r="AT51" s="15">
        <v>0</v>
      </c>
      <c r="AU51" s="8">
        <v>0</v>
      </c>
      <c r="AV51" s="8">
        <v>0</v>
      </c>
      <c r="AW51" s="328">
        <f t="shared" si="46"/>
        <v>0</v>
      </c>
      <c r="AX51" s="15">
        <v>0</v>
      </c>
      <c r="AY51" s="8">
        <v>0</v>
      </c>
      <c r="AZ51" s="8">
        <v>0</v>
      </c>
      <c r="BA51" s="328">
        <f t="shared" si="47"/>
        <v>0</v>
      </c>
      <c r="BB51" s="15">
        <v>0</v>
      </c>
      <c r="BC51" s="8">
        <v>0</v>
      </c>
      <c r="BD51" s="8">
        <v>0</v>
      </c>
      <c r="BE51" s="328">
        <f t="shared" si="48"/>
        <v>0</v>
      </c>
      <c r="BF51" s="61">
        <f t="shared" si="12"/>
        <v>7</v>
      </c>
    </row>
    <row r="52" spans="1:58" ht="25.5">
      <c r="A52" s="586"/>
      <c r="B52" s="586"/>
      <c r="C52" s="586"/>
      <c r="D52" s="586"/>
      <c r="E52" s="737"/>
      <c r="F52" s="740">
        <v>80</v>
      </c>
      <c r="G52" s="740" t="s">
        <v>129</v>
      </c>
      <c r="H52" s="743"/>
      <c r="I52" s="317" t="s">
        <v>129</v>
      </c>
      <c r="J52" s="329">
        <f>SUM(J47:J51)</f>
        <v>40</v>
      </c>
      <c r="K52" s="294">
        <f>SUM(K47:K51)</f>
        <v>33</v>
      </c>
      <c r="L52" s="294">
        <f>SUM(L47:L51)</f>
        <v>0</v>
      </c>
      <c r="M52" s="328">
        <f t="shared" si="37"/>
        <v>73</v>
      </c>
      <c r="N52" s="329">
        <f>SUM(N47:N51)</f>
        <v>5</v>
      </c>
      <c r="O52" s="294">
        <f>SUM(O47:O51)</f>
        <v>4</v>
      </c>
      <c r="P52" s="294">
        <f>SUM(P47:P51)</f>
        <v>0</v>
      </c>
      <c r="Q52" s="328">
        <f t="shared" si="38"/>
        <v>9</v>
      </c>
      <c r="R52" s="329">
        <f>SUM(R47:R51)</f>
        <v>2</v>
      </c>
      <c r="S52" s="294">
        <f>SUM(S47:S51)</f>
        <v>1</v>
      </c>
      <c r="T52" s="294">
        <f>SUM(T47:T51)</f>
        <v>0</v>
      </c>
      <c r="U52" s="328">
        <f t="shared" si="39"/>
        <v>3</v>
      </c>
      <c r="V52" s="329">
        <f>SUM(V47:V51)</f>
        <v>3</v>
      </c>
      <c r="W52" s="294">
        <f>SUM(W47:W51)</f>
        <v>0</v>
      </c>
      <c r="X52" s="294">
        <f>SUM(X47:X51)</f>
        <v>0</v>
      </c>
      <c r="Y52" s="328">
        <f t="shared" si="40"/>
        <v>3</v>
      </c>
      <c r="Z52" s="329">
        <f>SUM(Z47:Z51)</f>
        <v>4</v>
      </c>
      <c r="AA52" s="294">
        <f>SUM(AA47:AA51)</f>
        <v>0</v>
      </c>
      <c r="AB52" s="294">
        <f>SUM(AB47:AB51)</f>
        <v>0</v>
      </c>
      <c r="AC52" s="328">
        <f t="shared" si="41"/>
        <v>4</v>
      </c>
      <c r="AD52" s="329">
        <f>SUM(AD47:AD51)</f>
        <v>2</v>
      </c>
      <c r="AE52" s="294">
        <f>SUM(AE47:AE51)</f>
        <v>0</v>
      </c>
      <c r="AF52" s="294">
        <f>SUM(AF47:AF51)</f>
        <v>0</v>
      </c>
      <c r="AG52" s="328">
        <f t="shared" si="42"/>
        <v>2</v>
      </c>
      <c r="AH52" s="329">
        <f>SUM(AH47:AH51)</f>
        <v>1</v>
      </c>
      <c r="AI52" s="294">
        <f>SUM(AI47:AI51)</f>
        <v>2</v>
      </c>
      <c r="AJ52" s="294">
        <f>SUM(AJ47:AJ51)</f>
        <v>0</v>
      </c>
      <c r="AK52" s="328">
        <f t="shared" si="43"/>
        <v>3</v>
      </c>
      <c r="AL52" s="329">
        <f>SUM(AL47:AL51)</f>
        <v>3</v>
      </c>
      <c r="AM52" s="294">
        <f>SUM(AM47:AM51)</f>
        <v>0</v>
      </c>
      <c r="AN52" s="294">
        <f>SUM(AN47:AN51)</f>
        <v>0</v>
      </c>
      <c r="AO52" s="328">
        <f t="shared" si="44"/>
        <v>3</v>
      </c>
      <c r="AP52" s="329">
        <f>SUM(AP47:AP51)</f>
        <v>1</v>
      </c>
      <c r="AQ52" s="294">
        <f>SUM(AQ47:AQ51)</f>
        <v>1</v>
      </c>
      <c r="AR52" s="294">
        <f>SUM(AR47:AR51)</f>
        <v>0</v>
      </c>
      <c r="AS52" s="328">
        <f t="shared" si="45"/>
        <v>2</v>
      </c>
      <c r="AT52" s="329">
        <f>SUM(AT47:AT51)</f>
        <v>0</v>
      </c>
      <c r="AU52" s="294">
        <f>SUM(AU47:AU51)</f>
        <v>0</v>
      </c>
      <c r="AV52" s="294">
        <f>SUM(AV47:AV51)</f>
        <v>0</v>
      </c>
      <c r="AW52" s="328">
        <f t="shared" si="46"/>
        <v>0</v>
      </c>
      <c r="AX52" s="329">
        <f>SUM(AX47:AX51)</f>
        <v>0</v>
      </c>
      <c r="AY52" s="294">
        <f>SUM(AY47:AY51)</f>
        <v>0</v>
      </c>
      <c r="AZ52" s="294">
        <f>SUM(AZ47:AZ51)</f>
        <v>0</v>
      </c>
      <c r="BA52" s="328">
        <f t="shared" si="47"/>
        <v>0</v>
      </c>
      <c r="BB52" s="329">
        <f>SUM(BB47:BB51)</f>
        <v>0</v>
      </c>
      <c r="BC52" s="294">
        <f>SUM(BC47:BC51)</f>
        <v>0</v>
      </c>
      <c r="BD52" s="294">
        <f>SUM(BD47:BD51)</f>
        <v>0</v>
      </c>
      <c r="BE52" s="328">
        <f t="shared" si="48"/>
        <v>0</v>
      </c>
      <c r="BF52" s="59">
        <f>AG52+AC52+Y52+U52+Q52+M52+AK52+AO52+AS52+AW52+BA52+BE52</f>
        <v>102</v>
      </c>
    </row>
    <row r="53" spans="1:58" ht="15">
      <c r="A53" s="586"/>
      <c r="B53" s="586"/>
      <c r="C53" s="586"/>
      <c r="D53" s="586"/>
      <c r="E53" s="737"/>
      <c r="F53" s="740">
        <v>80</v>
      </c>
      <c r="G53" s="740" t="s">
        <v>129</v>
      </c>
      <c r="H53" s="744" t="s">
        <v>42</v>
      </c>
      <c r="I53" s="316" t="s">
        <v>43</v>
      </c>
      <c r="J53" s="82">
        <v>40</v>
      </c>
      <c r="K53" s="49">
        <v>33</v>
      </c>
      <c r="L53" s="8">
        <v>0</v>
      </c>
      <c r="M53" s="23">
        <f t="shared" si="37"/>
        <v>73</v>
      </c>
      <c r="N53" s="82">
        <v>5</v>
      </c>
      <c r="O53" s="49">
        <v>4</v>
      </c>
      <c r="P53" s="8">
        <v>0</v>
      </c>
      <c r="Q53" s="23">
        <f t="shared" si="38"/>
        <v>9</v>
      </c>
      <c r="R53" s="82">
        <v>2</v>
      </c>
      <c r="S53" s="49">
        <v>1</v>
      </c>
      <c r="T53" s="8">
        <v>0</v>
      </c>
      <c r="U53" s="23">
        <f t="shared" si="39"/>
        <v>3</v>
      </c>
      <c r="V53" s="82">
        <v>0</v>
      </c>
      <c r="W53" s="49">
        <v>0</v>
      </c>
      <c r="X53" s="8">
        <v>0</v>
      </c>
      <c r="Y53" s="23">
        <f t="shared" si="40"/>
        <v>0</v>
      </c>
      <c r="Z53" s="82">
        <v>0</v>
      </c>
      <c r="AA53" s="49">
        <v>0</v>
      </c>
      <c r="AB53" s="8">
        <v>0</v>
      </c>
      <c r="AC53" s="23">
        <f t="shared" si="41"/>
        <v>0</v>
      </c>
      <c r="AD53" s="82">
        <v>0</v>
      </c>
      <c r="AE53" s="49">
        <v>0</v>
      </c>
      <c r="AF53" s="8">
        <v>0</v>
      </c>
      <c r="AG53" s="23">
        <f t="shared" si="42"/>
        <v>0</v>
      </c>
      <c r="AH53" s="82">
        <v>1</v>
      </c>
      <c r="AI53" s="49">
        <v>2</v>
      </c>
      <c r="AJ53" s="8">
        <v>0</v>
      </c>
      <c r="AK53" s="23">
        <f t="shared" si="43"/>
        <v>3</v>
      </c>
      <c r="AL53" s="82">
        <v>3</v>
      </c>
      <c r="AM53" s="49">
        <v>0</v>
      </c>
      <c r="AN53" s="8">
        <v>0</v>
      </c>
      <c r="AO53" s="23">
        <f t="shared" si="44"/>
        <v>3</v>
      </c>
      <c r="AP53" s="82">
        <v>1</v>
      </c>
      <c r="AQ53" s="49">
        <v>1</v>
      </c>
      <c r="AR53" s="8">
        <v>0</v>
      </c>
      <c r="AS53" s="23">
        <f t="shared" si="45"/>
        <v>2</v>
      </c>
      <c r="AT53" s="82">
        <v>0</v>
      </c>
      <c r="AU53" s="49">
        <v>0</v>
      </c>
      <c r="AV53" s="8">
        <v>0</v>
      </c>
      <c r="AW53" s="23">
        <f t="shared" si="46"/>
        <v>0</v>
      </c>
      <c r="AX53" s="82">
        <v>0</v>
      </c>
      <c r="AY53" s="49">
        <v>0</v>
      </c>
      <c r="AZ53" s="8">
        <v>0</v>
      </c>
      <c r="BA53" s="23">
        <f t="shared" si="47"/>
        <v>0</v>
      </c>
      <c r="BB53" s="82">
        <v>0</v>
      </c>
      <c r="BC53" s="49">
        <v>0</v>
      </c>
      <c r="BD53" s="8">
        <v>0</v>
      </c>
      <c r="BE53" s="23">
        <f t="shared" si="48"/>
        <v>0</v>
      </c>
      <c r="BF53" s="61">
        <f t="shared" si="12"/>
        <v>93</v>
      </c>
    </row>
    <row r="54" spans="1:58" ht="15">
      <c r="A54" s="586"/>
      <c r="B54" s="586"/>
      <c r="C54" s="586"/>
      <c r="D54" s="586"/>
      <c r="E54" s="737"/>
      <c r="F54" s="740">
        <v>80</v>
      </c>
      <c r="G54" s="740" t="s">
        <v>129</v>
      </c>
      <c r="H54" s="744"/>
      <c r="I54" s="316" t="s">
        <v>44</v>
      </c>
      <c r="J54" s="15">
        <v>0</v>
      </c>
      <c r="K54" s="8">
        <v>0</v>
      </c>
      <c r="L54" s="12">
        <v>0</v>
      </c>
      <c r="M54" s="23">
        <f t="shared" si="37"/>
        <v>0</v>
      </c>
      <c r="N54" s="15">
        <v>0</v>
      </c>
      <c r="O54" s="8">
        <v>0</v>
      </c>
      <c r="P54" s="12">
        <v>0</v>
      </c>
      <c r="Q54" s="23">
        <f t="shared" si="38"/>
        <v>0</v>
      </c>
      <c r="R54" s="15">
        <v>0</v>
      </c>
      <c r="S54" s="8">
        <v>0</v>
      </c>
      <c r="T54" s="12">
        <v>0</v>
      </c>
      <c r="U54" s="23">
        <f t="shared" si="39"/>
        <v>0</v>
      </c>
      <c r="V54" s="15">
        <v>0</v>
      </c>
      <c r="W54" s="8">
        <v>0</v>
      </c>
      <c r="X54" s="12">
        <v>0</v>
      </c>
      <c r="Y54" s="23">
        <f t="shared" si="40"/>
        <v>0</v>
      </c>
      <c r="Z54" s="15">
        <v>0</v>
      </c>
      <c r="AA54" s="8">
        <v>0</v>
      </c>
      <c r="AB54" s="12">
        <v>0</v>
      </c>
      <c r="AC54" s="23">
        <f t="shared" si="41"/>
        <v>0</v>
      </c>
      <c r="AD54" s="15">
        <v>0</v>
      </c>
      <c r="AE54" s="8">
        <v>0</v>
      </c>
      <c r="AF54" s="12">
        <v>0</v>
      </c>
      <c r="AG54" s="23">
        <f t="shared" si="42"/>
        <v>0</v>
      </c>
      <c r="AH54" s="15">
        <v>0</v>
      </c>
      <c r="AI54" s="8">
        <v>0</v>
      </c>
      <c r="AJ54" s="12">
        <v>0</v>
      </c>
      <c r="AK54" s="23">
        <f t="shared" si="43"/>
        <v>0</v>
      </c>
      <c r="AL54" s="15">
        <v>0</v>
      </c>
      <c r="AM54" s="8">
        <v>0</v>
      </c>
      <c r="AN54" s="12">
        <v>0</v>
      </c>
      <c r="AO54" s="23">
        <f t="shared" si="44"/>
        <v>0</v>
      </c>
      <c r="AP54" s="15">
        <v>0</v>
      </c>
      <c r="AQ54" s="8">
        <v>0</v>
      </c>
      <c r="AR54" s="12">
        <v>0</v>
      </c>
      <c r="AS54" s="23">
        <f t="shared" si="45"/>
        <v>0</v>
      </c>
      <c r="AT54" s="15">
        <v>0</v>
      </c>
      <c r="AU54" s="8">
        <v>0</v>
      </c>
      <c r="AV54" s="12">
        <v>0</v>
      </c>
      <c r="AW54" s="23">
        <f t="shared" si="46"/>
        <v>0</v>
      </c>
      <c r="AX54" s="15">
        <v>0</v>
      </c>
      <c r="AY54" s="8">
        <v>0</v>
      </c>
      <c r="AZ54" s="12">
        <v>0</v>
      </c>
      <c r="BA54" s="23">
        <f t="shared" si="47"/>
        <v>0</v>
      </c>
      <c r="BB54" s="15">
        <v>0</v>
      </c>
      <c r="BC54" s="8">
        <v>0</v>
      </c>
      <c r="BD54" s="12">
        <v>0</v>
      </c>
      <c r="BE54" s="23">
        <f t="shared" si="48"/>
        <v>0</v>
      </c>
      <c r="BF54" s="61">
        <f t="shared" si="12"/>
        <v>0</v>
      </c>
    </row>
    <row r="55" spans="1:58" ht="15">
      <c r="A55" s="586"/>
      <c r="B55" s="586"/>
      <c r="C55" s="586"/>
      <c r="D55" s="586"/>
      <c r="E55" s="737"/>
      <c r="F55" s="740">
        <v>80</v>
      </c>
      <c r="G55" s="740" t="s">
        <v>129</v>
      </c>
      <c r="H55" s="743" t="s">
        <v>45</v>
      </c>
      <c r="I55" s="316" t="s">
        <v>46</v>
      </c>
      <c r="J55" s="15">
        <v>0</v>
      </c>
      <c r="K55" s="8">
        <v>0</v>
      </c>
      <c r="L55" s="12">
        <v>0</v>
      </c>
      <c r="M55" s="23">
        <f t="shared" si="37"/>
        <v>0</v>
      </c>
      <c r="N55" s="15">
        <v>0</v>
      </c>
      <c r="O55" s="8">
        <v>0</v>
      </c>
      <c r="P55" s="12">
        <v>0</v>
      </c>
      <c r="Q55" s="23">
        <f t="shared" si="38"/>
        <v>0</v>
      </c>
      <c r="R55" s="15">
        <v>0</v>
      </c>
      <c r="S55" s="8">
        <v>0</v>
      </c>
      <c r="T55" s="12">
        <v>0</v>
      </c>
      <c r="U55" s="23">
        <f t="shared" si="39"/>
        <v>0</v>
      </c>
      <c r="V55" s="15">
        <v>0</v>
      </c>
      <c r="W55" s="8">
        <v>0</v>
      </c>
      <c r="X55" s="12">
        <v>0</v>
      </c>
      <c r="Y55" s="23">
        <f t="shared" si="40"/>
        <v>0</v>
      </c>
      <c r="Z55" s="15">
        <v>0</v>
      </c>
      <c r="AA55" s="8">
        <v>0</v>
      </c>
      <c r="AB55" s="12">
        <v>0</v>
      </c>
      <c r="AC55" s="23">
        <f t="shared" si="41"/>
        <v>0</v>
      </c>
      <c r="AD55" s="15">
        <v>0</v>
      </c>
      <c r="AE55" s="8">
        <v>0</v>
      </c>
      <c r="AF55" s="12">
        <v>0</v>
      </c>
      <c r="AG55" s="23">
        <f t="shared" si="42"/>
        <v>0</v>
      </c>
      <c r="AH55" s="15">
        <v>0</v>
      </c>
      <c r="AI55" s="8">
        <v>0</v>
      </c>
      <c r="AJ55" s="12">
        <v>0</v>
      </c>
      <c r="AK55" s="23">
        <f t="shared" si="43"/>
        <v>0</v>
      </c>
      <c r="AL55" s="15">
        <v>0</v>
      </c>
      <c r="AM55" s="8">
        <v>0</v>
      </c>
      <c r="AN55" s="12">
        <v>0</v>
      </c>
      <c r="AO55" s="23">
        <f t="shared" si="44"/>
        <v>0</v>
      </c>
      <c r="AP55" s="15">
        <v>0</v>
      </c>
      <c r="AQ55" s="8">
        <v>0</v>
      </c>
      <c r="AR55" s="12">
        <v>0</v>
      </c>
      <c r="AS55" s="23">
        <f t="shared" si="45"/>
        <v>0</v>
      </c>
      <c r="AT55" s="15">
        <v>0</v>
      </c>
      <c r="AU55" s="8">
        <v>0</v>
      </c>
      <c r="AV55" s="12">
        <v>0</v>
      </c>
      <c r="AW55" s="23">
        <f t="shared" si="46"/>
        <v>0</v>
      </c>
      <c r="AX55" s="15">
        <v>0</v>
      </c>
      <c r="AY55" s="8">
        <v>0</v>
      </c>
      <c r="AZ55" s="12">
        <v>0</v>
      </c>
      <c r="BA55" s="23">
        <f t="shared" si="47"/>
        <v>0</v>
      </c>
      <c r="BB55" s="15">
        <v>0</v>
      </c>
      <c r="BC55" s="8">
        <v>0</v>
      </c>
      <c r="BD55" s="12">
        <v>0</v>
      </c>
      <c r="BE55" s="23">
        <f t="shared" si="48"/>
        <v>0</v>
      </c>
      <c r="BF55" s="61">
        <f t="shared" si="12"/>
        <v>0</v>
      </c>
    </row>
    <row r="56" spans="1:58" ht="15.75" thickBot="1">
      <c r="A56" s="587"/>
      <c r="B56" s="586"/>
      <c r="C56" s="586"/>
      <c r="D56" s="586"/>
      <c r="E56" s="738"/>
      <c r="F56" s="741">
        <v>80</v>
      </c>
      <c r="G56" s="741" t="s">
        <v>129</v>
      </c>
      <c r="H56" s="745"/>
      <c r="I56" s="318" t="s">
        <v>47</v>
      </c>
      <c r="J56" s="17">
        <v>0</v>
      </c>
      <c r="K56" s="18">
        <v>0</v>
      </c>
      <c r="L56" s="31">
        <v>0</v>
      </c>
      <c r="M56" s="150">
        <f t="shared" si="37"/>
        <v>0</v>
      </c>
      <c r="N56" s="17">
        <v>0</v>
      </c>
      <c r="O56" s="18">
        <v>0</v>
      </c>
      <c r="P56" s="31">
        <v>0</v>
      </c>
      <c r="Q56" s="150">
        <f t="shared" si="38"/>
        <v>0</v>
      </c>
      <c r="R56" s="17">
        <v>0</v>
      </c>
      <c r="S56" s="18">
        <v>0</v>
      </c>
      <c r="T56" s="31">
        <v>0</v>
      </c>
      <c r="U56" s="150">
        <f t="shared" si="39"/>
        <v>0</v>
      </c>
      <c r="V56" s="17">
        <v>0</v>
      </c>
      <c r="W56" s="18">
        <v>0</v>
      </c>
      <c r="X56" s="31">
        <v>0</v>
      </c>
      <c r="Y56" s="150">
        <f t="shared" si="40"/>
        <v>0</v>
      </c>
      <c r="Z56" s="17">
        <v>0</v>
      </c>
      <c r="AA56" s="18">
        <v>0</v>
      </c>
      <c r="AB56" s="31">
        <v>0</v>
      </c>
      <c r="AC56" s="150">
        <f t="shared" si="41"/>
        <v>0</v>
      </c>
      <c r="AD56" s="17">
        <v>0</v>
      </c>
      <c r="AE56" s="18">
        <v>0</v>
      </c>
      <c r="AF56" s="31">
        <v>0</v>
      </c>
      <c r="AG56" s="150">
        <f t="shared" si="42"/>
        <v>0</v>
      </c>
      <c r="AH56" s="17">
        <v>0</v>
      </c>
      <c r="AI56" s="18">
        <v>0</v>
      </c>
      <c r="AJ56" s="31">
        <v>0</v>
      </c>
      <c r="AK56" s="150">
        <f t="shared" si="43"/>
        <v>0</v>
      </c>
      <c r="AL56" s="17">
        <v>0</v>
      </c>
      <c r="AM56" s="18">
        <v>0</v>
      </c>
      <c r="AN56" s="31">
        <v>0</v>
      </c>
      <c r="AO56" s="150">
        <f t="shared" si="44"/>
        <v>0</v>
      </c>
      <c r="AP56" s="17">
        <v>0</v>
      </c>
      <c r="AQ56" s="18">
        <v>0</v>
      </c>
      <c r="AR56" s="31">
        <v>0</v>
      </c>
      <c r="AS56" s="150">
        <f t="shared" si="45"/>
        <v>0</v>
      </c>
      <c r="AT56" s="17">
        <v>0</v>
      </c>
      <c r="AU56" s="18">
        <v>0</v>
      </c>
      <c r="AV56" s="31">
        <v>0</v>
      </c>
      <c r="AW56" s="150">
        <f t="shared" si="46"/>
        <v>0</v>
      </c>
      <c r="AX56" s="17">
        <v>0</v>
      </c>
      <c r="AY56" s="18">
        <v>0</v>
      </c>
      <c r="AZ56" s="31">
        <v>0</v>
      </c>
      <c r="BA56" s="150">
        <f t="shared" si="47"/>
        <v>0</v>
      </c>
      <c r="BB56" s="17">
        <v>0</v>
      </c>
      <c r="BC56" s="18">
        <v>0</v>
      </c>
      <c r="BD56" s="31">
        <v>0</v>
      </c>
      <c r="BE56" s="150">
        <f t="shared" si="48"/>
        <v>0</v>
      </c>
      <c r="BF56" s="62">
        <f t="shared" si="12"/>
        <v>0</v>
      </c>
    </row>
    <row r="57" spans="1:58" ht="15">
      <c r="A57" s="585" t="s">
        <v>130</v>
      </c>
      <c r="B57" s="586"/>
      <c r="C57" s="586"/>
      <c r="D57" s="586"/>
      <c r="E57" s="746" t="s">
        <v>131</v>
      </c>
      <c r="F57" s="750">
        <v>100</v>
      </c>
      <c r="G57" s="750" t="s">
        <v>132</v>
      </c>
      <c r="H57" s="748" t="s">
        <v>36</v>
      </c>
      <c r="I57" s="320" t="s">
        <v>37</v>
      </c>
      <c r="J57" s="13">
        <v>0</v>
      </c>
      <c r="K57" s="14">
        <v>0</v>
      </c>
      <c r="L57" s="14">
        <v>0</v>
      </c>
      <c r="M57" s="327">
        <f t="shared" si="37"/>
        <v>0</v>
      </c>
      <c r="N57" s="13">
        <v>0</v>
      </c>
      <c r="O57" s="14">
        <v>0</v>
      </c>
      <c r="P57" s="14">
        <v>0</v>
      </c>
      <c r="Q57" s="327">
        <f t="shared" si="38"/>
        <v>0</v>
      </c>
      <c r="R57" s="13">
        <v>0</v>
      </c>
      <c r="S57" s="14">
        <v>0</v>
      </c>
      <c r="T57" s="14">
        <v>0</v>
      </c>
      <c r="U57" s="327">
        <f t="shared" si="39"/>
        <v>0</v>
      </c>
      <c r="V57" s="13">
        <v>0</v>
      </c>
      <c r="W57" s="14">
        <v>0</v>
      </c>
      <c r="X57" s="14">
        <v>0</v>
      </c>
      <c r="Y57" s="327">
        <f t="shared" si="40"/>
        <v>0</v>
      </c>
      <c r="Z57" s="13">
        <v>0</v>
      </c>
      <c r="AA57" s="14">
        <v>0</v>
      </c>
      <c r="AB57" s="14">
        <v>0</v>
      </c>
      <c r="AC57" s="327">
        <f t="shared" si="41"/>
        <v>0</v>
      </c>
      <c r="AD57" s="13">
        <v>0</v>
      </c>
      <c r="AE57" s="14">
        <v>0</v>
      </c>
      <c r="AF57" s="14">
        <v>0</v>
      </c>
      <c r="AG57" s="327">
        <f t="shared" si="42"/>
        <v>0</v>
      </c>
      <c r="AH57" s="13">
        <v>0</v>
      </c>
      <c r="AI57" s="14">
        <v>0</v>
      </c>
      <c r="AJ57" s="14">
        <v>0</v>
      </c>
      <c r="AK57" s="327">
        <f t="shared" si="43"/>
        <v>0</v>
      </c>
      <c r="AL57" s="13">
        <v>0</v>
      </c>
      <c r="AM57" s="14">
        <v>0</v>
      </c>
      <c r="AN57" s="14">
        <v>0</v>
      </c>
      <c r="AO57" s="327">
        <f t="shared" si="44"/>
        <v>0</v>
      </c>
      <c r="AP57" s="13">
        <v>0</v>
      </c>
      <c r="AQ57" s="14">
        <v>0</v>
      </c>
      <c r="AR57" s="14">
        <v>0</v>
      </c>
      <c r="AS57" s="327">
        <f t="shared" si="45"/>
        <v>0</v>
      </c>
      <c r="AT57" s="13">
        <v>0</v>
      </c>
      <c r="AU57" s="14">
        <v>0</v>
      </c>
      <c r="AV57" s="14">
        <v>0</v>
      </c>
      <c r="AW57" s="327">
        <f t="shared" si="46"/>
        <v>0</v>
      </c>
      <c r="AX57" s="13">
        <v>0</v>
      </c>
      <c r="AY57" s="14">
        <v>0</v>
      </c>
      <c r="AZ57" s="14">
        <v>0</v>
      </c>
      <c r="BA57" s="327">
        <f t="shared" si="47"/>
        <v>0</v>
      </c>
      <c r="BB57" s="13">
        <v>0</v>
      </c>
      <c r="BC57" s="14">
        <v>0</v>
      </c>
      <c r="BD57" s="14">
        <v>0</v>
      </c>
      <c r="BE57" s="327">
        <f t="shared" si="48"/>
        <v>0</v>
      </c>
      <c r="BF57" s="60">
        <f t="shared" si="12"/>
        <v>0</v>
      </c>
    </row>
    <row r="58" spans="1:58" ht="15">
      <c r="A58" s="586"/>
      <c r="B58" s="586"/>
      <c r="C58" s="586"/>
      <c r="D58" s="586"/>
      <c r="E58" s="737"/>
      <c r="F58" s="751">
        <v>100</v>
      </c>
      <c r="G58" s="751" t="s">
        <v>132</v>
      </c>
      <c r="H58" s="743"/>
      <c r="I58" s="316" t="s">
        <v>38</v>
      </c>
      <c r="J58" s="15">
        <v>0</v>
      </c>
      <c r="K58" s="8">
        <v>0</v>
      </c>
      <c r="L58" s="8">
        <v>0</v>
      </c>
      <c r="M58" s="328">
        <f t="shared" si="37"/>
        <v>0</v>
      </c>
      <c r="N58" s="15">
        <v>0</v>
      </c>
      <c r="O58" s="8">
        <v>0</v>
      </c>
      <c r="P58" s="8">
        <v>0</v>
      </c>
      <c r="Q58" s="328">
        <f t="shared" si="38"/>
        <v>0</v>
      </c>
      <c r="R58" s="15">
        <v>0</v>
      </c>
      <c r="S58" s="8">
        <v>0</v>
      </c>
      <c r="T58" s="8">
        <v>0</v>
      </c>
      <c r="U58" s="328">
        <f t="shared" si="39"/>
        <v>0</v>
      </c>
      <c r="V58" s="15">
        <v>0</v>
      </c>
      <c r="W58" s="8">
        <v>0</v>
      </c>
      <c r="X58" s="8">
        <v>0</v>
      </c>
      <c r="Y58" s="328">
        <f t="shared" si="40"/>
        <v>0</v>
      </c>
      <c r="Z58" s="15">
        <v>0</v>
      </c>
      <c r="AA58" s="8">
        <v>0</v>
      </c>
      <c r="AB58" s="8">
        <v>0</v>
      </c>
      <c r="AC58" s="328">
        <f t="shared" si="41"/>
        <v>0</v>
      </c>
      <c r="AD58" s="15">
        <v>0</v>
      </c>
      <c r="AE58" s="8">
        <v>0</v>
      </c>
      <c r="AF58" s="8">
        <v>0</v>
      </c>
      <c r="AG58" s="328">
        <f t="shared" si="42"/>
        <v>0</v>
      </c>
      <c r="AH58" s="15">
        <v>0</v>
      </c>
      <c r="AI58" s="8">
        <v>0</v>
      </c>
      <c r="AJ58" s="8">
        <v>0</v>
      </c>
      <c r="AK58" s="328">
        <f t="shared" si="43"/>
        <v>0</v>
      </c>
      <c r="AL58" s="15">
        <v>0</v>
      </c>
      <c r="AM58" s="8">
        <v>0</v>
      </c>
      <c r="AN58" s="8">
        <v>0</v>
      </c>
      <c r="AO58" s="328">
        <f t="shared" si="44"/>
        <v>0</v>
      </c>
      <c r="AP58" s="15">
        <v>0</v>
      </c>
      <c r="AQ58" s="8">
        <v>0</v>
      </c>
      <c r="AR58" s="8">
        <v>0</v>
      </c>
      <c r="AS58" s="328">
        <f t="shared" si="45"/>
        <v>0</v>
      </c>
      <c r="AT58" s="15">
        <v>0</v>
      </c>
      <c r="AU58" s="8">
        <v>0</v>
      </c>
      <c r="AV58" s="8">
        <v>0</v>
      </c>
      <c r="AW58" s="328">
        <f t="shared" si="46"/>
        <v>0</v>
      </c>
      <c r="AX58" s="15">
        <v>0</v>
      </c>
      <c r="AY58" s="8">
        <v>0</v>
      </c>
      <c r="AZ58" s="8">
        <v>0</v>
      </c>
      <c r="BA58" s="328">
        <f t="shared" si="47"/>
        <v>0</v>
      </c>
      <c r="BB58" s="15">
        <v>0</v>
      </c>
      <c r="BC58" s="8">
        <v>0</v>
      </c>
      <c r="BD58" s="8">
        <v>0</v>
      </c>
      <c r="BE58" s="328">
        <f t="shared" si="48"/>
        <v>0</v>
      </c>
      <c r="BF58" s="61">
        <f t="shared" si="12"/>
        <v>0</v>
      </c>
    </row>
    <row r="59" spans="1:58" ht="15">
      <c r="A59" s="586"/>
      <c r="B59" s="586"/>
      <c r="C59" s="586"/>
      <c r="D59" s="586"/>
      <c r="E59" s="737"/>
      <c r="F59" s="751">
        <v>100</v>
      </c>
      <c r="G59" s="751" t="s">
        <v>132</v>
      </c>
      <c r="H59" s="743"/>
      <c r="I59" s="316" t="s">
        <v>39</v>
      </c>
      <c r="J59" s="15">
        <v>29</v>
      </c>
      <c r="K59" s="8">
        <v>11</v>
      </c>
      <c r="L59" s="8">
        <v>0</v>
      </c>
      <c r="M59" s="328">
        <f t="shared" si="37"/>
        <v>40</v>
      </c>
      <c r="N59" s="15">
        <v>0</v>
      </c>
      <c r="O59" s="8">
        <v>0</v>
      </c>
      <c r="P59" s="8">
        <v>0</v>
      </c>
      <c r="Q59" s="328">
        <f t="shared" si="38"/>
        <v>0</v>
      </c>
      <c r="R59" s="15">
        <v>0</v>
      </c>
      <c r="S59" s="8">
        <v>0</v>
      </c>
      <c r="T59" s="8">
        <v>0</v>
      </c>
      <c r="U59" s="328">
        <f t="shared" si="39"/>
        <v>0</v>
      </c>
      <c r="V59" s="15">
        <v>0</v>
      </c>
      <c r="W59" s="8">
        <v>0</v>
      </c>
      <c r="X59" s="8">
        <v>0</v>
      </c>
      <c r="Y59" s="328">
        <f t="shared" si="40"/>
        <v>0</v>
      </c>
      <c r="Z59" s="15">
        <v>0</v>
      </c>
      <c r="AA59" s="8">
        <v>0</v>
      </c>
      <c r="AB59" s="8">
        <v>0</v>
      </c>
      <c r="AC59" s="328">
        <f t="shared" si="41"/>
        <v>0</v>
      </c>
      <c r="AD59" s="15">
        <v>0</v>
      </c>
      <c r="AE59" s="8">
        <v>0</v>
      </c>
      <c r="AF59" s="8">
        <v>0</v>
      </c>
      <c r="AG59" s="328">
        <f t="shared" si="42"/>
        <v>0</v>
      </c>
      <c r="AH59" s="15">
        <v>0</v>
      </c>
      <c r="AI59" s="8">
        <v>0</v>
      </c>
      <c r="AJ59" s="8">
        <v>0</v>
      </c>
      <c r="AK59" s="328">
        <f t="shared" si="43"/>
        <v>0</v>
      </c>
      <c r="AL59" s="15">
        <v>0</v>
      </c>
      <c r="AM59" s="8">
        <v>0</v>
      </c>
      <c r="AN59" s="8">
        <v>0</v>
      </c>
      <c r="AO59" s="328">
        <f t="shared" si="44"/>
        <v>0</v>
      </c>
      <c r="AP59" s="15">
        <v>0</v>
      </c>
      <c r="AQ59" s="8">
        <v>0</v>
      </c>
      <c r="AR59" s="8">
        <v>0</v>
      </c>
      <c r="AS59" s="328">
        <f t="shared" si="45"/>
        <v>0</v>
      </c>
      <c r="AT59" s="15">
        <v>0</v>
      </c>
      <c r="AU59" s="8">
        <v>0</v>
      </c>
      <c r="AV59" s="8">
        <v>0</v>
      </c>
      <c r="AW59" s="328">
        <f t="shared" si="46"/>
        <v>0</v>
      </c>
      <c r="AX59" s="15">
        <v>0</v>
      </c>
      <c r="AY59" s="8">
        <v>0</v>
      </c>
      <c r="AZ59" s="8">
        <v>0</v>
      </c>
      <c r="BA59" s="328">
        <f t="shared" si="47"/>
        <v>0</v>
      </c>
      <c r="BB59" s="15">
        <v>0</v>
      </c>
      <c r="BC59" s="8">
        <v>0</v>
      </c>
      <c r="BD59" s="8">
        <v>0</v>
      </c>
      <c r="BE59" s="328">
        <f t="shared" si="48"/>
        <v>0</v>
      </c>
      <c r="BF59" s="61">
        <f t="shared" si="12"/>
        <v>40</v>
      </c>
    </row>
    <row r="60" spans="1:58" ht="15">
      <c r="A60" s="586"/>
      <c r="B60" s="586"/>
      <c r="C60" s="586"/>
      <c r="D60" s="586"/>
      <c r="E60" s="737"/>
      <c r="F60" s="751">
        <v>100</v>
      </c>
      <c r="G60" s="751" t="s">
        <v>132</v>
      </c>
      <c r="H60" s="743"/>
      <c r="I60" s="316" t="s">
        <v>40</v>
      </c>
      <c r="J60" s="15">
        <v>38</v>
      </c>
      <c r="K60" s="8">
        <v>19</v>
      </c>
      <c r="L60" s="8">
        <v>0</v>
      </c>
      <c r="M60" s="328">
        <f t="shared" si="37"/>
        <v>57</v>
      </c>
      <c r="N60" s="15">
        <v>0</v>
      </c>
      <c r="O60" s="8">
        <v>0</v>
      </c>
      <c r="P60" s="8">
        <v>0</v>
      </c>
      <c r="Q60" s="328">
        <f t="shared" si="38"/>
        <v>0</v>
      </c>
      <c r="R60" s="15">
        <v>0</v>
      </c>
      <c r="S60" s="8">
        <v>0</v>
      </c>
      <c r="T60" s="8">
        <v>0</v>
      </c>
      <c r="U60" s="328">
        <f t="shared" si="39"/>
        <v>0</v>
      </c>
      <c r="V60" s="15">
        <v>0</v>
      </c>
      <c r="W60" s="8">
        <v>0</v>
      </c>
      <c r="X60" s="8">
        <v>0</v>
      </c>
      <c r="Y60" s="328">
        <f t="shared" si="40"/>
        <v>0</v>
      </c>
      <c r="Z60" s="15">
        <v>0</v>
      </c>
      <c r="AA60" s="8">
        <v>0</v>
      </c>
      <c r="AB60" s="8">
        <v>0</v>
      </c>
      <c r="AC60" s="328">
        <f t="shared" si="41"/>
        <v>0</v>
      </c>
      <c r="AD60" s="15">
        <v>0</v>
      </c>
      <c r="AE60" s="8">
        <v>0</v>
      </c>
      <c r="AF60" s="8">
        <v>0</v>
      </c>
      <c r="AG60" s="328">
        <f t="shared" si="42"/>
        <v>0</v>
      </c>
      <c r="AH60" s="15">
        <v>0</v>
      </c>
      <c r="AI60" s="8">
        <v>0</v>
      </c>
      <c r="AJ60" s="8">
        <v>0</v>
      </c>
      <c r="AK60" s="328">
        <f t="shared" si="43"/>
        <v>0</v>
      </c>
      <c r="AL60" s="15">
        <v>0</v>
      </c>
      <c r="AM60" s="8">
        <v>0</v>
      </c>
      <c r="AN60" s="8">
        <v>0</v>
      </c>
      <c r="AO60" s="328">
        <f t="shared" si="44"/>
        <v>0</v>
      </c>
      <c r="AP60" s="15">
        <v>0</v>
      </c>
      <c r="AQ60" s="8">
        <v>0</v>
      </c>
      <c r="AR60" s="8">
        <v>0</v>
      </c>
      <c r="AS60" s="328">
        <f t="shared" si="45"/>
        <v>0</v>
      </c>
      <c r="AT60" s="15">
        <v>0</v>
      </c>
      <c r="AU60" s="8">
        <v>0</v>
      </c>
      <c r="AV60" s="8">
        <v>0</v>
      </c>
      <c r="AW60" s="328">
        <f t="shared" si="46"/>
        <v>0</v>
      </c>
      <c r="AX60" s="15">
        <v>0</v>
      </c>
      <c r="AY60" s="8">
        <v>0</v>
      </c>
      <c r="AZ60" s="8">
        <v>0</v>
      </c>
      <c r="BA60" s="328">
        <f t="shared" si="47"/>
        <v>0</v>
      </c>
      <c r="BB60" s="15">
        <v>0</v>
      </c>
      <c r="BC60" s="8">
        <v>0</v>
      </c>
      <c r="BD60" s="8">
        <v>0</v>
      </c>
      <c r="BE60" s="328">
        <f t="shared" si="48"/>
        <v>0</v>
      </c>
      <c r="BF60" s="61">
        <f t="shared" si="12"/>
        <v>57</v>
      </c>
    </row>
    <row r="61" spans="1:58" ht="15">
      <c r="A61" s="586"/>
      <c r="B61" s="586"/>
      <c r="C61" s="586"/>
      <c r="D61" s="586"/>
      <c r="E61" s="737"/>
      <c r="F61" s="751">
        <v>100</v>
      </c>
      <c r="G61" s="751" t="s">
        <v>132</v>
      </c>
      <c r="H61" s="743"/>
      <c r="I61" s="316" t="s">
        <v>41</v>
      </c>
      <c r="J61" s="15">
        <v>2</v>
      </c>
      <c r="K61" s="8">
        <v>1</v>
      </c>
      <c r="L61" s="8">
        <v>0</v>
      </c>
      <c r="M61" s="328">
        <f t="shared" si="37"/>
        <v>3</v>
      </c>
      <c r="N61" s="15">
        <v>0</v>
      </c>
      <c r="O61" s="8">
        <v>0</v>
      </c>
      <c r="P61" s="8">
        <v>0</v>
      </c>
      <c r="Q61" s="328">
        <f t="shared" si="38"/>
        <v>0</v>
      </c>
      <c r="R61" s="15">
        <v>0</v>
      </c>
      <c r="S61" s="8">
        <v>0</v>
      </c>
      <c r="T61" s="8">
        <v>0</v>
      </c>
      <c r="U61" s="328">
        <f t="shared" si="39"/>
        <v>0</v>
      </c>
      <c r="V61" s="15">
        <v>0</v>
      </c>
      <c r="W61" s="8">
        <v>0</v>
      </c>
      <c r="X61" s="8">
        <v>0</v>
      </c>
      <c r="Y61" s="328">
        <f t="shared" si="40"/>
        <v>0</v>
      </c>
      <c r="Z61" s="15">
        <v>0</v>
      </c>
      <c r="AA61" s="8">
        <v>0</v>
      </c>
      <c r="AB61" s="8">
        <v>0</v>
      </c>
      <c r="AC61" s="328">
        <f t="shared" si="41"/>
        <v>0</v>
      </c>
      <c r="AD61" s="15">
        <v>0</v>
      </c>
      <c r="AE61" s="8">
        <v>0</v>
      </c>
      <c r="AF61" s="8">
        <v>0</v>
      </c>
      <c r="AG61" s="328">
        <f t="shared" si="42"/>
        <v>0</v>
      </c>
      <c r="AH61" s="15">
        <v>0</v>
      </c>
      <c r="AI61" s="8">
        <v>0</v>
      </c>
      <c r="AJ61" s="8">
        <v>0</v>
      </c>
      <c r="AK61" s="328">
        <f t="shared" si="43"/>
        <v>0</v>
      </c>
      <c r="AL61" s="15">
        <v>0</v>
      </c>
      <c r="AM61" s="8">
        <v>0</v>
      </c>
      <c r="AN61" s="8">
        <v>0</v>
      </c>
      <c r="AO61" s="328">
        <f t="shared" si="44"/>
        <v>0</v>
      </c>
      <c r="AP61" s="15">
        <v>0</v>
      </c>
      <c r="AQ61" s="8">
        <v>0</v>
      </c>
      <c r="AR61" s="8">
        <v>0</v>
      </c>
      <c r="AS61" s="328">
        <f t="shared" si="45"/>
        <v>0</v>
      </c>
      <c r="AT61" s="15">
        <v>0</v>
      </c>
      <c r="AU61" s="8">
        <v>0</v>
      </c>
      <c r="AV61" s="8">
        <v>0</v>
      </c>
      <c r="AW61" s="328">
        <f t="shared" si="46"/>
        <v>0</v>
      </c>
      <c r="AX61" s="15">
        <v>0</v>
      </c>
      <c r="AY61" s="8">
        <v>0</v>
      </c>
      <c r="AZ61" s="8">
        <v>0</v>
      </c>
      <c r="BA61" s="328">
        <f t="shared" si="47"/>
        <v>0</v>
      </c>
      <c r="BB61" s="15">
        <v>0</v>
      </c>
      <c r="BC61" s="8">
        <v>0</v>
      </c>
      <c r="BD61" s="8">
        <v>0</v>
      </c>
      <c r="BE61" s="328">
        <f t="shared" si="48"/>
        <v>0</v>
      </c>
      <c r="BF61" s="61">
        <f t="shared" si="12"/>
        <v>3</v>
      </c>
    </row>
    <row r="62" spans="1:58" ht="25.5">
      <c r="A62" s="586"/>
      <c r="B62" s="586"/>
      <c r="C62" s="586"/>
      <c r="D62" s="586"/>
      <c r="E62" s="737"/>
      <c r="F62" s="751">
        <v>100</v>
      </c>
      <c r="G62" s="751" t="s">
        <v>132</v>
      </c>
      <c r="H62" s="743"/>
      <c r="I62" s="317" t="s">
        <v>132</v>
      </c>
      <c r="J62" s="329">
        <f>SUM(J57:J61)</f>
        <v>69</v>
      </c>
      <c r="K62" s="294">
        <f>SUM(K57:K61)</f>
        <v>31</v>
      </c>
      <c r="L62" s="294">
        <f>SUM(L57:L61)</f>
        <v>0</v>
      </c>
      <c r="M62" s="328">
        <f>SUM(J62:L62)</f>
        <v>100</v>
      </c>
      <c r="N62" s="329">
        <f>SUM(N57:N61)</f>
        <v>0</v>
      </c>
      <c r="O62" s="294">
        <f>SUM(O57:O61)</f>
        <v>0</v>
      </c>
      <c r="P62" s="294">
        <f>SUM(P57:P61)</f>
        <v>0</v>
      </c>
      <c r="Q62" s="328">
        <f t="shared" si="38"/>
        <v>0</v>
      </c>
      <c r="R62" s="329">
        <f>SUM(R57:R61)</f>
        <v>0</v>
      </c>
      <c r="S62" s="294">
        <f>SUM(S57:S61)</f>
        <v>0</v>
      </c>
      <c r="T62" s="294">
        <f>SUM(T57:T61)</f>
        <v>0</v>
      </c>
      <c r="U62" s="328">
        <f t="shared" si="39"/>
        <v>0</v>
      </c>
      <c r="V62" s="329">
        <f>SUM(V57:V61)</f>
        <v>0</v>
      </c>
      <c r="W62" s="294">
        <f>SUM(W57:W61)</f>
        <v>0</v>
      </c>
      <c r="X62" s="294">
        <f>SUM(X57:X61)</f>
        <v>0</v>
      </c>
      <c r="Y62" s="328">
        <f t="shared" si="40"/>
        <v>0</v>
      </c>
      <c r="Z62" s="329">
        <f>SUM(Z57:Z61)</f>
        <v>0</v>
      </c>
      <c r="AA62" s="294">
        <f>SUM(AA57:AA61)</f>
        <v>0</v>
      </c>
      <c r="AB62" s="294">
        <f>SUM(AB57:AB61)</f>
        <v>0</v>
      </c>
      <c r="AC62" s="328">
        <f t="shared" si="41"/>
        <v>0</v>
      </c>
      <c r="AD62" s="329">
        <f>SUM(AD57:AD61)</f>
        <v>0</v>
      </c>
      <c r="AE62" s="294">
        <f>SUM(AE57:AE61)</f>
        <v>0</v>
      </c>
      <c r="AF62" s="294">
        <f>SUM(AF57:AF61)</f>
        <v>0</v>
      </c>
      <c r="AG62" s="328">
        <f t="shared" si="42"/>
        <v>0</v>
      </c>
      <c r="AH62" s="329">
        <f>SUM(AH57:AH61)</f>
        <v>0</v>
      </c>
      <c r="AI62" s="294">
        <f>SUM(AI57:AI61)</f>
        <v>0</v>
      </c>
      <c r="AJ62" s="294">
        <f>SUM(AJ57:AJ61)</f>
        <v>0</v>
      </c>
      <c r="AK62" s="328">
        <f t="shared" si="43"/>
        <v>0</v>
      </c>
      <c r="AL62" s="329">
        <f>SUM(AL57:AL61)</f>
        <v>0</v>
      </c>
      <c r="AM62" s="294">
        <f>SUM(AM57:AM61)</f>
        <v>0</v>
      </c>
      <c r="AN62" s="294">
        <f>SUM(AN57:AN61)</f>
        <v>0</v>
      </c>
      <c r="AO62" s="328">
        <f t="shared" si="44"/>
        <v>0</v>
      </c>
      <c r="AP62" s="329">
        <f>SUM(AP57:AP61)</f>
        <v>0</v>
      </c>
      <c r="AQ62" s="294">
        <f>SUM(AQ57:AQ61)</f>
        <v>0</v>
      </c>
      <c r="AR62" s="294">
        <f>SUM(AR57:AR61)</f>
        <v>0</v>
      </c>
      <c r="AS62" s="328">
        <f t="shared" si="45"/>
        <v>0</v>
      </c>
      <c r="AT62" s="329">
        <f>SUM(AT57:AT61)</f>
        <v>0</v>
      </c>
      <c r="AU62" s="294">
        <f>SUM(AU57:AU61)</f>
        <v>0</v>
      </c>
      <c r="AV62" s="294">
        <f>SUM(AV57:AV61)</f>
        <v>0</v>
      </c>
      <c r="AW62" s="328">
        <f t="shared" si="46"/>
        <v>0</v>
      </c>
      <c r="AX62" s="329">
        <f>SUM(AX57:AX61)</f>
        <v>0</v>
      </c>
      <c r="AY62" s="294">
        <f>SUM(AY57:AY61)</f>
        <v>0</v>
      </c>
      <c r="AZ62" s="294">
        <f>SUM(AZ57:AZ61)</f>
        <v>0</v>
      </c>
      <c r="BA62" s="328">
        <f t="shared" si="47"/>
        <v>0</v>
      </c>
      <c r="BB62" s="329">
        <f>SUM(BB57:BB61)</f>
        <v>0</v>
      </c>
      <c r="BC62" s="294">
        <f>SUM(BC57:BC61)</f>
        <v>0</v>
      </c>
      <c r="BD62" s="294">
        <f>SUM(BD57:BD61)</f>
        <v>0</v>
      </c>
      <c r="BE62" s="328">
        <f t="shared" si="48"/>
        <v>0</v>
      </c>
      <c r="BF62" s="59">
        <f>AG62+AC62+Y62+U62+Q62+M62+AK62+AO62+AS62+AW62+BA62+BE62</f>
        <v>100</v>
      </c>
    </row>
    <row r="63" spans="1:58" ht="15">
      <c r="A63" s="586"/>
      <c r="B63" s="586"/>
      <c r="C63" s="586"/>
      <c r="D63" s="586"/>
      <c r="E63" s="737"/>
      <c r="F63" s="751">
        <v>100</v>
      </c>
      <c r="G63" s="751" t="s">
        <v>132</v>
      </c>
      <c r="H63" s="744" t="s">
        <v>42</v>
      </c>
      <c r="I63" s="316" t="s">
        <v>43</v>
      </c>
      <c r="J63" s="82">
        <v>66</v>
      </c>
      <c r="K63" s="49">
        <v>29</v>
      </c>
      <c r="L63" s="8">
        <v>0</v>
      </c>
      <c r="M63" s="23">
        <f>SUM(J63:L63)</f>
        <v>95</v>
      </c>
      <c r="N63" s="82">
        <v>0</v>
      </c>
      <c r="O63" s="49">
        <v>0</v>
      </c>
      <c r="P63" s="8">
        <v>0</v>
      </c>
      <c r="Q63" s="23">
        <f t="shared" si="38"/>
        <v>0</v>
      </c>
      <c r="R63" s="82">
        <v>0</v>
      </c>
      <c r="S63" s="49">
        <v>0</v>
      </c>
      <c r="T63" s="8">
        <v>0</v>
      </c>
      <c r="U63" s="23">
        <f t="shared" si="39"/>
        <v>0</v>
      </c>
      <c r="V63" s="82">
        <v>0</v>
      </c>
      <c r="W63" s="49">
        <v>0</v>
      </c>
      <c r="X63" s="8">
        <v>0</v>
      </c>
      <c r="Y63" s="23">
        <f t="shared" si="40"/>
        <v>0</v>
      </c>
      <c r="Z63" s="82">
        <v>0</v>
      </c>
      <c r="AA63" s="49">
        <v>0</v>
      </c>
      <c r="AB63" s="8">
        <v>0</v>
      </c>
      <c r="AC63" s="23">
        <f t="shared" si="41"/>
        <v>0</v>
      </c>
      <c r="AD63" s="82">
        <v>0</v>
      </c>
      <c r="AE63" s="49">
        <v>0</v>
      </c>
      <c r="AF63" s="8">
        <v>0</v>
      </c>
      <c r="AG63" s="23">
        <f t="shared" si="42"/>
        <v>0</v>
      </c>
      <c r="AH63" s="82">
        <v>0</v>
      </c>
      <c r="AI63" s="49">
        <v>0</v>
      </c>
      <c r="AJ63" s="8">
        <v>0</v>
      </c>
      <c r="AK63" s="23">
        <f t="shared" si="43"/>
        <v>0</v>
      </c>
      <c r="AL63" s="82">
        <v>0</v>
      </c>
      <c r="AM63" s="49">
        <v>0</v>
      </c>
      <c r="AN63" s="8">
        <v>0</v>
      </c>
      <c r="AO63" s="23">
        <f t="shared" si="44"/>
        <v>0</v>
      </c>
      <c r="AP63" s="82">
        <v>0</v>
      </c>
      <c r="AQ63" s="49">
        <v>0</v>
      </c>
      <c r="AR63" s="8">
        <v>0</v>
      </c>
      <c r="AS63" s="23">
        <f t="shared" si="45"/>
        <v>0</v>
      </c>
      <c r="AT63" s="82">
        <v>0</v>
      </c>
      <c r="AU63" s="49">
        <v>0</v>
      </c>
      <c r="AV63" s="8">
        <v>0</v>
      </c>
      <c r="AW63" s="23">
        <f t="shared" si="46"/>
        <v>0</v>
      </c>
      <c r="AX63" s="82">
        <v>0</v>
      </c>
      <c r="AY63" s="49">
        <v>0</v>
      </c>
      <c r="AZ63" s="8">
        <v>0</v>
      </c>
      <c r="BA63" s="23">
        <f t="shared" si="47"/>
        <v>0</v>
      </c>
      <c r="BB63" s="82">
        <v>0</v>
      </c>
      <c r="BC63" s="49">
        <v>0</v>
      </c>
      <c r="BD63" s="8">
        <v>0</v>
      </c>
      <c r="BE63" s="23">
        <f t="shared" si="48"/>
        <v>0</v>
      </c>
      <c r="BF63" s="61">
        <f t="shared" si="12"/>
        <v>95</v>
      </c>
    </row>
    <row r="64" spans="1:58" ht="15">
      <c r="A64" s="586"/>
      <c r="B64" s="586"/>
      <c r="C64" s="586"/>
      <c r="D64" s="586"/>
      <c r="E64" s="737"/>
      <c r="F64" s="751">
        <v>100</v>
      </c>
      <c r="G64" s="751" t="s">
        <v>132</v>
      </c>
      <c r="H64" s="744"/>
      <c r="I64" s="322" t="s">
        <v>44</v>
      </c>
      <c r="J64" s="15">
        <v>3</v>
      </c>
      <c r="K64" s="8">
        <v>2</v>
      </c>
      <c r="L64" s="12">
        <v>0</v>
      </c>
      <c r="M64" s="23">
        <f aca="true" t="shared" si="49" ref="M64:M71">SUM(J64:L64)</f>
        <v>5</v>
      </c>
      <c r="N64" s="15">
        <v>0</v>
      </c>
      <c r="O64" s="8">
        <v>0</v>
      </c>
      <c r="P64" s="12">
        <v>0</v>
      </c>
      <c r="Q64" s="23">
        <f t="shared" si="38"/>
        <v>0</v>
      </c>
      <c r="R64" s="15">
        <v>0</v>
      </c>
      <c r="S64" s="8">
        <v>0</v>
      </c>
      <c r="T64" s="12">
        <v>0</v>
      </c>
      <c r="U64" s="23">
        <f t="shared" si="39"/>
        <v>0</v>
      </c>
      <c r="V64" s="15">
        <v>0</v>
      </c>
      <c r="W64" s="8">
        <v>0</v>
      </c>
      <c r="X64" s="12">
        <v>0</v>
      </c>
      <c r="Y64" s="23">
        <f t="shared" si="40"/>
        <v>0</v>
      </c>
      <c r="Z64" s="15">
        <v>0</v>
      </c>
      <c r="AA64" s="8">
        <v>0</v>
      </c>
      <c r="AB64" s="12">
        <v>0</v>
      </c>
      <c r="AC64" s="23">
        <f t="shared" si="41"/>
        <v>0</v>
      </c>
      <c r="AD64" s="15">
        <v>0</v>
      </c>
      <c r="AE64" s="8">
        <v>0</v>
      </c>
      <c r="AF64" s="12">
        <v>0</v>
      </c>
      <c r="AG64" s="23">
        <f t="shared" si="42"/>
        <v>0</v>
      </c>
      <c r="AH64" s="15">
        <v>0</v>
      </c>
      <c r="AI64" s="8">
        <v>0</v>
      </c>
      <c r="AJ64" s="12">
        <v>0</v>
      </c>
      <c r="AK64" s="23">
        <f t="shared" si="43"/>
        <v>0</v>
      </c>
      <c r="AL64" s="15">
        <v>0</v>
      </c>
      <c r="AM64" s="8">
        <v>0</v>
      </c>
      <c r="AN64" s="12">
        <v>0</v>
      </c>
      <c r="AO64" s="23">
        <f t="shared" si="44"/>
        <v>0</v>
      </c>
      <c r="AP64" s="15">
        <v>0</v>
      </c>
      <c r="AQ64" s="8">
        <v>0</v>
      </c>
      <c r="AR64" s="12">
        <v>0</v>
      </c>
      <c r="AS64" s="23">
        <f t="shared" si="45"/>
        <v>0</v>
      </c>
      <c r="AT64" s="15">
        <v>0</v>
      </c>
      <c r="AU64" s="8">
        <v>0</v>
      </c>
      <c r="AV64" s="12">
        <v>0</v>
      </c>
      <c r="AW64" s="23">
        <f t="shared" si="46"/>
        <v>0</v>
      </c>
      <c r="AX64" s="15">
        <v>0</v>
      </c>
      <c r="AY64" s="8">
        <v>0</v>
      </c>
      <c r="AZ64" s="12">
        <v>0</v>
      </c>
      <c r="BA64" s="23">
        <f t="shared" si="47"/>
        <v>0</v>
      </c>
      <c r="BB64" s="15">
        <v>0</v>
      </c>
      <c r="BC64" s="8">
        <v>0</v>
      </c>
      <c r="BD64" s="12">
        <v>0</v>
      </c>
      <c r="BE64" s="23">
        <f t="shared" si="48"/>
        <v>0</v>
      </c>
      <c r="BF64" s="61">
        <f t="shared" si="12"/>
        <v>5</v>
      </c>
    </row>
    <row r="65" spans="1:58" ht="15">
      <c r="A65" s="586"/>
      <c r="B65" s="586"/>
      <c r="C65" s="586"/>
      <c r="D65" s="586"/>
      <c r="E65" s="737"/>
      <c r="F65" s="751">
        <v>100</v>
      </c>
      <c r="G65" s="751" t="s">
        <v>132</v>
      </c>
      <c r="H65" s="743" t="s">
        <v>45</v>
      </c>
      <c r="I65" s="316" t="s">
        <v>46</v>
      </c>
      <c r="J65" s="15">
        <v>1</v>
      </c>
      <c r="K65" s="8">
        <v>0</v>
      </c>
      <c r="L65" s="12">
        <v>0</v>
      </c>
      <c r="M65" s="23">
        <f t="shared" si="49"/>
        <v>1</v>
      </c>
      <c r="N65" s="15">
        <v>0</v>
      </c>
      <c r="O65" s="8">
        <v>0</v>
      </c>
      <c r="P65" s="12">
        <v>0</v>
      </c>
      <c r="Q65" s="23">
        <f t="shared" si="38"/>
        <v>0</v>
      </c>
      <c r="R65" s="15">
        <v>0</v>
      </c>
      <c r="S65" s="8">
        <v>0</v>
      </c>
      <c r="T65" s="12">
        <v>0</v>
      </c>
      <c r="U65" s="23">
        <f t="shared" si="39"/>
        <v>0</v>
      </c>
      <c r="V65" s="15">
        <v>0</v>
      </c>
      <c r="W65" s="8">
        <v>0</v>
      </c>
      <c r="X65" s="12">
        <v>0</v>
      </c>
      <c r="Y65" s="23">
        <f t="shared" si="40"/>
        <v>0</v>
      </c>
      <c r="Z65" s="15">
        <v>0</v>
      </c>
      <c r="AA65" s="8">
        <v>0</v>
      </c>
      <c r="AB65" s="12">
        <v>0</v>
      </c>
      <c r="AC65" s="23">
        <f t="shared" si="41"/>
        <v>0</v>
      </c>
      <c r="AD65" s="15">
        <v>0</v>
      </c>
      <c r="AE65" s="8">
        <v>0</v>
      </c>
      <c r="AF65" s="12">
        <v>0</v>
      </c>
      <c r="AG65" s="23">
        <f t="shared" si="42"/>
        <v>0</v>
      </c>
      <c r="AH65" s="15">
        <v>0</v>
      </c>
      <c r="AI65" s="8">
        <v>0</v>
      </c>
      <c r="AJ65" s="12">
        <v>0</v>
      </c>
      <c r="AK65" s="23">
        <f t="shared" si="43"/>
        <v>0</v>
      </c>
      <c r="AL65" s="15">
        <v>0</v>
      </c>
      <c r="AM65" s="8">
        <v>0</v>
      </c>
      <c r="AN65" s="12">
        <v>0</v>
      </c>
      <c r="AO65" s="23">
        <f t="shared" si="44"/>
        <v>0</v>
      </c>
      <c r="AP65" s="15">
        <v>0</v>
      </c>
      <c r="AQ65" s="8">
        <v>0</v>
      </c>
      <c r="AR65" s="12">
        <v>0</v>
      </c>
      <c r="AS65" s="23">
        <f t="shared" si="45"/>
        <v>0</v>
      </c>
      <c r="AT65" s="15">
        <v>0</v>
      </c>
      <c r="AU65" s="8">
        <v>0</v>
      </c>
      <c r="AV65" s="12">
        <v>0</v>
      </c>
      <c r="AW65" s="23">
        <f t="shared" si="46"/>
        <v>0</v>
      </c>
      <c r="AX65" s="15">
        <v>0</v>
      </c>
      <c r="AY65" s="8">
        <v>0</v>
      </c>
      <c r="AZ65" s="12">
        <v>0</v>
      </c>
      <c r="BA65" s="23">
        <f t="shared" si="47"/>
        <v>0</v>
      </c>
      <c r="BB65" s="15">
        <v>0</v>
      </c>
      <c r="BC65" s="8">
        <v>0</v>
      </c>
      <c r="BD65" s="12">
        <v>0</v>
      </c>
      <c r="BE65" s="23">
        <f t="shared" si="48"/>
        <v>0</v>
      </c>
      <c r="BF65" s="61">
        <f t="shared" si="12"/>
        <v>1</v>
      </c>
    </row>
    <row r="66" spans="1:58" ht="15.75" thickBot="1">
      <c r="A66" s="586"/>
      <c r="B66" s="586"/>
      <c r="C66" s="586"/>
      <c r="D66" s="586"/>
      <c r="E66" s="738"/>
      <c r="F66" s="752">
        <v>100</v>
      </c>
      <c r="G66" s="752" t="s">
        <v>132</v>
      </c>
      <c r="H66" s="745"/>
      <c r="I66" s="318" t="s">
        <v>47</v>
      </c>
      <c r="J66" s="17">
        <v>0</v>
      </c>
      <c r="K66" s="18">
        <v>0</v>
      </c>
      <c r="L66" s="31">
        <v>0</v>
      </c>
      <c r="M66" s="150">
        <f t="shared" si="49"/>
        <v>0</v>
      </c>
      <c r="N66" s="17">
        <v>0</v>
      </c>
      <c r="O66" s="18">
        <v>0</v>
      </c>
      <c r="P66" s="31">
        <v>0</v>
      </c>
      <c r="Q66" s="150">
        <f t="shared" si="38"/>
        <v>0</v>
      </c>
      <c r="R66" s="17">
        <v>0</v>
      </c>
      <c r="S66" s="18">
        <v>0</v>
      </c>
      <c r="T66" s="31">
        <v>0</v>
      </c>
      <c r="U66" s="150">
        <f t="shared" si="39"/>
        <v>0</v>
      </c>
      <c r="V66" s="17">
        <v>0</v>
      </c>
      <c r="W66" s="18">
        <v>0</v>
      </c>
      <c r="X66" s="31">
        <v>0</v>
      </c>
      <c r="Y66" s="150">
        <f t="shared" si="40"/>
        <v>0</v>
      </c>
      <c r="Z66" s="17">
        <v>0</v>
      </c>
      <c r="AA66" s="18">
        <v>0</v>
      </c>
      <c r="AB66" s="31">
        <v>0</v>
      </c>
      <c r="AC66" s="150">
        <f t="shared" si="41"/>
        <v>0</v>
      </c>
      <c r="AD66" s="17">
        <v>0</v>
      </c>
      <c r="AE66" s="18">
        <v>0</v>
      </c>
      <c r="AF66" s="31">
        <v>0</v>
      </c>
      <c r="AG66" s="150">
        <f t="shared" si="42"/>
        <v>0</v>
      </c>
      <c r="AH66" s="17">
        <v>0</v>
      </c>
      <c r="AI66" s="18">
        <v>0</v>
      </c>
      <c r="AJ66" s="31">
        <v>0</v>
      </c>
      <c r="AK66" s="150">
        <f t="shared" si="43"/>
        <v>0</v>
      </c>
      <c r="AL66" s="17">
        <v>0</v>
      </c>
      <c r="AM66" s="18">
        <v>0</v>
      </c>
      <c r="AN66" s="31">
        <v>0</v>
      </c>
      <c r="AO66" s="150">
        <f t="shared" si="44"/>
        <v>0</v>
      </c>
      <c r="AP66" s="17">
        <v>0</v>
      </c>
      <c r="AQ66" s="18">
        <v>0</v>
      </c>
      <c r="AR66" s="31">
        <v>0</v>
      </c>
      <c r="AS66" s="150">
        <f t="shared" si="45"/>
        <v>0</v>
      </c>
      <c r="AT66" s="17">
        <v>0</v>
      </c>
      <c r="AU66" s="18">
        <v>0</v>
      </c>
      <c r="AV66" s="31">
        <v>0</v>
      </c>
      <c r="AW66" s="150">
        <f t="shared" si="46"/>
        <v>0</v>
      </c>
      <c r="AX66" s="17">
        <v>0</v>
      </c>
      <c r="AY66" s="18">
        <v>0</v>
      </c>
      <c r="AZ66" s="31">
        <v>0</v>
      </c>
      <c r="BA66" s="150">
        <f t="shared" si="47"/>
        <v>0</v>
      </c>
      <c r="BB66" s="17">
        <v>0</v>
      </c>
      <c r="BC66" s="18">
        <v>0</v>
      </c>
      <c r="BD66" s="31">
        <v>0</v>
      </c>
      <c r="BE66" s="150">
        <f t="shared" si="48"/>
        <v>0</v>
      </c>
      <c r="BF66" s="62">
        <f t="shared" si="12"/>
        <v>0</v>
      </c>
    </row>
    <row r="67" spans="1:58" ht="15">
      <c r="A67" s="586"/>
      <c r="B67" s="586"/>
      <c r="C67" s="586"/>
      <c r="D67" s="586"/>
      <c r="E67" s="746" t="s">
        <v>133</v>
      </c>
      <c r="F67" s="751">
        <v>300</v>
      </c>
      <c r="G67" s="751" t="s">
        <v>134</v>
      </c>
      <c r="H67" s="748" t="s">
        <v>36</v>
      </c>
      <c r="I67" s="320" t="s">
        <v>80</v>
      </c>
      <c r="J67" s="13">
        <v>0</v>
      </c>
      <c r="K67" s="14">
        <v>0</v>
      </c>
      <c r="L67" s="14">
        <v>0</v>
      </c>
      <c r="M67" s="327">
        <f t="shared" si="49"/>
        <v>0</v>
      </c>
      <c r="N67" s="13">
        <v>0</v>
      </c>
      <c r="O67" s="14">
        <v>0</v>
      </c>
      <c r="P67" s="14">
        <v>0</v>
      </c>
      <c r="Q67" s="327">
        <f t="shared" si="38"/>
        <v>0</v>
      </c>
      <c r="R67" s="13">
        <v>0</v>
      </c>
      <c r="S67" s="14">
        <v>0</v>
      </c>
      <c r="T67" s="14">
        <v>0</v>
      </c>
      <c r="U67" s="327">
        <f t="shared" si="39"/>
        <v>0</v>
      </c>
      <c r="V67" s="13">
        <v>0</v>
      </c>
      <c r="W67" s="14">
        <v>0</v>
      </c>
      <c r="X67" s="14">
        <v>0</v>
      </c>
      <c r="Y67" s="327">
        <f t="shared" si="40"/>
        <v>0</v>
      </c>
      <c r="Z67" s="13">
        <v>0</v>
      </c>
      <c r="AA67" s="14">
        <v>0</v>
      </c>
      <c r="AB67" s="14">
        <v>0</v>
      </c>
      <c r="AC67" s="327">
        <f t="shared" si="41"/>
        <v>0</v>
      </c>
      <c r="AD67" s="13">
        <v>0</v>
      </c>
      <c r="AE67" s="14">
        <v>0</v>
      </c>
      <c r="AF67" s="14">
        <v>0</v>
      </c>
      <c r="AG67" s="327">
        <f t="shared" si="42"/>
        <v>0</v>
      </c>
      <c r="AH67" s="13">
        <v>0</v>
      </c>
      <c r="AI67" s="14">
        <v>0</v>
      </c>
      <c r="AJ67" s="14">
        <v>0</v>
      </c>
      <c r="AK67" s="327">
        <f t="shared" si="43"/>
        <v>0</v>
      </c>
      <c r="AL67" s="13">
        <v>0</v>
      </c>
      <c r="AM67" s="14">
        <v>0</v>
      </c>
      <c r="AN67" s="14">
        <v>0</v>
      </c>
      <c r="AO67" s="327">
        <f t="shared" si="44"/>
        <v>0</v>
      </c>
      <c r="AP67" s="13">
        <v>0</v>
      </c>
      <c r="AQ67" s="14">
        <v>0</v>
      </c>
      <c r="AR67" s="14">
        <v>0</v>
      </c>
      <c r="AS67" s="327">
        <f t="shared" si="45"/>
        <v>0</v>
      </c>
      <c r="AT67" s="13">
        <v>0</v>
      </c>
      <c r="AU67" s="14">
        <v>0</v>
      </c>
      <c r="AV67" s="14">
        <v>0</v>
      </c>
      <c r="AW67" s="327">
        <f t="shared" si="46"/>
        <v>0</v>
      </c>
      <c r="AX67" s="13">
        <v>0</v>
      </c>
      <c r="AY67" s="14">
        <v>0</v>
      </c>
      <c r="AZ67" s="14">
        <v>0</v>
      </c>
      <c r="BA67" s="327">
        <f t="shared" si="47"/>
        <v>0</v>
      </c>
      <c r="BB67" s="13">
        <v>0</v>
      </c>
      <c r="BC67" s="14">
        <v>0</v>
      </c>
      <c r="BD67" s="14">
        <v>0</v>
      </c>
      <c r="BE67" s="327">
        <f t="shared" si="48"/>
        <v>0</v>
      </c>
      <c r="BF67" s="60">
        <f t="shared" si="12"/>
        <v>0</v>
      </c>
    </row>
    <row r="68" spans="1:58" ht="15">
      <c r="A68" s="586"/>
      <c r="B68" s="586"/>
      <c r="C68" s="586"/>
      <c r="D68" s="586"/>
      <c r="E68" s="737"/>
      <c r="F68" s="751">
        <v>100</v>
      </c>
      <c r="G68" s="751" t="s">
        <v>132</v>
      </c>
      <c r="H68" s="743"/>
      <c r="I68" s="316" t="s">
        <v>81</v>
      </c>
      <c r="J68" s="15">
        <v>0</v>
      </c>
      <c r="K68" s="8">
        <v>0</v>
      </c>
      <c r="L68" s="8">
        <v>0</v>
      </c>
      <c r="M68" s="328">
        <f t="shared" si="49"/>
        <v>0</v>
      </c>
      <c r="N68" s="15">
        <v>0</v>
      </c>
      <c r="O68" s="8">
        <v>0</v>
      </c>
      <c r="P68" s="8">
        <v>0</v>
      </c>
      <c r="Q68" s="328">
        <f t="shared" si="38"/>
        <v>0</v>
      </c>
      <c r="R68" s="15">
        <v>0</v>
      </c>
      <c r="S68" s="8">
        <v>0</v>
      </c>
      <c r="T68" s="8">
        <v>0</v>
      </c>
      <c r="U68" s="328">
        <f t="shared" si="39"/>
        <v>0</v>
      </c>
      <c r="V68" s="15">
        <v>0</v>
      </c>
      <c r="W68" s="8">
        <v>0</v>
      </c>
      <c r="X68" s="8">
        <v>0</v>
      </c>
      <c r="Y68" s="328">
        <f t="shared" si="40"/>
        <v>0</v>
      </c>
      <c r="Z68" s="15">
        <v>0</v>
      </c>
      <c r="AA68" s="8">
        <v>0</v>
      </c>
      <c r="AB68" s="8">
        <v>0</v>
      </c>
      <c r="AC68" s="328">
        <f t="shared" si="41"/>
        <v>0</v>
      </c>
      <c r="AD68" s="15">
        <v>0</v>
      </c>
      <c r="AE68" s="8">
        <v>0</v>
      </c>
      <c r="AF68" s="8">
        <v>0</v>
      </c>
      <c r="AG68" s="328">
        <f t="shared" si="42"/>
        <v>0</v>
      </c>
      <c r="AH68" s="15">
        <v>0</v>
      </c>
      <c r="AI68" s="8">
        <v>0</v>
      </c>
      <c r="AJ68" s="8">
        <v>0</v>
      </c>
      <c r="AK68" s="328">
        <f t="shared" si="43"/>
        <v>0</v>
      </c>
      <c r="AL68" s="15">
        <v>0</v>
      </c>
      <c r="AM68" s="8">
        <v>0</v>
      </c>
      <c r="AN68" s="8">
        <v>0</v>
      </c>
      <c r="AO68" s="328">
        <f t="shared" si="44"/>
        <v>0</v>
      </c>
      <c r="AP68" s="15">
        <v>0</v>
      </c>
      <c r="AQ68" s="8">
        <v>0</v>
      </c>
      <c r="AR68" s="8">
        <v>0</v>
      </c>
      <c r="AS68" s="328">
        <f t="shared" si="45"/>
        <v>0</v>
      </c>
      <c r="AT68" s="15">
        <v>0</v>
      </c>
      <c r="AU68" s="8">
        <v>0</v>
      </c>
      <c r="AV68" s="8">
        <v>0</v>
      </c>
      <c r="AW68" s="328">
        <f t="shared" si="46"/>
        <v>0</v>
      </c>
      <c r="AX68" s="15">
        <v>0</v>
      </c>
      <c r="AY68" s="8">
        <v>0</v>
      </c>
      <c r="AZ68" s="8">
        <v>0</v>
      </c>
      <c r="BA68" s="328">
        <f t="shared" si="47"/>
        <v>0</v>
      </c>
      <c r="BB68" s="15">
        <v>0</v>
      </c>
      <c r="BC68" s="8">
        <v>0</v>
      </c>
      <c r="BD68" s="8">
        <v>0</v>
      </c>
      <c r="BE68" s="328">
        <f t="shared" si="48"/>
        <v>0</v>
      </c>
      <c r="BF68" s="61">
        <f t="shared" si="12"/>
        <v>0</v>
      </c>
    </row>
    <row r="69" spans="1:58" ht="15">
      <c r="A69" s="586"/>
      <c r="B69" s="586"/>
      <c r="C69" s="586"/>
      <c r="D69" s="586"/>
      <c r="E69" s="737"/>
      <c r="F69" s="751">
        <v>100</v>
      </c>
      <c r="G69" s="751" t="s">
        <v>132</v>
      </c>
      <c r="H69" s="743"/>
      <c r="I69" s="316" t="s">
        <v>39</v>
      </c>
      <c r="J69" s="15">
        <v>71</v>
      </c>
      <c r="K69" s="8">
        <v>37</v>
      </c>
      <c r="L69" s="8">
        <v>0</v>
      </c>
      <c r="M69" s="328">
        <f t="shared" si="49"/>
        <v>108</v>
      </c>
      <c r="N69" s="15">
        <v>0</v>
      </c>
      <c r="O69" s="8">
        <v>0</v>
      </c>
      <c r="P69" s="8">
        <v>0</v>
      </c>
      <c r="Q69" s="328">
        <f t="shared" si="38"/>
        <v>0</v>
      </c>
      <c r="R69" s="15">
        <v>0</v>
      </c>
      <c r="S69" s="8">
        <v>0</v>
      </c>
      <c r="T69" s="8">
        <v>0</v>
      </c>
      <c r="U69" s="328">
        <f t="shared" si="39"/>
        <v>0</v>
      </c>
      <c r="V69" s="15">
        <v>0</v>
      </c>
      <c r="W69" s="8">
        <v>0</v>
      </c>
      <c r="X69" s="8">
        <v>0</v>
      </c>
      <c r="Y69" s="328">
        <f t="shared" si="40"/>
        <v>0</v>
      </c>
      <c r="Z69" s="15">
        <v>0</v>
      </c>
      <c r="AA69" s="8">
        <v>0</v>
      </c>
      <c r="AB69" s="8">
        <v>0</v>
      </c>
      <c r="AC69" s="328">
        <f t="shared" si="41"/>
        <v>0</v>
      </c>
      <c r="AD69" s="15">
        <v>0</v>
      </c>
      <c r="AE69" s="8">
        <v>0</v>
      </c>
      <c r="AF69" s="8">
        <v>0</v>
      </c>
      <c r="AG69" s="328">
        <f t="shared" si="42"/>
        <v>0</v>
      </c>
      <c r="AH69" s="15">
        <v>0</v>
      </c>
      <c r="AI69" s="8">
        <v>0</v>
      </c>
      <c r="AJ69" s="8">
        <v>0</v>
      </c>
      <c r="AK69" s="328">
        <f t="shared" si="43"/>
        <v>0</v>
      </c>
      <c r="AL69" s="15">
        <v>0</v>
      </c>
      <c r="AM69" s="8">
        <v>0</v>
      </c>
      <c r="AN69" s="8">
        <v>0</v>
      </c>
      <c r="AO69" s="328">
        <f t="shared" si="44"/>
        <v>0</v>
      </c>
      <c r="AP69" s="15">
        <v>0</v>
      </c>
      <c r="AQ69" s="8">
        <v>0</v>
      </c>
      <c r="AR69" s="8">
        <v>0</v>
      </c>
      <c r="AS69" s="328">
        <f t="shared" si="45"/>
        <v>0</v>
      </c>
      <c r="AT69" s="15">
        <v>0</v>
      </c>
      <c r="AU69" s="8">
        <v>0</v>
      </c>
      <c r="AV69" s="8">
        <v>0</v>
      </c>
      <c r="AW69" s="328">
        <f t="shared" si="46"/>
        <v>0</v>
      </c>
      <c r="AX69" s="15">
        <v>0</v>
      </c>
      <c r="AY69" s="8">
        <v>0</v>
      </c>
      <c r="AZ69" s="8">
        <v>0</v>
      </c>
      <c r="BA69" s="328">
        <f t="shared" si="47"/>
        <v>0</v>
      </c>
      <c r="BB69" s="15">
        <v>0</v>
      </c>
      <c r="BC69" s="8">
        <v>0</v>
      </c>
      <c r="BD69" s="8">
        <v>0</v>
      </c>
      <c r="BE69" s="328">
        <f t="shared" si="48"/>
        <v>0</v>
      </c>
      <c r="BF69" s="61">
        <f t="shared" si="12"/>
        <v>108</v>
      </c>
    </row>
    <row r="70" spans="1:58" ht="15">
      <c r="A70" s="586"/>
      <c r="B70" s="586"/>
      <c r="C70" s="586"/>
      <c r="D70" s="586"/>
      <c r="E70" s="737"/>
      <c r="F70" s="751">
        <v>100</v>
      </c>
      <c r="G70" s="751" t="s">
        <v>132</v>
      </c>
      <c r="H70" s="743"/>
      <c r="I70" s="316" t="s">
        <v>84</v>
      </c>
      <c r="J70" s="15">
        <v>118</v>
      </c>
      <c r="K70" s="8">
        <v>66</v>
      </c>
      <c r="L70" s="8">
        <v>0</v>
      </c>
      <c r="M70" s="328">
        <f t="shared" si="49"/>
        <v>184</v>
      </c>
      <c r="N70" s="15">
        <v>0</v>
      </c>
      <c r="O70" s="8">
        <v>0</v>
      </c>
      <c r="P70" s="8">
        <v>0</v>
      </c>
      <c r="Q70" s="328">
        <f t="shared" si="38"/>
        <v>0</v>
      </c>
      <c r="R70" s="15">
        <v>0</v>
      </c>
      <c r="S70" s="8">
        <v>0</v>
      </c>
      <c r="T70" s="8">
        <v>0</v>
      </c>
      <c r="U70" s="328">
        <f t="shared" si="39"/>
        <v>0</v>
      </c>
      <c r="V70" s="15">
        <v>0</v>
      </c>
      <c r="W70" s="8">
        <v>0</v>
      </c>
      <c r="X70" s="8">
        <v>0</v>
      </c>
      <c r="Y70" s="328">
        <f t="shared" si="40"/>
        <v>0</v>
      </c>
      <c r="Z70" s="15">
        <v>0</v>
      </c>
      <c r="AA70" s="8">
        <v>0</v>
      </c>
      <c r="AB70" s="8">
        <v>0</v>
      </c>
      <c r="AC70" s="328">
        <f t="shared" si="41"/>
        <v>0</v>
      </c>
      <c r="AD70" s="15">
        <v>0</v>
      </c>
      <c r="AE70" s="8">
        <v>0</v>
      </c>
      <c r="AF70" s="8">
        <v>0</v>
      </c>
      <c r="AG70" s="328">
        <f t="shared" si="42"/>
        <v>0</v>
      </c>
      <c r="AH70" s="15">
        <v>0</v>
      </c>
      <c r="AI70" s="8">
        <v>0</v>
      </c>
      <c r="AJ70" s="8">
        <v>0</v>
      </c>
      <c r="AK70" s="328">
        <f t="shared" si="43"/>
        <v>0</v>
      </c>
      <c r="AL70" s="15">
        <v>0</v>
      </c>
      <c r="AM70" s="8">
        <v>0</v>
      </c>
      <c r="AN70" s="8">
        <v>0</v>
      </c>
      <c r="AO70" s="328">
        <f t="shared" si="44"/>
        <v>0</v>
      </c>
      <c r="AP70" s="15">
        <v>0</v>
      </c>
      <c r="AQ70" s="8">
        <v>0</v>
      </c>
      <c r="AR70" s="8">
        <v>0</v>
      </c>
      <c r="AS70" s="328">
        <f t="shared" si="45"/>
        <v>0</v>
      </c>
      <c r="AT70" s="15">
        <v>0</v>
      </c>
      <c r="AU70" s="8">
        <v>0</v>
      </c>
      <c r="AV70" s="8">
        <v>0</v>
      </c>
      <c r="AW70" s="328">
        <f t="shared" si="46"/>
        <v>0</v>
      </c>
      <c r="AX70" s="15">
        <v>0</v>
      </c>
      <c r="AY70" s="8">
        <v>0</v>
      </c>
      <c r="AZ70" s="8">
        <v>0</v>
      </c>
      <c r="BA70" s="328">
        <f t="shared" si="47"/>
        <v>0</v>
      </c>
      <c r="BB70" s="15">
        <v>0</v>
      </c>
      <c r="BC70" s="8">
        <v>0</v>
      </c>
      <c r="BD70" s="8">
        <v>0</v>
      </c>
      <c r="BE70" s="328">
        <f t="shared" si="48"/>
        <v>0</v>
      </c>
      <c r="BF70" s="61">
        <f t="shared" si="12"/>
        <v>184</v>
      </c>
    </row>
    <row r="71" spans="1:58" ht="15">
      <c r="A71" s="586"/>
      <c r="B71" s="586"/>
      <c r="C71" s="586"/>
      <c r="D71" s="586"/>
      <c r="E71" s="737"/>
      <c r="F71" s="751">
        <v>100</v>
      </c>
      <c r="G71" s="751" t="s">
        <v>132</v>
      </c>
      <c r="H71" s="743"/>
      <c r="I71" s="316" t="s">
        <v>85</v>
      </c>
      <c r="J71" s="15">
        <v>6</v>
      </c>
      <c r="K71" s="8">
        <v>4</v>
      </c>
      <c r="L71" s="8">
        <v>0</v>
      </c>
      <c r="M71" s="328">
        <f t="shared" si="49"/>
        <v>10</v>
      </c>
      <c r="N71" s="15">
        <v>0</v>
      </c>
      <c r="O71" s="8">
        <v>0</v>
      </c>
      <c r="P71" s="8">
        <v>0</v>
      </c>
      <c r="Q71" s="328">
        <f t="shared" si="38"/>
        <v>0</v>
      </c>
      <c r="R71" s="15">
        <v>0</v>
      </c>
      <c r="S71" s="8">
        <v>0</v>
      </c>
      <c r="T71" s="8">
        <v>0</v>
      </c>
      <c r="U71" s="328">
        <f t="shared" si="39"/>
        <v>0</v>
      </c>
      <c r="V71" s="15">
        <v>0</v>
      </c>
      <c r="W71" s="8">
        <v>0</v>
      </c>
      <c r="X71" s="8">
        <v>0</v>
      </c>
      <c r="Y71" s="328">
        <f t="shared" si="40"/>
        <v>0</v>
      </c>
      <c r="Z71" s="15">
        <v>0</v>
      </c>
      <c r="AA71" s="8">
        <v>0</v>
      </c>
      <c r="AB71" s="8">
        <v>0</v>
      </c>
      <c r="AC71" s="328">
        <f t="shared" si="41"/>
        <v>0</v>
      </c>
      <c r="AD71" s="15">
        <v>0</v>
      </c>
      <c r="AE71" s="8">
        <v>0</v>
      </c>
      <c r="AF71" s="8">
        <v>0</v>
      </c>
      <c r="AG71" s="328">
        <f t="shared" si="42"/>
        <v>0</v>
      </c>
      <c r="AH71" s="15">
        <v>0</v>
      </c>
      <c r="AI71" s="8">
        <v>0</v>
      </c>
      <c r="AJ71" s="8">
        <v>0</v>
      </c>
      <c r="AK71" s="328">
        <f t="shared" si="43"/>
        <v>0</v>
      </c>
      <c r="AL71" s="15">
        <v>0</v>
      </c>
      <c r="AM71" s="8">
        <v>0</v>
      </c>
      <c r="AN71" s="8">
        <v>0</v>
      </c>
      <c r="AO71" s="328">
        <f t="shared" si="44"/>
        <v>0</v>
      </c>
      <c r="AP71" s="15">
        <v>0</v>
      </c>
      <c r="AQ71" s="8">
        <v>0</v>
      </c>
      <c r="AR71" s="8">
        <v>0</v>
      </c>
      <c r="AS71" s="328">
        <f t="shared" si="45"/>
        <v>0</v>
      </c>
      <c r="AT71" s="15">
        <v>0</v>
      </c>
      <c r="AU71" s="8">
        <v>0</v>
      </c>
      <c r="AV71" s="8">
        <v>0</v>
      </c>
      <c r="AW71" s="328">
        <f t="shared" si="46"/>
        <v>0</v>
      </c>
      <c r="AX71" s="15">
        <v>0</v>
      </c>
      <c r="AY71" s="8">
        <v>0</v>
      </c>
      <c r="AZ71" s="8">
        <v>0</v>
      </c>
      <c r="BA71" s="328">
        <f t="shared" si="47"/>
        <v>0</v>
      </c>
      <c r="BB71" s="15">
        <v>0</v>
      </c>
      <c r="BC71" s="8">
        <v>0</v>
      </c>
      <c r="BD71" s="8">
        <v>0</v>
      </c>
      <c r="BE71" s="328">
        <f t="shared" si="48"/>
        <v>0</v>
      </c>
      <c r="BF71" s="61">
        <f t="shared" si="12"/>
        <v>10</v>
      </c>
    </row>
    <row r="72" spans="1:58" ht="25.5">
      <c r="A72" s="586"/>
      <c r="B72" s="586"/>
      <c r="C72" s="586"/>
      <c r="D72" s="586"/>
      <c r="E72" s="737"/>
      <c r="F72" s="751">
        <v>100</v>
      </c>
      <c r="G72" s="751" t="s">
        <v>132</v>
      </c>
      <c r="H72" s="743"/>
      <c r="I72" s="317" t="s">
        <v>134</v>
      </c>
      <c r="J72" s="329">
        <f>SUM(J67:J71)</f>
        <v>195</v>
      </c>
      <c r="K72" s="294">
        <f>SUM(K67:K71)</f>
        <v>107</v>
      </c>
      <c r="L72" s="294">
        <f>SUM(L67:L71)</f>
        <v>0</v>
      </c>
      <c r="M72" s="328">
        <f>SUM(J72:L72)</f>
        <v>302</v>
      </c>
      <c r="N72" s="329">
        <f>SUM(N67:N71)</f>
        <v>0</v>
      </c>
      <c r="O72" s="294">
        <f>SUM(O67:O71)</f>
        <v>0</v>
      </c>
      <c r="P72" s="294">
        <f>SUM(P67:P71)</f>
        <v>0</v>
      </c>
      <c r="Q72" s="328">
        <f t="shared" si="38"/>
        <v>0</v>
      </c>
      <c r="R72" s="329">
        <f>SUM(R67:R71)</f>
        <v>0</v>
      </c>
      <c r="S72" s="294">
        <f>SUM(S67:S71)</f>
        <v>0</v>
      </c>
      <c r="T72" s="294">
        <f>SUM(T67:T71)</f>
        <v>0</v>
      </c>
      <c r="U72" s="328">
        <f t="shared" si="39"/>
        <v>0</v>
      </c>
      <c r="V72" s="329">
        <f>SUM(V67:V71)</f>
        <v>0</v>
      </c>
      <c r="W72" s="294">
        <f>SUM(W67:W71)</f>
        <v>0</v>
      </c>
      <c r="X72" s="294">
        <f>SUM(X67:X71)</f>
        <v>0</v>
      </c>
      <c r="Y72" s="328">
        <f t="shared" si="40"/>
        <v>0</v>
      </c>
      <c r="Z72" s="329">
        <f>SUM(Z67:Z71)</f>
        <v>0</v>
      </c>
      <c r="AA72" s="294">
        <f>SUM(AA67:AA71)</f>
        <v>0</v>
      </c>
      <c r="AB72" s="294">
        <f>SUM(AB67:AB71)</f>
        <v>0</v>
      </c>
      <c r="AC72" s="328">
        <f t="shared" si="41"/>
        <v>0</v>
      </c>
      <c r="AD72" s="329">
        <f>SUM(AD67:AD71)</f>
        <v>0</v>
      </c>
      <c r="AE72" s="294">
        <f>SUM(AE67:AE71)</f>
        <v>0</v>
      </c>
      <c r="AF72" s="294">
        <f>SUM(AF67:AF71)</f>
        <v>0</v>
      </c>
      <c r="AG72" s="328">
        <f t="shared" si="42"/>
        <v>0</v>
      </c>
      <c r="AH72" s="329">
        <f>SUM(AH67:AH71)</f>
        <v>0</v>
      </c>
      <c r="AI72" s="294">
        <f>SUM(AI67:AI71)</f>
        <v>0</v>
      </c>
      <c r="AJ72" s="294">
        <f>SUM(AJ67:AJ71)</f>
        <v>0</v>
      </c>
      <c r="AK72" s="328">
        <f t="shared" si="43"/>
        <v>0</v>
      </c>
      <c r="AL72" s="329">
        <f>SUM(AL67:AL71)</f>
        <v>0</v>
      </c>
      <c r="AM72" s="294">
        <f>SUM(AM67:AM71)</f>
        <v>0</v>
      </c>
      <c r="AN72" s="294">
        <f>SUM(AN67:AN71)</f>
        <v>0</v>
      </c>
      <c r="AO72" s="328">
        <f t="shared" si="44"/>
        <v>0</v>
      </c>
      <c r="AP72" s="329">
        <f>SUM(AP67:AP71)</f>
        <v>0</v>
      </c>
      <c r="AQ72" s="294">
        <f>SUM(AQ67:AQ71)</f>
        <v>0</v>
      </c>
      <c r="AR72" s="294">
        <f>SUM(AR67:AR71)</f>
        <v>0</v>
      </c>
      <c r="AS72" s="328">
        <f t="shared" si="45"/>
        <v>0</v>
      </c>
      <c r="AT72" s="329">
        <f>SUM(AT67:AT71)</f>
        <v>0</v>
      </c>
      <c r="AU72" s="294">
        <f>SUM(AU67:AU71)</f>
        <v>0</v>
      </c>
      <c r="AV72" s="294">
        <f>SUM(AV67:AV71)</f>
        <v>0</v>
      </c>
      <c r="AW72" s="328">
        <f t="shared" si="46"/>
        <v>0</v>
      </c>
      <c r="AX72" s="329">
        <f>SUM(AX67:AX71)</f>
        <v>0</v>
      </c>
      <c r="AY72" s="294">
        <f>SUM(AY67:AY71)</f>
        <v>0</v>
      </c>
      <c r="AZ72" s="294">
        <f>SUM(AZ67:AZ71)</f>
        <v>0</v>
      </c>
      <c r="BA72" s="328">
        <f t="shared" si="47"/>
        <v>0</v>
      </c>
      <c r="BB72" s="329">
        <f>SUM(BB67:BB71)</f>
        <v>0</v>
      </c>
      <c r="BC72" s="294">
        <f>SUM(BC67:BC71)</f>
        <v>0</v>
      </c>
      <c r="BD72" s="294">
        <f>SUM(BD67:BD71)</f>
        <v>0</v>
      </c>
      <c r="BE72" s="328">
        <f t="shared" si="48"/>
        <v>0</v>
      </c>
      <c r="BF72" s="59">
        <f>AG72+AC72+Y72+U72+Q72+M72+AK72+AO72+AS72+AW72+BA72+BE72</f>
        <v>302</v>
      </c>
    </row>
    <row r="73" spans="1:58" ht="15">
      <c r="A73" s="586"/>
      <c r="B73" s="586"/>
      <c r="C73" s="586"/>
      <c r="D73" s="586"/>
      <c r="E73" s="737"/>
      <c r="F73" s="751">
        <v>100</v>
      </c>
      <c r="G73" s="751" t="s">
        <v>132</v>
      </c>
      <c r="H73" s="744" t="s">
        <v>42</v>
      </c>
      <c r="I73" s="316" t="s">
        <v>43</v>
      </c>
      <c r="J73" s="82">
        <v>190</v>
      </c>
      <c r="K73" s="49">
        <v>99</v>
      </c>
      <c r="L73" s="8">
        <v>0</v>
      </c>
      <c r="M73" s="23">
        <f>SUM(J73:L73)</f>
        <v>289</v>
      </c>
      <c r="N73" s="82">
        <v>0</v>
      </c>
      <c r="O73" s="49">
        <v>0</v>
      </c>
      <c r="P73" s="8">
        <v>0</v>
      </c>
      <c r="Q73" s="23">
        <f t="shared" si="38"/>
        <v>0</v>
      </c>
      <c r="R73" s="82">
        <v>0</v>
      </c>
      <c r="S73" s="49">
        <v>0</v>
      </c>
      <c r="T73" s="8">
        <v>0</v>
      </c>
      <c r="U73" s="23">
        <f t="shared" si="39"/>
        <v>0</v>
      </c>
      <c r="V73" s="82">
        <v>0</v>
      </c>
      <c r="W73" s="49">
        <v>0</v>
      </c>
      <c r="X73" s="8">
        <v>0</v>
      </c>
      <c r="Y73" s="23">
        <f t="shared" si="40"/>
        <v>0</v>
      </c>
      <c r="Z73" s="82">
        <v>0</v>
      </c>
      <c r="AA73" s="49">
        <v>0</v>
      </c>
      <c r="AB73" s="8">
        <v>0</v>
      </c>
      <c r="AC73" s="23">
        <f t="shared" si="41"/>
        <v>0</v>
      </c>
      <c r="AD73" s="82">
        <v>0</v>
      </c>
      <c r="AE73" s="49">
        <v>0</v>
      </c>
      <c r="AF73" s="8">
        <v>0</v>
      </c>
      <c r="AG73" s="23">
        <f t="shared" si="42"/>
        <v>0</v>
      </c>
      <c r="AH73" s="82">
        <v>0</v>
      </c>
      <c r="AI73" s="49">
        <v>0</v>
      </c>
      <c r="AJ73" s="8">
        <v>0</v>
      </c>
      <c r="AK73" s="23">
        <f t="shared" si="43"/>
        <v>0</v>
      </c>
      <c r="AL73" s="82">
        <v>0</v>
      </c>
      <c r="AM73" s="49">
        <v>0</v>
      </c>
      <c r="AN73" s="8">
        <v>0</v>
      </c>
      <c r="AO73" s="23">
        <f t="shared" si="44"/>
        <v>0</v>
      </c>
      <c r="AP73" s="82">
        <v>0</v>
      </c>
      <c r="AQ73" s="49">
        <v>0</v>
      </c>
      <c r="AR73" s="8">
        <v>0</v>
      </c>
      <c r="AS73" s="23">
        <f t="shared" si="45"/>
        <v>0</v>
      </c>
      <c r="AT73" s="82">
        <v>0</v>
      </c>
      <c r="AU73" s="49">
        <v>0</v>
      </c>
      <c r="AV73" s="8">
        <v>0</v>
      </c>
      <c r="AW73" s="23">
        <f t="shared" si="46"/>
        <v>0</v>
      </c>
      <c r="AX73" s="82">
        <v>0</v>
      </c>
      <c r="AY73" s="49">
        <v>0</v>
      </c>
      <c r="AZ73" s="8">
        <v>0</v>
      </c>
      <c r="BA73" s="23">
        <f t="shared" si="47"/>
        <v>0</v>
      </c>
      <c r="BB73" s="82">
        <v>0</v>
      </c>
      <c r="BC73" s="49">
        <v>0</v>
      </c>
      <c r="BD73" s="8">
        <v>0</v>
      </c>
      <c r="BE73" s="23">
        <f t="shared" si="48"/>
        <v>0</v>
      </c>
      <c r="BF73" s="61">
        <f t="shared" si="12"/>
        <v>289</v>
      </c>
    </row>
    <row r="74" spans="1:58" ht="15">
      <c r="A74" s="586"/>
      <c r="B74" s="586"/>
      <c r="C74" s="586"/>
      <c r="D74" s="586"/>
      <c r="E74" s="737"/>
      <c r="F74" s="751">
        <v>100</v>
      </c>
      <c r="G74" s="751" t="s">
        <v>132</v>
      </c>
      <c r="H74" s="744"/>
      <c r="I74" s="316" t="s">
        <v>44</v>
      </c>
      <c r="J74" s="15">
        <v>5</v>
      </c>
      <c r="K74" s="8">
        <v>8</v>
      </c>
      <c r="L74" s="12">
        <v>0</v>
      </c>
      <c r="M74" s="23">
        <f aca="true" t="shared" si="50" ref="M74:M81">SUM(J74:L74)</f>
        <v>13</v>
      </c>
      <c r="N74" s="15">
        <v>0</v>
      </c>
      <c r="O74" s="8">
        <v>0</v>
      </c>
      <c r="P74" s="12">
        <v>0</v>
      </c>
      <c r="Q74" s="23">
        <f t="shared" si="38"/>
        <v>0</v>
      </c>
      <c r="R74" s="15">
        <v>0</v>
      </c>
      <c r="S74" s="8">
        <v>0</v>
      </c>
      <c r="T74" s="12">
        <v>0</v>
      </c>
      <c r="U74" s="23">
        <f t="shared" si="39"/>
        <v>0</v>
      </c>
      <c r="V74" s="15">
        <v>0</v>
      </c>
      <c r="W74" s="8">
        <v>0</v>
      </c>
      <c r="X74" s="12">
        <v>0</v>
      </c>
      <c r="Y74" s="23">
        <f t="shared" si="40"/>
        <v>0</v>
      </c>
      <c r="Z74" s="15">
        <v>0</v>
      </c>
      <c r="AA74" s="8">
        <v>0</v>
      </c>
      <c r="AB74" s="12">
        <v>0</v>
      </c>
      <c r="AC74" s="23">
        <f t="shared" si="41"/>
        <v>0</v>
      </c>
      <c r="AD74" s="15">
        <v>0</v>
      </c>
      <c r="AE74" s="8">
        <v>0</v>
      </c>
      <c r="AF74" s="12">
        <v>0</v>
      </c>
      <c r="AG74" s="23">
        <f t="shared" si="42"/>
        <v>0</v>
      </c>
      <c r="AH74" s="15">
        <v>0</v>
      </c>
      <c r="AI74" s="8">
        <v>0</v>
      </c>
      <c r="AJ74" s="12">
        <v>0</v>
      </c>
      <c r="AK74" s="23">
        <f t="shared" si="43"/>
        <v>0</v>
      </c>
      <c r="AL74" s="15">
        <v>0</v>
      </c>
      <c r="AM74" s="8">
        <v>0</v>
      </c>
      <c r="AN74" s="12">
        <v>0</v>
      </c>
      <c r="AO74" s="23">
        <f t="shared" si="44"/>
        <v>0</v>
      </c>
      <c r="AP74" s="15">
        <v>0</v>
      </c>
      <c r="AQ74" s="8">
        <v>0</v>
      </c>
      <c r="AR74" s="12">
        <v>0</v>
      </c>
      <c r="AS74" s="23">
        <f t="shared" si="45"/>
        <v>0</v>
      </c>
      <c r="AT74" s="15">
        <v>0</v>
      </c>
      <c r="AU74" s="8">
        <v>0</v>
      </c>
      <c r="AV74" s="12">
        <v>0</v>
      </c>
      <c r="AW74" s="23">
        <f t="shared" si="46"/>
        <v>0</v>
      </c>
      <c r="AX74" s="15">
        <v>0</v>
      </c>
      <c r="AY74" s="8">
        <v>0</v>
      </c>
      <c r="AZ74" s="12">
        <v>0</v>
      </c>
      <c r="BA74" s="23">
        <f t="shared" si="47"/>
        <v>0</v>
      </c>
      <c r="BB74" s="15">
        <v>0</v>
      </c>
      <c r="BC74" s="8">
        <v>0</v>
      </c>
      <c r="BD74" s="12">
        <v>0</v>
      </c>
      <c r="BE74" s="23">
        <f t="shared" si="48"/>
        <v>0</v>
      </c>
      <c r="BF74" s="61">
        <f t="shared" si="12"/>
        <v>13</v>
      </c>
    </row>
    <row r="75" spans="1:58" ht="15">
      <c r="A75" s="586"/>
      <c r="B75" s="586"/>
      <c r="C75" s="586"/>
      <c r="D75" s="586"/>
      <c r="E75" s="737"/>
      <c r="F75" s="751">
        <v>100</v>
      </c>
      <c r="G75" s="751" t="s">
        <v>132</v>
      </c>
      <c r="H75" s="743" t="s">
        <v>45</v>
      </c>
      <c r="I75" s="316" t="s">
        <v>46</v>
      </c>
      <c r="J75" s="15">
        <v>0</v>
      </c>
      <c r="K75" s="8">
        <v>0</v>
      </c>
      <c r="L75" s="12">
        <v>0</v>
      </c>
      <c r="M75" s="23">
        <f t="shared" si="50"/>
        <v>0</v>
      </c>
      <c r="N75" s="15">
        <v>0</v>
      </c>
      <c r="O75" s="8">
        <v>0</v>
      </c>
      <c r="P75" s="12">
        <v>0</v>
      </c>
      <c r="Q75" s="23">
        <f t="shared" si="38"/>
        <v>0</v>
      </c>
      <c r="R75" s="15">
        <v>0</v>
      </c>
      <c r="S75" s="8">
        <v>0</v>
      </c>
      <c r="T75" s="12">
        <v>0</v>
      </c>
      <c r="U75" s="23">
        <f t="shared" si="39"/>
        <v>0</v>
      </c>
      <c r="V75" s="15">
        <v>0</v>
      </c>
      <c r="W75" s="8">
        <v>0</v>
      </c>
      <c r="X75" s="12">
        <v>0</v>
      </c>
      <c r="Y75" s="23">
        <f t="shared" si="40"/>
        <v>0</v>
      </c>
      <c r="Z75" s="15">
        <v>0</v>
      </c>
      <c r="AA75" s="8">
        <v>0</v>
      </c>
      <c r="AB75" s="12">
        <v>0</v>
      </c>
      <c r="AC75" s="23">
        <f t="shared" si="41"/>
        <v>0</v>
      </c>
      <c r="AD75" s="15">
        <v>0</v>
      </c>
      <c r="AE75" s="8">
        <v>0</v>
      </c>
      <c r="AF75" s="12">
        <v>0</v>
      </c>
      <c r="AG75" s="23">
        <f t="shared" si="42"/>
        <v>0</v>
      </c>
      <c r="AH75" s="15">
        <v>0</v>
      </c>
      <c r="AI75" s="8">
        <v>0</v>
      </c>
      <c r="AJ75" s="12">
        <v>0</v>
      </c>
      <c r="AK75" s="23">
        <f t="shared" si="43"/>
        <v>0</v>
      </c>
      <c r="AL75" s="15">
        <v>0</v>
      </c>
      <c r="AM75" s="8">
        <v>0</v>
      </c>
      <c r="AN75" s="12">
        <v>0</v>
      </c>
      <c r="AO75" s="23">
        <f t="shared" si="44"/>
        <v>0</v>
      </c>
      <c r="AP75" s="15">
        <v>0</v>
      </c>
      <c r="AQ75" s="8">
        <v>0</v>
      </c>
      <c r="AR75" s="12">
        <v>0</v>
      </c>
      <c r="AS75" s="23">
        <f t="shared" si="45"/>
        <v>0</v>
      </c>
      <c r="AT75" s="15">
        <v>0</v>
      </c>
      <c r="AU75" s="8">
        <v>0</v>
      </c>
      <c r="AV75" s="12">
        <v>0</v>
      </c>
      <c r="AW75" s="23">
        <f t="shared" si="46"/>
        <v>0</v>
      </c>
      <c r="AX75" s="15">
        <v>0</v>
      </c>
      <c r="AY75" s="8">
        <v>0</v>
      </c>
      <c r="AZ75" s="12">
        <v>0</v>
      </c>
      <c r="BA75" s="23">
        <f t="shared" si="47"/>
        <v>0</v>
      </c>
      <c r="BB75" s="15">
        <v>0</v>
      </c>
      <c r="BC75" s="8">
        <v>0</v>
      </c>
      <c r="BD75" s="12">
        <v>0</v>
      </c>
      <c r="BE75" s="23">
        <f t="shared" si="48"/>
        <v>0</v>
      </c>
      <c r="BF75" s="61">
        <f t="shared" si="12"/>
        <v>0</v>
      </c>
    </row>
    <row r="76" spans="1:58" ht="15.75" thickBot="1">
      <c r="A76" s="586"/>
      <c r="B76" s="586"/>
      <c r="C76" s="586"/>
      <c r="D76" s="586"/>
      <c r="E76" s="753"/>
      <c r="F76" s="751">
        <v>100</v>
      </c>
      <c r="G76" s="751" t="s">
        <v>132</v>
      </c>
      <c r="H76" s="754"/>
      <c r="I76" s="322" t="s">
        <v>47</v>
      </c>
      <c r="J76" s="17">
        <v>0</v>
      </c>
      <c r="K76" s="18">
        <v>0</v>
      </c>
      <c r="L76" s="31">
        <v>0</v>
      </c>
      <c r="M76" s="150">
        <f t="shared" si="50"/>
        <v>0</v>
      </c>
      <c r="N76" s="17">
        <v>0</v>
      </c>
      <c r="O76" s="18">
        <v>0</v>
      </c>
      <c r="P76" s="31">
        <v>0</v>
      </c>
      <c r="Q76" s="150">
        <f t="shared" si="38"/>
        <v>0</v>
      </c>
      <c r="R76" s="17">
        <v>0</v>
      </c>
      <c r="S76" s="18">
        <v>0</v>
      </c>
      <c r="T76" s="31">
        <v>0</v>
      </c>
      <c r="U76" s="150">
        <f t="shared" si="39"/>
        <v>0</v>
      </c>
      <c r="V76" s="17">
        <v>0</v>
      </c>
      <c r="W76" s="18">
        <v>0</v>
      </c>
      <c r="X76" s="31">
        <v>0</v>
      </c>
      <c r="Y76" s="150">
        <f t="shared" si="40"/>
        <v>0</v>
      </c>
      <c r="Z76" s="17">
        <v>0</v>
      </c>
      <c r="AA76" s="18">
        <v>0</v>
      </c>
      <c r="AB76" s="31">
        <v>0</v>
      </c>
      <c r="AC76" s="150">
        <f t="shared" si="41"/>
        <v>0</v>
      </c>
      <c r="AD76" s="17">
        <v>0</v>
      </c>
      <c r="AE76" s="18">
        <v>0</v>
      </c>
      <c r="AF76" s="31">
        <v>0</v>
      </c>
      <c r="AG76" s="150">
        <f t="shared" si="42"/>
        <v>0</v>
      </c>
      <c r="AH76" s="17">
        <v>0</v>
      </c>
      <c r="AI76" s="18">
        <v>0</v>
      </c>
      <c r="AJ76" s="31">
        <v>0</v>
      </c>
      <c r="AK76" s="150">
        <f t="shared" si="43"/>
        <v>0</v>
      </c>
      <c r="AL76" s="17">
        <v>0</v>
      </c>
      <c r="AM76" s="18">
        <v>0</v>
      </c>
      <c r="AN76" s="31">
        <v>0</v>
      </c>
      <c r="AO76" s="150">
        <f t="shared" si="44"/>
        <v>0</v>
      </c>
      <c r="AP76" s="17">
        <v>0</v>
      </c>
      <c r="AQ76" s="18">
        <v>0</v>
      </c>
      <c r="AR76" s="31">
        <v>0</v>
      </c>
      <c r="AS76" s="150">
        <f t="shared" si="45"/>
        <v>0</v>
      </c>
      <c r="AT76" s="17">
        <v>0</v>
      </c>
      <c r="AU76" s="18">
        <v>0</v>
      </c>
      <c r="AV76" s="31">
        <v>0</v>
      </c>
      <c r="AW76" s="150">
        <f t="shared" si="46"/>
        <v>0</v>
      </c>
      <c r="AX76" s="17">
        <v>0</v>
      </c>
      <c r="AY76" s="18">
        <v>0</v>
      </c>
      <c r="AZ76" s="31">
        <v>0</v>
      </c>
      <c r="BA76" s="150">
        <f t="shared" si="47"/>
        <v>0</v>
      </c>
      <c r="BB76" s="17">
        <v>0</v>
      </c>
      <c r="BC76" s="18">
        <v>0</v>
      </c>
      <c r="BD76" s="31">
        <v>0</v>
      </c>
      <c r="BE76" s="150">
        <f t="shared" si="48"/>
        <v>0</v>
      </c>
      <c r="BF76" s="62">
        <f t="shared" si="12"/>
        <v>0</v>
      </c>
    </row>
    <row r="77" spans="1:58" ht="15">
      <c r="A77" s="585" t="s">
        <v>135</v>
      </c>
      <c r="B77" s="586"/>
      <c r="C77" s="586"/>
      <c r="D77" s="586"/>
      <c r="E77" s="746" t="s">
        <v>136</v>
      </c>
      <c r="F77" s="750">
        <v>1800</v>
      </c>
      <c r="G77" s="750" t="s">
        <v>137</v>
      </c>
      <c r="H77" s="748" t="s">
        <v>36</v>
      </c>
      <c r="I77" s="320" t="s">
        <v>37</v>
      </c>
      <c r="J77" s="13">
        <v>0</v>
      </c>
      <c r="K77" s="14">
        <v>0</v>
      </c>
      <c r="L77" s="14">
        <v>0</v>
      </c>
      <c r="M77" s="327">
        <f t="shared" si="50"/>
        <v>0</v>
      </c>
      <c r="N77" s="13">
        <v>0</v>
      </c>
      <c r="O77" s="14">
        <v>0</v>
      </c>
      <c r="P77" s="14">
        <v>0</v>
      </c>
      <c r="Q77" s="327">
        <f t="shared" si="38"/>
        <v>0</v>
      </c>
      <c r="R77" s="13">
        <v>0</v>
      </c>
      <c r="S77" s="14">
        <v>0</v>
      </c>
      <c r="T77" s="14">
        <v>0</v>
      </c>
      <c r="U77" s="327">
        <f t="shared" si="39"/>
        <v>0</v>
      </c>
      <c r="V77" s="13">
        <v>0</v>
      </c>
      <c r="W77" s="14">
        <v>0</v>
      </c>
      <c r="X77" s="14">
        <v>0</v>
      </c>
      <c r="Y77" s="327">
        <f t="shared" si="40"/>
        <v>0</v>
      </c>
      <c r="Z77" s="13">
        <v>0</v>
      </c>
      <c r="AA77" s="14">
        <v>0</v>
      </c>
      <c r="AB77" s="14">
        <v>0</v>
      </c>
      <c r="AC77" s="327">
        <f t="shared" si="41"/>
        <v>0</v>
      </c>
      <c r="AD77" s="13">
        <v>0</v>
      </c>
      <c r="AE77" s="14">
        <v>0</v>
      </c>
      <c r="AF77" s="14">
        <v>0</v>
      </c>
      <c r="AG77" s="327">
        <f t="shared" si="42"/>
        <v>0</v>
      </c>
      <c r="AH77" s="13">
        <v>0</v>
      </c>
      <c r="AI77" s="14">
        <v>0</v>
      </c>
      <c r="AJ77" s="14">
        <v>0</v>
      </c>
      <c r="AK77" s="327">
        <f t="shared" si="43"/>
        <v>0</v>
      </c>
      <c r="AL77" s="13">
        <v>0</v>
      </c>
      <c r="AM77" s="14">
        <v>0</v>
      </c>
      <c r="AN77" s="14">
        <v>0</v>
      </c>
      <c r="AO77" s="327">
        <f t="shared" si="44"/>
        <v>0</v>
      </c>
      <c r="AP77" s="13">
        <v>0</v>
      </c>
      <c r="AQ77" s="14">
        <v>0</v>
      </c>
      <c r="AR77" s="14">
        <v>0</v>
      </c>
      <c r="AS77" s="327">
        <f t="shared" si="45"/>
        <v>0</v>
      </c>
      <c r="AT77" s="13">
        <v>0</v>
      </c>
      <c r="AU77" s="14">
        <v>0</v>
      </c>
      <c r="AV77" s="14">
        <v>0</v>
      </c>
      <c r="AW77" s="327">
        <f t="shared" si="46"/>
        <v>0</v>
      </c>
      <c r="AX77" s="13">
        <v>0</v>
      </c>
      <c r="AY77" s="14">
        <v>0</v>
      </c>
      <c r="AZ77" s="14">
        <v>0</v>
      </c>
      <c r="BA77" s="327">
        <f t="shared" si="47"/>
        <v>0</v>
      </c>
      <c r="BB77" s="13">
        <v>0</v>
      </c>
      <c r="BC77" s="14">
        <v>0</v>
      </c>
      <c r="BD77" s="14">
        <v>0</v>
      </c>
      <c r="BE77" s="327">
        <f t="shared" si="48"/>
        <v>0</v>
      </c>
      <c r="BF77" s="60">
        <f t="shared" si="12"/>
        <v>0</v>
      </c>
    </row>
    <row r="78" spans="1:58" ht="15">
      <c r="A78" s="586"/>
      <c r="B78" s="586"/>
      <c r="C78" s="586"/>
      <c r="D78" s="586"/>
      <c r="E78" s="737" t="s">
        <v>138</v>
      </c>
      <c r="F78" s="751">
        <v>415</v>
      </c>
      <c r="G78" s="751" t="s">
        <v>137</v>
      </c>
      <c r="H78" s="743"/>
      <c r="I78" s="316" t="s">
        <v>38</v>
      </c>
      <c r="J78" s="15">
        <v>0</v>
      </c>
      <c r="K78" s="8">
        <v>0</v>
      </c>
      <c r="L78" s="8">
        <v>0</v>
      </c>
      <c r="M78" s="328">
        <f t="shared" si="50"/>
        <v>0</v>
      </c>
      <c r="N78" s="15">
        <v>0</v>
      </c>
      <c r="O78" s="8">
        <v>0</v>
      </c>
      <c r="P78" s="8">
        <v>0</v>
      </c>
      <c r="Q78" s="328">
        <f t="shared" si="38"/>
        <v>0</v>
      </c>
      <c r="R78" s="15">
        <v>0</v>
      </c>
      <c r="S78" s="8">
        <v>0</v>
      </c>
      <c r="T78" s="8">
        <v>0</v>
      </c>
      <c r="U78" s="328">
        <f t="shared" si="39"/>
        <v>0</v>
      </c>
      <c r="V78" s="15">
        <v>0</v>
      </c>
      <c r="W78" s="8">
        <v>0</v>
      </c>
      <c r="X78" s="8">
        <v>0</v>
      </c>
      <c r="Y78" s="328">
        <f t="shared" si="40"/>
        <v>0</v>
      </c>
      <c r="Z78" s="15">
        <v>0</v>
      </c>
      <c r="AA78" s="8">
        <v>0</v>
      </c>
      <c r="AB78" s="8">
        <v>0</v>
      </c>
      <c r="AC78" s="328">
        <f t="shared" si="41"/>
        <v>0</v>
      </c>
      <c r="AD78" s="15">
        <v>0</v>
      </c>
      <c r="AE78" s="8">
        <v>0</v>
      </c>
      <c r="AF78" s="8">
        <v>0</v>
      </c>
      <c r="AG78" s="328">
        <f t="shared" si="42"/>
        <v>0</v>
      </c>
      <c r="AH78" s="15">
        <v>0</v>
      </c>
      <c r="AI78" s="8">
        <v>0</v>
      </c>
      <c r="AJ78" s="8">
        <v>0</v>
      </c>
      <c r="AK78" s="328">
        <f t="shared" si="43"/>
        <v>0</v>
      </c>
      <c r="AL78" s="15">
        <v>0</v>
      </c>
      <c r="AM78" s="8">
        <v>0</v>
      </c>
      <c r="AN78" s="8">
        <v>0</v>
      </c>
      <c r="AO78" s="328">
        <f t="shared" si="44"/>
        <v>0</v>
      </c>
      <c r="AP78" s="15">
        <v>0</v>
      </c>
      <c r="AQ78" s="8">
        <v>0</v>
      </c>
      <c r="AR78" s="8">
        <v>0</v>
      </c>
      <c r="AS78" s="328">
        <f t="shared" si="45"/>
        <v>0</v>
      </c>
      <c r="AT78" s="15">
        <v>0</v>
      </c>
      <c r="AU78" s="8">
        <v>0</v>
      </c>
      <c r="AV78" s="8">
        <v>0</v>
      </c>
      <c r="AW78" s="328">
        <f t="shared" si="46"/>
        <v>0</v>
      </c>
      <c r="AX78" s="15">
        <v>0</v>
      </c>
      <c r="AY78" s="8">
        <v>0</v>
      </c>
      <c r="AZ78" s="8">
        <v>0</v>
      </c>
      <c r="BA78" s="328">
        <f t="shared" si="47"/>
        <v>0</v>
      </c>
      <c r="BB78" s="15">
        <v>0</v>
      </c>
      <c r="BC78" s="8">
        <v>0</v>
      </c>
      <c r="BD78" s="8">
        <v>0</v>
      </c>
      <c r="BE78" s="328">
        <f t="shared" si="48"/>
        <v>0</v>
      </c>
      <c r="BF78" s="61">
        <f aca="true" t="shared" si="51" ref="BF78:BF86">AG78+AC78+Y78+U78+Q78+M78+AK78+AO78+AS78+AW78+BA78+BE78</f>
        <v>0</v>
      </c>
    </row>
    <row r="79" spans="1:58" ht="15">
      <c r="A79" s="586"/>
      <c r="B79" s="586"/>
      <c r="C79" s="586"/>
      <c r="D79" s="586"/>
      <c r="E79" s="737" t="s">
        <v>139</v>
      </c>
      <c r="F79" s="751">
        <v>415</v>
      </c>
      <c r="G79" s="751" t="s">
        <v>137</v>
      </c>
      <c r="H79" s="743"/>
      <c r="I79" s="316" t="s">
        <v>39</v>
      </c>
      <c r="J79" s="15">
        <v>9</v>
      </c>
      <c r="K79" s="8">
        <v>7</v>
      </c>
      <c r="L79" s="8">
        <v>0</v>
      </c>
      <c r="M79" s="328">
        <f t="shared" si="50"/>
        <v>16</v>
      </c>
      <c r="N79" s="15">
        <v>3</v>
      </c>
      <c r="O79" s="8">
        <v>3</v>
      </c>
      <c r="P79" s="8">
        <v>0</v>
      </c>
      <c r="Q79" s="328">
        <f t="shared" si="38"/>
        <v>6</v>
      </c>
      <c r="R79" s="15">
        <v>28</v>
      </c>
      <c r="S79" s="8">
        <v>34</v>
      </c>
      <c r="T79" s="8">
        <v>0</v>
      </c>
      <c r="U79" s="328">
        <f t="shared" si="39"/>
        <v>62</v>
      </c>
      <c r="V79" s="15">
        <v>50</v>
      </c>
      <c r="W79" s="8">
        <v>33</v>
      </c>
      <c r="X79" s="8">
        <v>0</v>
      </c>
      <c r="Y79" s="328">
        <f t="shared" si="40"/>
        <v>83</v>
      </c>
      <c r="Z79" s="15">
        <v>71</v>
      </c>
      <c r="AA79" s="8">
        <v>47</v>
      </c>
      <c r="AB79" s="8">
        <v>0</v>
      </c>
      <c r="AC79" s="328">
        <f t="shared" si="41"/>
        <v>118</v>
      </c>
      <c r="AD79" s="15">
        <v>59</v>
      </c>
      <c r="AE79" s="8">
        <v>39</v>
      </c>
      <c r="AF79" s="8">
        <v>0</v>
      </c>
      <c r="AG79" s="328">
        <f t="shared" si="42"/>
        <v>98</v>
      </c>
      <c r="AH79" s="15">
        <v>65</v>
      </c>
      <c r="AI79" s="8">
        <v>43</v>
      </c>
      <c r="AJ79" s="8">
        <v>0</v>
      </c>
      <c r="AK79" s="328">
        <f t="shared" si="43"/>
        <v>108</v>
      </c>
      <c r="AL79" s="15">
        <v>69</v>
      </c>
      <c r="AM79" s="8">
        <v>46</v>
      </c>
      <c r="AN79" s="8">
        <v>0</v>
      </c>
      <c r="AO79" s="328">
        <f t="shared" si="44"/>
        <v>115</v>
      </c>
      <c r="AP79" s="15">
        <v>57</v>
      </c>
      <c r="AQ79" s="8">
        <v>38</v>
      </c>
      <c r="AR79" s="8">
        <v>0</v>
      </c>
      <c r="AS79" s="328">
        <f t="shared" si="45"/>
        <v>95</v>
      </c>
      <c r="AT79" s="15">
        <v>0</v>
      </c>
      <c r="AU79" s="8">
        <v>0</v>
      </c>
      <c r="AV79" s="8">
        <v>0</v>
      </c>
      <c r="AW79" s="328">
        <f t="shared" si="46"/>
        <v>0</v>
      </c>
      <c r="AX79" s="15">
        <v>0</v>
      </c>
      <c r="AY79" s="8">
        <v>0</v>
      </c>
      <c r="AZ79" s="8">
        <v>0</v>
      </c>
      <c r="BA79" s="328">
        <f t="shared" si="47"/>
        <v>0</v>
      </c>
      <c r="BB79" s="15">
        <v>0</v>
      </c>
      <c r="BC79" s="8">
        <v>0</v>
      </c>
      <c r="BD79" s="8">
        <v>0</v>
      </c>
      <c r="BE79" s="328">
        <f t="shared" si="48"/>
        <v>0</v>
      </c>
      <c r="BF79" s="61">
        <f t="shared" si="51"/>
        <v>701</v>
      </c>
    </row>
    <row r="80" spans="1:58" ht="15">
      <c r="A80" s="586"/>
      <c r="B80" s="586"/>
      <c r="C80" s="586"/>
      <c r="D80" s="586"/>
      <c r="E80" s="737" t="s">
        <v>125</v>
      </c>
      <c r="F80" s="751">
        <v>415</v>
      </c>
      <c r="G80" s="751" t="s">
        <v>137</v>
      </c>
      <c r="H80" s="743"/>
      <c r="I80" s="316" t="s">
        <v>40</v>
      </c>
      <c r="J80" s="15">
        <v>9</v>
      </c>
      <c r="K80" s="8">
        <v>8</v>
      </c>
      <c r="L80" s="8">
        <v>0</v>
      </c>
      <c r="M80" s="328">
        <f t="shared" si="50"/>
        <v>17</v>
      </c>
      <c r="N80" s="15">
        <v>4</v>
      </c>
      <c r="O80" s="8">
        <v>2</v>
      </c>
      <c r="P80" s="8">
        <v>0</v>
      </c>
      <c r="Q80" s="328">
        <f t="shared" si="38"/>
        <v>6</v>
      </c>
      <c r="R80" s="15">
        <v>31</v>
      </c>
      <c r="S80" s="8">
        <v>38</v>
      </c>
      <c r="T80" s="8">
        <v>0</v>
      </c>
      <c r="U80" s="328">
        <f t="shared" si="39"/>
        <v>69</v>
      </c>
      <c r="V80" s="15">
        <v>40</v>
      </c>
      <c r="W80" s="8">
        <v>27</v>
      </c>
      <c r="X80" s="8">
        <v>0</v>
      </c>
      <c r="Y80" s="328">
        <f t="shared" si="40"/>
        <v>67</v>
      </c>
      <c r="Z80" s="15">
        <v>57</v>
      </c>
      <c r="AA80" s="8">
        <v>38</v>
      </c>
      <c r="AB80" s="8">
        <v>0</v>
      </c>
      <c r="AC80" s="328">
        <f t="shared" si="41"/>
        <v>95</v>
      </c>
      <c r="AD80" s="15">
        <v>47</v>
      </c>
      <c r="AE80" s="8">
        <v>31</v>
      </c>
      <c r="AF80" s="8">
        <v>0</v>
      </c>
      <c r="AG80" s="328">
        <f t="shared" si="42"/>
        <v>78</v>
      </c>
      <c r="AH80" s="15">
        <v>52</v>
      </c>
      <c r="AI80" s="8">
        <v>35</v>
      </c>
      <c r="AJ80" s="8">
        <v>0</v>
      </c>
      <c r="AK80" s="328">
        <f t="shared" si="43"/>
        <v>87</v>
      </c>
      <c r="AL80" s="15">
        <v>54</v>
      </c>
      <c r="AM80" s="8">
        <v>37</v>
      </c>
      <c r="AN80" s="8">
        <v>0</v>
      </c>
      <c r="AO80" s="328">
        <f t="shared" si="44"/>
        <v>91</v>
      </c>
      <c r="AP80" s="15">
        <v>45</v>
      </c>
      <c r="AQ80" s="8">
        <v>30</v>
      </c>
      <c r="AR80" s="8">
        <v>0</v>
      </c>
      <c r="AS80" s="328">
        <f t="shared" si="45"/>
        <v>75</v>
      </c>
      <c r="AT80" s="15">
        <v>0</v>
      </c>
      <c r="AU80" s="8">
        <v>0</v>
      </c>
      <c r="AV80" s="8">
        <v>0</v>
      </c>
      <c r="AW80" s="328">
        <f t="shared" si="46"/>
        <v>0</v>
      </c>
      <c r="AX80" s="15">
        <v>0</v>
      </c>
      <c r="AY80" s="8">
        <v>0</v>
      </c>
      <c r="AZ80" s="8">
        <v>0</v>
      </c>
      <c r="BA80" s="328">
        <f t="shared" si="47"/>
        <v>0</v>
      </c>
      <c r="BB80" s="15">
        <v>0</v>
      </c>
      <c r="BC80" s="8">
        <v>0</v>
      </c>
      <c r="BD80" s="8">
        <v>0</v>
      </c>
      <c r="BE80" s="328">
        <f t="shared" si="48"/>
        <v>0</v>
      </c>
      <c r="BF80" s="61">
        <f t="shared" si="51"/>
        <v>585</v>
      </c>
    </row>
    <row r="81" spans="1:58" ht="15">
      <c r="A81" s="586"/>
      <c r="B81" s="586"/>
      <c r="C81" s="586"/>
      <c r="D81" s="586"/>
      <c r="E81" s="737" t="s">
        <v>140</v>
      </c>
      <c r="F81" s="751">
        <v>415</v>
      </c>
      <c r="G81" s="751" t="s">
        <v>137</v>
      </c>
      <c r="H81" s="743"/>
      <c r="I81" s="316" t="s">
        <v>41</v>
      </c>
      <c r="J81" s="15">
        <v>1</v>
      </c>
      <c r="K81" s="8">
        <v>1</v>
      </c>
      <c r="L81" s="8">
        <v>0</v>
      </c>
      <c r="M81" s="328">
        <f t="shared" si="50"/>
        <v>2</v>
      </c>
      <c r="N81" s="15">
        <v>0</v>
      </c>
      <c r="O81" s="8">
        <v>0</v>
      </c>
      <c r="P81" s="8">
        <v>0</v>
      </c>
      <c r="Q81" s="328">
        <f t="shared" si="38"/>
        <v>0</v>
      </c>
      <c r="R81" s="15">
        <v>3</v>
      </c>
      <c r="S81" s="8">
        <v>3</v>
      </c>
      <c r="T81" s="8">
        <v>0</v>
      </c>
      <c r="U81" s="328">
        <f t="shared" si="39"/>
        <v>6</v>
      </c>
      <c r="V81" s="15">
        <v>10</v>
      </c>
      <c r="W81" s="8">
        <v>7</v>
      </c>
      <c r="X81" s="8">
        <v>0</v>
      </c>
      <c r="Y81" s="328">
        <f t="shared" si="40"/>
        <v>17</v>
      </c>
      <c r="Z81" s="15">
        <v>14</v>
      </c>
      <c r="AA81" s="8">
        <v>9</v>
      </c>
      <c r="AB81" s="8">
        <v>0</v>
      </c>
      <c r="AC81" s="328">
        <f t="shared" si="41"/>
        <v>23</v>
      </c>
      <c r="AD81" s="15">
        <v>12</v>
      </c>
      <c r="AE81" s="8">
        <v>8</v>
      </c>
      <c r="AF81" s="8">
        <v>0</v>
      </c>
      <c r="AG81" s="328">
        <f t="shared" si="42"/>
        <v>20</v>
      </c>
      <c r="AH81" s="15">
        <v>13</v>
      </c>
      <c r="AI81" s="8">
        <v>8</v>
      </c>
      <c r="AJ81" s="8">
        <v>0</v>
      </c>
      <c r="AK81" s="328">
        <f t="shared" si="43"/>
        <v>21</v>
      </c>
      <c r="AL81" s="15">
        <v>14</v>
      </c>
      <c r="AM81" s="8">
        <v>9</v>
      </c>
      <c r="AN81" s="8">
        <v>0</v>
      </c>
      <c r="AO81" s="328">
        <f t="shared" si="44"/>
        <v>23</v>
      </c>
      <c r="AP81" s="15">
        <v>11</v>
      </c>
      <c r="AQ81" s="8">
        <v>8</v>
      </c>
      <c r="AR81" s="8">
        <v>0</v>
      </c>
      <c r="AS81" s="328">
        <f t="shared" si="45"/>
        <v>19</v>
      </c>
      <c r="AT81" s="15">
        <v>0</v>
      </c>
      <c r="AU81" s="8">
        <v>0</v>
      </c>
      <c r="AV81" s="8">
        <v>0</v>
      </c>
      <c r="AW81" s="328">
        <f t="shared" si="46"/>
        <v>0</v>
      </c>
      <c r="AX81" s="15">
        <v>0</v>
      </c>
      <c r="AY81" s="8">
        <v>0</v>
      </c>
      <c r="AZ81" s="8">
        <v>0</v>
      </c>
      <c r="BA81" s="328">
        <f t="shared" si="47"/>
        <v>0</v>
      </c>
      <c r="BB81" s="15">
        <v>0</v>
      </c>
      <c r="BC81" s="8">
        <v>0</v>
      </c>
      <c r="BD81" s="8">
        <v>0</v>
      </c>
      <c r="BE81" s="328">
        <f t="shared" si="48"/>
        <v>0</v>
      </c>
      <c r="BF81" s="61">
        <f t="shared" si="51"/>
        <v>131</v>
      </c>
    </row>
    <row r="82" spans="1:58" ht="15">
      <c r="A82" s="586"/>
      <c r="B82" s="586"/>
      <c r="C82" s="586"/>
      <c r="D82" s="586"/>
      <c r="E82" s="737" t="s">
        <v>136</v>
      </c>
      <c r="F82" s="751">
        <v>415</v>
      </c>
      <c r="G82" s="751" t="s">
        <v>137</v>
      </c>
      <c r="H82" s="743"/>
      <c r="I82" s="317" t="s">
        <v>137</v>
      </c>
      <c r="J82" s="329">
        <f>SUM(J77:J81)</f>
        <v>19</v>
      </c>
      <c r="K82" s="294">
        <f>SUM(K77:K81)</f>
        <v>16</v>
      </c>
      <c r="L82" s="294">
        <f>SUM(L77:L81)</f>
        <v>0</v>
      </c>
      <c r="M82" s="328">
        <f>SUM(J82:L82)</f>
        <v>35</v>
      </c>
      <c r="N82" s="329">
        <f>SUM(N77:N81)</f>
        <v>7</v>
      </c>
      <c r="O82" s="294">
        <f>SUM(O77:O81)</f>
        <v>5</v>
      </c>
      <c r="P82" s="294">
        <f>SUM(P77:P81)</f>
        <v>0</v>
      </c>
      <c r="Q82" s="328">
        <f t="shared" si="38"/>
        <v>12</v>
      </c>
      <c r="R82" s="329">
        <f>SUM(R77:R81)</f>
        <v>62</v>
      </c>
      <c r="S82" s="294">
        <f>SUM(S77:S81)</f>
        <v>75</v>
      </c>
      <c r="T82" s="294">
        <f>SUM(T77:T81)</f>
        <v>0</v>
      </c>
      <c r="U82" s="328">
        <f t="shared" si="39"/>
        <v>137</v>
      </c>
      <c r="V82" s="329">
        <f>SUM(V77:V81)</f>
        <v>100</v>
      </c>
      <c r="W82" s="294">
        <f>SUM(W77:W81)</f>
        <v>67</v>
      </c>
      <c r="X82" s="294">
        <f>SUM(X77:X81)</f>
        <v>0</v>
      </c>
      <c r="Y82" s="328">
        <f t="shared" si="40"/>
        <v>167</v>
      </c>
      <c r="Z82" s="329">
        <f>SUM(Z77:Z81)</f>
        <v>142</v>
      </c>
      <c r="AA82" s="294">
        <f>SUM(AA77:AA81)</f>
        <v>94</v>
      </c>
      <c r="AB82" s="294">
        <f>SUM(AB77:AB81)</f>
        <v>0</v>
      </c>
      <c r="AC82" s="328">
        <f t="shared" si="41"/>
        <v>236</v>
      </c>
      <c r="AD82" s="329">
        <f>SUM(AD77:AD81)</f>
        <v>118</v>
      </c>
      <c r="AE82" s="294">
        <f>SUM(AE77:AE81)</f>
        <v>78</v>
      </c>
      <c r="AF82" s="294">
        <f>SUM(AF77:AF81)</f>
        <v>0</v>
      </c>
      <c r="AG82" s="328">
        <f t="shared" si="42"/>
        <v>196</v>
      </c>
      <c r="AH82" s="329">
        <f>SUM(AH77:AH81)</f>
        <v>130</v>
      </c>
      <c r="AI82" s="294">
        <f>SUM(AI77:AI81)</f>
        <v>86</v>
      </c>
      <c r="AJ82" s="294">
        <f>SUM(AJ77:AJ81)</f>
        <v>0</v>
      </c>
      <c r="AK82" s="328">
        <f t="shared" si="43"/>
        <v>216</v>
      </c>
      <c r="AL82" s="329">
        <f>SUM(AL77:AL81)</f>
        <v>137</v>
      </c>
      <c r="AM82" s="294">
        <f>SUM(AM77:AM81)</f>
        <v>92</v>
      </c>
      <c r="AN82" s="294">
        <f>SUM(AN77:AN81)</f>
        <v>0</v>
      </c>
      <c r="AO82" s="328">
        <f t="shared" si="44"/>
        <v>229</v>
      </c>
      <c r="AP82" s="329">
        <f>SUM(AP77:AP81)</f>
        <v>113</v>
      </c>
      <c r="AQ82" s="294">
        <f>SUM(AQ77:AQ81)</f>
        <v>76</v>
      </c>
      <c r="AR82" s="294">
        <f>SUM(AR77:AR81)</f>
        <v>0</v>
      </c>
      <c r="AS82" s="328">
        <f t="shared" si="45"/>
        <v>189</v>
      </c>
      <c r="AT82" s="329">
        <f>SUM(AT77:AT81)</f>
        <v>0</v>
      </c>
      <c r="AU82" s="294">
        <f>SUM(AU77:AU81)</f>
        <v>0</v>
      </c>
      <c r="AV82" s="294">
        <f>SUM(AV77:AV81)</f>
        <v>0</v>
      </c>
      <c r="AW82" s="328">
        <f t="shared" si="46"/>
        <v>0</v>
      </c>
      <c r="AX82" s="329">
        <f>SUM(AX77:AX81)</f>
        <v>0</v>
      </c>
      <c r="AY82" s="294">
        <f>SUM(AY77:AY81)</f>
        <v>0</v>
      </c>
      <c r="AZ82" s="294">
        <f>SUM(AZ77:AZ81)</f>
        <v>0</v>
      </c>
      <c r="BA82" s="328">
        <f t="shared" si="47"/>
        <v>0</v>
      </c>
      <c r="BB82" s="329">
        <f>SUM(BB77:BB81)</f>
        <v>0</v>
      </c>
      <c r="BC82" s="294">
        <f>SUM(BC77:BC81)</f>
        <v>0</v>
      </c>
      <c r="BD82" s="294">
        <f>SUM(BD77:BD81)</f>
        <v>0</v>
      </c>
      <c r="BE82" s="328">
        <f t="shared" si="48"/>
        <v>0</v>
      </c>
      <c r="BF82" s="59">
        <f>AG82+AC82+Y82+U82+Q82+M82+AK82+AO82+AS82+AW82+BA82+BE82</f>
        <v>1417</v>
      </c>
    </row>
    <row r="83" spans="1:58" ht="15">
      <c r="A83" s="586"/>
      <c r="B83" s="586"/>
      <c r="C83" s="586"/>
      <c r="D83" s="586"/>
      <c r="E83" s="737" t="s">
        <v>138</v>
      </c>
      <c r="F83" s="751">
        <v>415</v>
      </c>
      <c r="G83" s="751" t="s">
        <v>137</v>
      </c>
      <c r="H83" s="744" t="s">
        <v>42</v>
      </c>
      <c r="I83" s="316" t="s">
        <v>43</v>
      </c>
      <c r="J83" s="82">
        <v>9</v>
      </c>
      <c r="K83" s="49">
        <v>16</v>
      </c>
      <c r="L83" s="8">
        <v>0</v>
      </c>
      <c r="M83" s="23">
        <f>SUM(J83:L83)</f>
        <v>25</v>
      </c>
      <c r="N83" s="82">
        <v>7</v>
      </c>
      <c r="O83" s="49">
        <v>5</v>
      </c>
      <c r="P83" s="8">
        <v>0</v>
      </c>
      <c r="Q83" s="23">
        <f t="shared" si="38"/>
        <v>12</v>
      </c>
      <c r="R83" s="82">
        <v>62</v>
      </c>
      <c r="S83" s="49">
        <v>75</v>
      </c>
      <c r="T83" s="8">
        <v>0</v>
      </c>
      <c r="U83" s="23">
        <f t="shared" si="39"/>
        <v>137</v>
      </c>
      <c r="V83" s="82">
        <v>98</v>
      </c>
      <c r="W83" s="49">
        <v>66</v>
      </c>
      <c r="X83" s="8">
        <v>0</v>
      </c>
      <c r="Y83" s="23">
        <f t="shared" si="40"/>
        <v>164</v>
      </c>
      <c r="Z83" s="82">
        <v>140</v>
      </c>
      <c r="AA83" s="49">
        <v>93</v>
      </c>
      <c r="AB83" s="8">
        <v>0</v>
      </c>
      <c r="AC83" s="23">
        <f t="shared" si="41"/>
        <v>233</v>
      </c>
      <c r="AD83" s="82">
        <v>116</v>
      </c>
      <c r="AE83" s="49">
        <v>77</v>
      </c>
      <c r="AF83" s="8">
        <v>0</v>
      </c>
      <c r="AG83" s="23">
        <f t="shared" si="42"/>
        <v>193</v>
      </c>
      <c r="AH83" s="82">
        <v>126</v>
      </c>
      <c r="AI83" s="49">
        <v>83</v>
      </c>
      <c r="AJ83" s="8">
        <v>0</v>
      </c>
      <c r="AK83" s="23">
        <f t="shared" si="43"/>
        <v>209</v>
      </c>
      <c r="AL83" s="82">
        <v>133</v>
      </c>
      <c r="AM83" s="49">
        <v>89</v>
      </c>
      <c r="AN83" s="8">
        <v>0</v>
      </c>
      <c r="AO83" s="23">
        <f t="shared" si="44"/>
        <v>222</v>
      </c>
      <c r="AP83" s="82">
        <v>110</v>
      </c>
      <c r="AQ83" s="49">
        <v>73</v>
      </c>
      <c r="AR83" s="8">
        <v>0</v>
      </c>
      <c r="AS83" s="23">
        <f t="shared" si="45"/>
        <v>183</v>
      </c>
      <c r="AT83" s="82">
        <v>0</v>
      </c>
      <c r="AU83" s="49">
        <v>0</v>
      </c>
      <c r="AV83" s="8">
        <v>0</v>
      </c>
      <c r="AW83" s="23">
        <f t="shared" si="46"/>
        <v>0</v>
      </c>
      <c r="AX83" s="82">
        <v>0</v>
      </c>
      <c r="AY83" s="49">
        <v>0</v>
      </c>
      <c r="AZ83" s="8">
        <v>0</v>
      </c>
      <c r="BA83" s="23">
        <f t="shared" si="47"/>
        <v>0</v>
      </c>
      <c r="BB83" s="82">
        <v>0</v>
      </c>
      <c r="BC83" s="49">
        <v>0</v>
      </c>
      <c r="BD83" s="8">
        <v>0</v>
      </c>
      <c r="BE83" s="23">
        <f t="shared" si="48"/>
        <v>0</v>
      </c>
      <c r="BF83" s="61">
        <f t="shared" si="51"/>
        <v>1378</v>
      </c>
    </row>
    <row r="84" spans="1:58" ht="15">
      <c r="A84" s="586"/>
      <c r="B84" s="586"/>
      <c r="C84" s="586"/>
      <c r="D84" s="586"/>
      <c r="E84" s="737" t="s">
        <v>139</v>
      </c>
      <c r="F84" s="751">
        <v>415</v>
      </c>
      <c r="G84" s="751" t="s">
        <v>137</v>
      </c>
      <c r="H84" s="744"/>
      <c r="I84" s="316" t="s">
        <v>44</v>
      </c>
      <c r="J84" s="15">
        <v>0</v>
      </c>
      <c r="K84" s="8">
        <v>0</v>
      </c>
      <c r="L84" s="12">
        <v>0</v>
      </c>
      <c r="M84" s="23">
        <f>SUM(J84:L84)</f>
        <v>0</v>
      </c>
      <c r="N84" s="15">
        <v>0</v>
      </c>
      <c r="O84" s="8">
        <v>0</v>
      </c>
      <c r="P84" s="12">
        <v>0</v>
      </c>
      <c r="Q84" s="23">
        <f t="shared" si="38"/>
        <v>0</v>
      </c>
      <c r="R84" s="15">
        <v>0</v>
      </c>
      <c r="S84" s="8">
        <v>0</v>
      </c>
      <c r="T84" s="12">
        <v>0</v>
      </c>
      <c r="U84" s="23">
        <f t="shared" si="39"/>
        <v>0</v>
      </c>
      <c r="V84" s="15">
        <v>2</v>
      </c>
      <c r="W84" s="8">
        <v>1</v>
      </c>
      <c r="X84" s="12">
        <v>0</v>
      </c>
      <c r="Y84" s="23">
        <f t="shared" si="40"/>
        <v>3</v>
      </c>
      <c r="Z84" s="15">
        <v>2</v>
      </c>
      <c r="AA84" s="8">
        <v>1</v>
      </c>
      <c r="AB84" s="12">
        <v>0</v>
      </c>
      <c r="AC84" s="23">
        <f t="shared" si="41"/>
        <v>3</v>
      </c>
      <c r="AD84" s="15">
        <v>2</v>
      </c>
      <c r="AE84" s="8">
        <v>1</v>
      </c>
      <c r="AF84" s="12">
        <v>0</v>
      </c>
      <c r="AG84" s="23">
        <f t="shared" si="42"/>
        <v>3</v>
      </c>
      <c r="AH84" s="15">
        <v>4</v>
      </c>
      <c r="AI84" s="8">
        <v>3</v>
      </c>
      <c r="AJ84" s="12">
        <v>0</v>
      </c>
      <c r="AK84" s="23">
        <f t="shared" si="43"/>
        <v>7</v>
      </c>
      <c r="AL84" s="15">
        <v>4</v>
      </c>
      <c r="AM84" s="8">
        <v>3</v>
      </c>
      <c r="AN84" s="12">
        <v>0</v>
      </c>
      <c r="AO84" s="23">
        <f t="shared" si="44"/>
        <v>7</v>
      </c>
      <c r="AP84" s="15">
        <v>3</v>
      </c>
      <c r="AQ84" s="8">
        <v>2</v>
      </c>
      <c r="AR84" s="12">
        <v>0</v>
      </c>
      <c r="AS84" s="23">
        <f t="shared" si="45"/>
        <v>5</v>
      </c>
      <c r="AT84" s="15">
        <v>0</v>
      </c>
      <c r="AU84" s="8">
        <v>0</v>
      </c>
      <c r="AV84" s="12">
        <v>0</v>
      </c>
      <c r="AW84" s="23">
        <f t="shared" si="46"/>
        <v>0</v>
      </c>
      <c r="AX84" s="15">
        <v>0</v>
      </c>
      <c r="AY84" s="8">
        <v>0</v>
      </c>
      <c r="AZ84" s="12">
        <v>0</v>
      </c>
      <c r="BA84" s="23">
        <f t="shared" si="47"/>
        <v>0</v>
      </c>
      <c r="BB84" s="15">
        <v>0</v>
      </c>
      <c r="BC84" s="8">
        <v>0</v>
      </c>
      <c r="BD84" s="12">
        <v>0</v>
      </c>
      <c r="BE84" s="23">
        <f t="shared" si="48"/>
        <v>0</v>
      </c>
      <c r="BF84" s="61">
        <f t="shared" si="51"/>
        <v>28</v>
      </c>
    </row>
    <row r="85" spans="1:58" ht="15">
      <c r="A85" s="586"/>
      <c r="B85" s="586"/>
      <c r="C85" s="586"/>
      <c r="D85" s="586"/>
      <c r="E85" s="737" t="s">
        <v>125</v>
      </c>
      <c r="F85" s="751">
        <v>415</v>
      </c>
      <c r="G85" s="751" t="s">
        <v>137</v>
      </c>
      <c r="H85" s="743" t="s">
        <v>45</v>
      </c>
      <c r="I85" s="316" t="s">
        <v>46</v>
      </c>
      <c r="J85" s="15">
        <v>0</v>
      </c>
      <c r="K85" s="8">
        <v>0</v>
      </c>
      <c r="L85" s="12">
        <v>0</v>
      </c>
      <c r="M85" s="23">
        <f>SUM(J85:L85)</f>
        <v>0</v>
      </c>
      <c r="N85" s="15">
        <v>0</v>
      </c>
      <c r="O85" s="8">
        <v>0</v>
      </c>
      <c r="P85" s="12">
        <v>0</v>
      </c>
      <c r="Q85" s="23">
        <f t="shared" si="38"/>
        <v>0</v>
      </c>
      <c r="R85" s="15">
        <v>0</v>
      </c>
      <c r="S85" s="8">
        <v>0</v>
      </c>
      <c r="T85" s="12">
        <v>0</v>
      </c>
      <c r="U85" s="23">
        <f t="shared" si="39"/>
        <v>0</v>
      </c>
      <c r="V85" s="15">
        <v>0</v>
      </c>
      <c r="W85" s="8">
        <v>0</v>
      </c>
      <c r="X85" s="12">
        <v>0</v>
      </c>
      <c r="Y85" s="23">
        <f t="shared" si="40"/>
        <v>0</v>
      </c>
      <c r="Z85" s="15">
        <v>0</v>
      </c>
      <c r="AA85" s="8">
        <v>0</v>
      </c>
      <c r="AB85" s="12">
        <v>0</v>
      </c>
      <c r="AC85" s="23">
        <f t="shared" si="41"/>
        <v>0</v>
      </c>
      <c r="AD85" s="15">
        <v>0</v>
      </c>
      <c r="AE85" s="8">
        <v>0</v>
      </c>
      <c r="AF85" s="12">
        <v>0</v>
      </c>
      <c r="AG85" s="23">
        <f t="shared" si="42"/>
        <v>0</v>
      </c>
      <c r="AH85" s="15">
        <v>0</v>
      </c>
      <c r="AI85" s="8">
        <v>0</v>
      </c>
      <c r="AJ85" s="12">
        <v>0</v>
      </c>
      <c r="AK85" s="23">
        <f t="shared" si="43"/>
        <v>0</v>
      </c>
      <c r="AL85" s="15">
        <v>0</v>
      </c>
      <c r="AM85" s="8">
        <v>0</v>
      </c>
      <c r="AN85" s="12">
        <v>0</v>
      </c>
      <c r="AO85" s="23">
        <f t="shared" si="44"/>
        <v>0</v>
      </c>
      <c r="AP85" s="15">
        <v>0</v>
      </c>
      <c r="AQ85" s="8">
        <v>0</v>
      </c>
      <c r="AR85" s="12">
        <v>0</v>
      </c>
      <c r="AS85" s="23">
        <f t="shared" si="45"/>
        <v>0</v>
      </c>
      <c r="AT85" s="15">
        <v>0</v>
      </c>
      <c r="AU85" s="8">
        <v>0</v>
      </c>
      <c r="AV85" s="12">
        <v>0</v>
      </c>
      <c r="AW85" s="23">
        <f t="shared" si="46"/>
        <v>0</v>
      </c>
      <c r="AX85" s="15">
        <v>0</v>
      </c>
      <c r="AY85" s="8">
        <v>0</v>
      </c>
      <c r="AZ85" s="12">
        <v>0</v>
      </c>
      <c r="BA85" s="23">
        <f t="shared" si="47"/>
        <v>0</v>
      </c>
      <c r="BB85" s="15">
        <v>0</v>
      </c>
      <c r="BC85" s="8">
        <v>0</v>
      </c>
      <c r="BD85" s="12">
        <v>0</v>
      </c>
      <c r="BE85" s="23">
        <f t="shared" si="48"/>
        <v>0</v>
      </c>
      <c r="BF85" s="61">
        <f t="shared" si="51"/>
        <v>0</v>
      </c>
    </row>
    <row r="86" spans="1:58" ht="15.75" thickBot="1">
      <c r="A86" s="586"/>
      <c r="B86" s="586"/>
      <c r="C86" s="586"/>
      <c r="D86" s="586"/>
      <c r="E86" s="738" t="s">
        <v>140</v>
      </c>
      <c r="F86" s="752">
        <v>415</v>
      </c>
      <c r="G86" s="752" t="s">
        <v>137</v>
      </c>
      <c r="H86" s="745"/>
      <c r="I86" s="318" t="s">
        <v>47</v>
      </c>
      <c r="J86" s="17">
        <v>0</v>
      </c>
      <c r="K86" s="18">
        <v>0</v>
      </c>
      <c r="L86" s="31">
        <v>0</v>
      </c>
      <c r="M86" s="150">
        <f>SUM(J86:L86)</f>
        <v>0</v>
      </c>
      <c r="N86" s="17">
        <v>0</v>
      </c>
      <c r="O86" s="18">
        <v>0</v>
      </c>
      <c r="P86" s="31">
        <v>0</v>
      </c>
      <c r="Q86" s="150">
        <f t="shared" si="38"/>
        <v>0</v>
      </c>
      <c r="R86" s="17">
        <v>0</v>
      </c>
      <c r="S86" s="18">
        <v>0</v>
      </c>
      <c r="T86" s="31">
        <v>0</v>
      </c>
      <c r="U86" s="150">
        <f t="shared" si="39"/>
        <v>0</v>
      </c>
      <c r="V86" s="17">
        <v>0</v>
      </c>
      <c r="W86" s="18">
        <v>0</v>
      </c>
      <c r="X86" s="31">
        <v>0</v>
      </c>
      <c r="Y86" s="150">
        <f t="shared" si="40"/>
        <v>0</v>
      </c>
      <c r="Z86" s="17">
        <v>0</v>
      </c>
      <c r="AA86" s="18">
        <v>0</v>
      </c>
      <c r="AB86" s="31">
        <v>0</v>
      </c>
      <c r="AC86" s="150">
        <f t="shared" si="41"/>
        <v>0</v>
      </c>
      <c r="AD86" s="17">
        <v>0</v>
      </c>
      <c r="AE86" s="18">
        <v>0</v>
      </c>
      <c r="AF86" s="31">
        <v>0</v>
      </c>
      <c r="AG86" s="150">
        <f t="shared" si="42"/>
        <v>0</v>
      </c>
      <c r="AH86" s="17">
        <v>0</v>
      </c>
      <c r="AI86" s="18">
        <v>0</v>
      </c>
      <c r="AJ86" s="31">
        <v>0</v>
      </c>
      <c r="AK86" s="150">
        <f t="shared" si="43"/>
        <v>0</v>
      </c>
      <c r="AL86" s="17">
        <v>0</v>
      </c>
      <c r="AM86" s="18">
        <v>0</v>
      </c>
      <c r="AN86" s="31">
        <v>0</v>
      </c>
      <c r="AO86" s="150">
        <f t="shared" si="44"/>
        <v>0</v>
      </c>
      <c r="AP86" s="17">
        <v>0</v>
      </c>
      <c r="AQ86" s="18">
        <v>0</v>
      </c>
      <c r="AR86" s="31">
        <v>0</v>
      </c>
      <c r="AS86" s="150">
        <f t="shared" si="45"/>
        <v>0</v>
      </c>
      <c r="AT86" s="17">
        <v>0</v>
      </c>
      <c r="AU86" s="18">
        <v>0</v>
      </c>
      <c r="AV86" s="31">
        <v>0</v>
      </c>
      <c r="AW86" s="150">
        <f t="shared" si="46"/>
        <v>0</v>
      </c>
      <c r="AX86" s="17">
        <v>0</v>
      </c>
      <c r="AY86" s="18">
        <v>0</v>
      </c>
      <c r="AZ86" s="31">
        <v>0</v>
      </c>
      <c r="BA86" s="150">
        <f t="shared" si="47"/>
        <v>0</v>
      </c>
      <c r="BB86" s="17">
        <v>0</v>
      </c>
      <c r="BC86" s="18">
        <v>0</v>
      </c>
      <c r="BD86" s="31">
        <v>0</v>
      </c>
      <c r="BE86" s="150">
        <f t="shared" si="48"/>
        <v>0</v>
      </c>
      <c r="BF86" s="62">
        <f t="shared" si="51"/>
        <v>0</v>
      </c>
    </row>
    <row r="87" spans="1:58" ht="51.75" thickBot="1">
      <c r="A87" s="586"/>
      <c r="B87" s="586"/>
      <c r="C87" s="586"/>
      <c r="D87" s="586"/>
      <c r="E87" s="323" t="s">
        <v>141</v>
      </c>
      <c r="F87" s="324">
        <v>5</v>
      </c>
      <c r="G87" s="324" t="s">
        <v>142</v>
      </c>
      <c r="H87" s="325" t="s">
        <v>50</v>
      </c>
      <c r="I87" s="325" t="s">
        <v>50</v>
      </c>
      <c r="J87" s="720">
        <v>0</v>
      </c>
      <c r="K87" s="721"/>
      <c r="L87" s="721"/>
      <c r="M87" s="722"/>
      <c r="N87" s="720">
        <v>1</v>
      </c>
      <c r="O87" s="721"/>
      <c r="P87" s="721"/>
      <c r="Q87" s="722"/>
      <c r="R87" s="720">
        <v>2</v>
      </c>
      <c r="S87" s="721"/>
      <c r="T87" s="721"/>
      <c r="U87" s="722"/>
      <c r="V87" s="720"/>
      <c r="W87" s="721"/>
      <c r="X87" s="721"/>
      <c r="Y87" s="722"/>
      <c r="Z87" s="720">
        <v>3</v>
      </c>
      <c r="AA87" s="721"/>
      <c r="AB87" s="721"/>
      <c r="AC87" s="722"/>
      <c r="AD87" s="720">
        <v>1</v>
      </c>
      <c r="AE87" s="721"/>
      <c r="AF87" s="721"/>
      <c r="AG87" s="722"/>
      <c r="AH87" s="720">
        <v>2</v>
      </c>
      <c r="AI87" s="721"/>
      <c r="AJ87" s="721"/>
      <c r="AK87" s="722"/>
      <c r="AL87" s="720">
        <v>2</v>
      </c>
      <c r="AM87" s="721"/>
      <c r="AN87" s="721"/>
      <c r="AO87" s="722"/>
      <c r="AP87" s="720">
        <v>3</v>
      </c>
      <c r="AQ87" s="721"/>
      <c r="AR87" s="721"/>
      <c r="AS87" s="722"/>
      <c r="AT87" s="720"/>
      <c r="AU87" s="721"/>
      <c r="AV87" s="721"/>
      <c r="AW87" s="722"/>
      <c r="AX87" s="720"/>
      <c r="AY87" s="721"/>
      <c r="AZ87" s="721"/>
      <c r="BA87" s="722"/>
      <c r="BB87" s="720"/>
      <c r="BC87" s="721"/>
      <c r="BD87" s="721"/>
      <c r="BE87" s="722"/>
      <c r="BF87" s="330">
        <f>SUM(J87:BE87)</f>
        <v>14</v>
      </c>
    </row>
    <row r="88" spans="1:58" ht="15">
      <c r="A88" s="586"/>
      <c r="B88" s="586"/>
      <c r="C88" s="586"/>
      <c r="D88" s="586"/>
      <c r="E88" s="746" t="s">
        <v>143</v>
      </c>
      <c r="F88" s="749">
        <v>100</v>
      </c>
      <c r="G88" s="749" t="s">
        <v>114</v>
      </c>
      <c r="H88" s="748" t="s">
        <v>36</v>
      </c>
      <c r="I88" s="320" t="s">
        <v>37</v>
      </c>
      <c r="J88" s="13">
        <v>0</v>
      </c>
      <c r="K88" s="14">
        <v>0</v>
      </c>
      <c r="L88" s="14">
        <v>0</v>
      </c>
      <c r="M88" s="327">
        <f aca="true" t="shared" si="52" ref="M88:M97">SUM(J88:L88)</f>
        <v>0</v>
      </c>
      <c r="N88" s="13">
        <v>0</v>
      </c>
      <c r="O88" s="14">
        <v>0</v>
      </c>
      <c r="P88" s="14">
        <v>0</v>
      </c>
      <c r="Q88" s="327">
        <f aca="true" t="shared" si="53" ref="Q88:Q97">SUM(N88:P88)</f>
        <v>0</v>
      </c>
      <c r="R88" s="13">
        <v>0</v>
      </c>
      <c r="S88" s="14">
        <v>0</v>
      </c>
      <c r="T88" s="14">
        <v>0</v>
      </c>
      <c r="U88" s="327">
        <f aca="true" t="shared" si="54" ref="U88:U97">SUM(R88:T88)</f>
        <v>0</v>
      </c>
      <c r="V88" s="13">
        <v>0</v>
      </c>
      <c r="W88" s="14">
        <v>0</v>
      </c>
      <c r="X88" s="14">
        <v>0</v>
      </c>
      <c r="Y88" s="327">
        <f aca="true" t="shared" si="55" ref="Y88:Y97">SUM(V88:X88)</f>
        <v>0</v>
      </c>
      <c r="Z88" s="13">
        <v>0</v>
      </c>
      <c r="AA88" s="14">
        <v>0</v>
      </c>
      <c r="AB88" s="14">
        <v>0</v>
      </c>
      <c r="AC88" s="327">
        <f aca="true" t="shared" si="56" ref="AC88:AC97">SUM(Z88:AB88)</f>
        <v>0</v>
      </c>
      <c r="AD88" s="13">
        <v>0</v>
      </c>
      <c r="AE88" s="14">
        <v>0</v>
      </c>
      <c r="AF88" s="14">
        <v>0</v>
      </c>
      <c r="AG88" s="327">
        <f aca="true" t="shared" si="57" ref="AG88:AG97">SUM(AD88:AF88)</f>
        <v>0</v>
      </c>
      <c r="AH88" s="13">
        <v>0</v>
      </c>
      <c r="AI88" s="14">
        <v>0</v>
      </c>
      <c r="AJ88" s="14">
        <v>0</v>
      </c>
      <c r="AK88" s="327">
        <f aca="true" t="shared" si="58" ref="AK88:AK97">SUM(AH88:AJ88)</f>
        <v>0</v>
      </c>
      <c r="AL88" s="13">
        <v>0</v>
      </c>
      <c r="AM88" s="14">
        <v>0</v>
      </c>
      <c r="AN88" s="14">
        <v>0</v>
      </c>
      <c r="AO88" s="327">
        <f aca="true" t="shared" si="59" ref="AO88:AO97">SUM(AL88:AN88)</f>
        <v>0</v>
      </c>
      <c r="AP88" s="13">
        <v>0</v>
      </c>
      <c r="AQ88" s="14">
        <v>0</v>
      </c>
      <c r="AR88" s="14">
        <v>0</v>
      </c>
      <c r="AS88" s="327">
        <f aca="true" t="shared" si="60" ref="AS88:AS97">SUM(AP88:AR88)</f>
        <v>0</v>
      </c>
      <c r="AT88" s="13">
        <v>0</v>
      </c>
      <c r="AU88" s="14">
        <v>0</v>
      </c>
      <c r="AV88" s="14">
        <v>0</v>
      </c>
      <c r="AW88" s="327">
        <f aca="true" t="shared" si="61" ref="AW88:AW97">SUM(AT88:AV88)</f>
        <v>0</v>
      </c>
      <c r="AX88" s="13">
        <v>0</v>
      </c>
      <c r="AY88" s="14">
        <v>0</v>
      </c>
      <c r="AZ88" s="14">
        <v>0</v>
      </c>
      <c r="BA88" s="327">
        <f aca="true" t="shared" si="62" ref="BA88:BA97">SUM(AX88:AZ88)</f>
        <v>0</v>
      </c>
      <c r="BB88" s="13">
        <v>0</v>
      </c>
      <c r="BC88" s="14">
        <v>0</v>
      </c>
      <c r="BD88" s="14">
        <v>0</v>
      </c>
      <c r="BE88" s="327">
        <f aca="true" t="shared" si="63" ref="BE88:BE97">SUM(BB88:BD88)</f>
        <v>0</v>
      </c>
      <c r="BF88" s="60">
        <f aca="true" t="shared" si="64" ref="BF88:BF97">AG88+AC88+Y88+U88+Q88+M88+AK88+AO88+AS88+AW88+BA88+BE88</f>
        <v>0</v>
      </c>
    </row>
    <row r="89" spans="1:58" ht="15">
      <c r="A89" s="586"/>
      <c r="B89" s="586"/>
      <c r="C89" s="586"/>
      <c r="D89" s="586"/>
      <c r="E89" s="737"/>
      <c r="F89" s="740">
        <v>100</v>
      </c>
      <c r="G89" s="740" t="s">
        <v>114</v>
      </c>
      <c r="H89" s="743"/>
      <c r="I89" s="316" t="s">
        <v>38</v>
      </c>
      <c r="J89" s="15">
        <v>0</v>
      </c>
      <c r="K89" s="8">
        <v>0</v>
      </c>
      <c r="L89" s="8">
        <v>0</v>
      </c>
      <c r="M89" s="328">
        <f t="shared" si="52"/>
        <v>0</v>
      </c>
      <c r="N89" s="15">
        <v>0</v>
      </c>
      <c r="O89" s="8">
        <v>0</v>
      </c>
      <c r="P89" s="8">
        <v>0</v>
      </c>
      <c r="Q89" s="328">
        <f t="shared" si="53"/>
        <v>0</v>
      </c>
      <c r="R89" s="15">
        <v>0</v>
      </c>
      <c r="S89" s="8">
        <v>0</v>
      </c>
      <c r="T89" s="8">
        <v>0</v>
      </c>
      <c r="U89" s="328">
        <f t="shared" si="54"/>
        <v>0</v>
      </c>
      <c r="V89" s="15">
        <v>0</v>
      </c>
      <c r="W89" s="8">
        <v>0</v>
      </c>
      <c r="X89" s="8">
        <v>0</v>
      </c>
      <c r="Y89" s="328">
        <f t="shared" si="55"/>
        <v>0</v>
      </c>
      <c r="Z89" s="15">
        <v>0</v>
      </c>
      <c r="AA89" s="8">
        <v>0</v>
      </c>
      <c r="AB89" s="8">
        <v>0</v>
      </c>
      <c r="AC89" s="328">
        <f t="shared" si="56"/>
        <v>0</v>
      </c>
      <c r="AD89" s="15">
        <v>0</v>
      </c>
      <c r="AE89" s="8">
        <v>0</v>
      </c>
      <c r="AF89" s="8">
        <v>0</v>
      </c>
      <c r="AG89" s="328">
        <f t="shared" si="57"/>
        <v>0</v>
      </c>
      <c r="AH89" s="15">
        <v>0</v>
      </c>
      <c r="AI89" s="8">
        <v>0</v>
      </c>
      <c r="AJ89" s="8">
        <v>0</v>
      </c>
      <c r="AK89" s="328">
        <f t="shared" si="58"/>
        <v>0</v>
      </c>
      <c r="AL89" s="15">
        <v>0</v>
      </c>
      <c r="AM89" s="8">
        <v>0</v>
      </c>
      <c r="AN89" s="8">
        <v>0</v>
      </c>
      <c r="AO89" s="328">
        <f t="shared" si="59"/>
        <v>0</v>
      </c>
      <c r="AP89" s="15">
        <v>0</v>
      </c>
      <c r="AQ89" s="8">
        <v>0</v>
      </c>
      <c r="AR89" s="8">
        <v>0</v>
      </c>
      <c r="AS89" s="328">
        <f t="shared" si="60"/>
        <v>0</v>
      </c>
      <c r="AT89" s="15">
        <v>0</v>
      </c>
      <c r="AU89" s="8">
        <v>0</v>
      </c>
      <c r="AV89" s="8">
        <v>0</v>
      </c>
      <c r="AW89" s="328">
        <f t="shared" si="61"/>
        <v>0</v>
      </c>
      <c r="AX89" s="15">
        <v>0</v>
      </c>
      <c r="AY89" s="8">
        <v>0</v>
      </c>
      <c r="AZ89" s="8">
        <v>0</v>
      </c>
      <c r="BA89" s="328">
        <f t="shared" si="62"/>
        <v>0</v>
      </c>
      <c r="BB89" s="15">
        <v>0</v>
      </c>
      <c r="BC89" s="8">
        <v>0</v>
      </c>
      <c r="BD89" s="8">
        <v>0</v>
      </c>
      <c r="BE89" s="328">
        <f t="shared" si="63"/>
        <v>0</v>
      </c>
      <c r="BF89" s="61">
        <f t="shared" si="64"/>
        <v>0</v>
      </c>
    </row>
    <row r="90" spans="1:58" ht="15">
      <c r="A90" s="586"/>
      <c r="B90" s="586"/>
      <c r="C90" s="586"/>
      <c r="D90" s="586"/>
      <c r="E90" s="737"/>
      <c r="F90" s="740">
        <v>100</v>
      </c>
      <c r="G90" s="740" t="s">
        <v>114</v>
      </c>
      <c r="H90" s="743"/>
      <c r="I90" s="316" t="s">
        <v>39</v>
      </c>
      <c r="J90" s="15">
        <v>0</v>
      </c>
      <c r="K90" s="8">
        <v>0</v>
      </c>
      <c r="L90" s="8">
        <v>0</v>
      </c>
      <c r="M90" s="328">
        <f t="shared" si="52"/>
        <v>0</v>
      </c>
      <c r="N90" s="15">
        <v>15</v>
      </c>
      <c r="O90" s="8">
        <v>10</v>
      </c>
      <c r="P90" s="8">
        <v>0</v>
      </c>
      <c r="Q90" s="328">
        <f t="shared" si="53"/>
        <v>25</v>
      </c>
      <c r="R90" s="15">
        <v>0</v>
      </c>
      <c r="S90" s="8">
        <v>0</v>
      </c>
      <c r="T90" s="8">
        <v>0</v>
      </c>
      <c r="U90" s="328">
        <f t="shared" si="54"/>
        <v>0</v>
      </c>
      <c r="V90" s="15">
        <v>0</v>
      </c>
      <c r="W90" s="8">
        <v>0</v>
      </c>
      <c r="X90" s="8">
        <v>0</v>
      </c>
      <c r="Y90" s="328">
        <f t="shared" si="55"/>
        <v>0</v>
      </c>
      <c r="Z90" s="15">
        <v>19</v>
      </c>
      <c r="AA90" s="8">
        <v>0</v>
      </c>
      <c r="AB90" s="8">
        <v>0</v>
      </c>
      <c r="AC90" s="328">
        <f t="shared" si="56"/>
        <v>19</v>
      </c>
      <c r="AD90" s="15">
        <v>10</v>
      </c>
      <c r="AE90" s="8">
        <v>0</v>
      </c>
      <c r="AF90" s="8">
        <v>0</v>
      </c>
      <c r="AG90" s="328">
        <f t="shared" si="57"/>
        <v>10</v>
      </c>
      <c r="AH90" s="15">
        <v>2</v>
      </c>
      <c r="AI90" s="8">
        <v>2</v>
      </c>
      <c r="AJ90" s="8">
        <v>0</v>
      </c>
      <c r="AK90" s="328">
        <f t="shared" si="58"/>
        <v>4</v>
      </c>
      <c r="AL90" s="15">
        <v>4</v>
      </c>
      <c r="AM90" s="8">
        <v>3</v>
      </c>
      <c r="AN90" s="8">
        <v>0</v>
      </c>
      <c r="AO90" s="328">
        <f>SUM(AL90:AN90)</f>
        <v>7</v>
      </c>
      <c r="AP90" s="15">
        <v>17</v>
      </c>
      <c r="AQ90" s="8">
        <v>2</v>
      </c>
      <c r="AR90" s="8">
        <v>0</v>
      </c>
      <c r="AS90" s="328">
        <f t="shared" si="60"/>
        <v>19</v>
      </c>
      <c r="AT90" s="15">
        <v>0</v>
      </c>
      <c r="AU90" s="8">
        <v>0</v>
      </c>
      <c r="AV90" s="8">
        <v>0</v>
      </c>
      <c r="AW90" s="328">
        <f t="shared" si="61"/>
        <v>0</v>
      </c>
      <c r="AX90" s="15">
        <v>0</v>
      </c>
      <c r="AY90" s="8">
        <v>0</v>
      </c>
      <c r="AZ90" s="8">
        <v>0</v>
      </c>
      <c r="BA90" s="328">
        <f t="shared" si="62"/>
        <v>0</v>
      </c>
      <c r="BB90" s="15">
        <v>0</v>
      </c>
      <c r="BC90" s="8">
        <v>0</v>
      </c>
      <c r="BD90" s="8">
        <v>0</v>
      </c>
      <c r="BE90" s="328">
        <f t="shared" si="63"/>
        <v>0</v>
      </c>
      <c r="BF90" s="61">
        <f t="shared" si="64"/>
        <v>84</v>
      </c>
    </row>
    <row r="91" spans="1:58" ht="15">
      <c r="A91" s="586"/>
      <c r="B91" s="586"/>
      <c r="C91" s="586"/>
      <c r="D91" s="586"/>
      <c r="E91" s="737"/>
      <c r="F91" s="740">
        <v>100</v>
      </c>
      <c r="G91" s="740" t="s">
        <v>114</v>
      </c>
      <c r="H91" s="743"/>
      <c r="I91" s="316" t="s">
        <v>40</v>
      </c>
      <c r="J91" s="15">
        <v>0</v>
      </c>
      <c r="K91" s="8">
        <v>0</v>
      </c>
      <c r="L91" s="8">
        <v>0</v>
      </c>
      <c r="M91" s="328">
        <f t="shared" si="52"/>
        <v>0</v>
      </c>
      <c r="N91" s="15">
        <v>17</v>
      </c>
      <c r="O91" s="8">
        <v>11</v>
      </c>
      <c r="P91" s="8">
        <v>0</v>
      </c>
      <c r="Q91" s="328">
        <f t="shared" si="53"/>
        <v>28</v>
      </c>
      <c r="R91" s="15">
        <v>8</v>
      </c>
      <c r="S91" s="8">
        <v>0</v>
      </c>
      <c r="T91" s="8">
        <v>0</v>
      </c>
      <c r="U91" s="328">
        <f t="shared" si="54"/>
        <v>8</v>
      </c>
      <c r="V91" s="15">
        <v>0</v>
      </c>
      <c r="W91" s="8">
        <v>0</v>
      </c>
      <c r="X91" s="8">
        <v>0</v>
      </c>
      <c r="Y91" s="328">
        <f t="shared" si="55"/>
        <v>0</v>
      </c>
      <c r="Z91" s="15">
        <v>28</v>
      </c>
      <c r="AA91" s="8">
        <v>0</v>
      </c>
      <c r="AB91" s="8">
        <v>0</v>
      </c>
      <c r="AC91" s="328">
        <f t="shared" si="56"/>
        <v>28</v>
      </c>
      <c r="AD91" s="15">
        <v>15</v>
      </c>
      <c r="AE91" s="8">
        <v>3</v>
      </c>
      <c r="AF91" s="8">
        <v>0</v>
      </c>
      <c r="AG91" s="328">
        <f t="shared" si="57"/>
        <v>18</v>
      </c>
      <c r="AH91" s="15">
        <v>2</v>
      </c>
      <c r="AI91" s="8">
        <v>1</v>
      </c>
      <c r="AJ91" s="8">
        <v>0</v>
      </c>
      <c r="AK91" s="328">
        <f t="shared" si="58"/>
        <v>3</v>
      </c>
      <c r="AL91" s="15">
        <v>4</v>
      </c>
      <c r="AM91" s="8">
        <v>3</v>
      </c>
      <c r="AN91" s="8">
        <v>0</v>
      </c>
      <c r="AO91" s="328">
        <f t="shared" si="59"/>
        <v>7</v>
      </c>
      <c r="AP91" s="15">
        <v>14</v>
      </c>
      <c r="AQ91" s="8">
        <v>2</v>
      </c>
      <c r="AR91" s="8">
        <v>0</v>
      </c>
      <c r="AS91" s="328">
        <f t="shared" si="60"/>
        <v>16</v>
      </c>
      <c r="AT91" s="15">
        <v>0</v>
      </c>
      <c r="AU91" s="8">
        <v>0</v>
      </c>
      <c r="AV91" s="8">
        <v>0</v>
      </c>
      <c r="AW91" s="328">
        <f t="shared" si="61"/>
        <v>0</v>
      </c>
      <c r="AX91" s="15">
        <v>0</v>
      </c>
      <c r="AY91" s="8">
        <v>0</v>
      </c>
      <c r="AZ91" s="8">
        <v>0</v>
      </c>
      <c r="BA91" s="328">
        <f t="shared" si="62"/>
        <v>0</v>
      </c>
      <c r="BB91" s="15">
        <v>0</v>
      </c>
      <c r="BC91" s="8">
        <v>0</v>
      </c>
      <c r="BD91" s="8">
        <v>0</v>
      </c>
      <c r="BE91" s="328">
        <f t="shared" si="63"/>
        <v>0</v>
      </c>
      <c r="BF91" s="61">
        <f t="shared" si="64"/>
        <v>108</v>
      </c>
    </row>
    <row r="92" spans="1:58" ht="15">
      <c r="A92" s="586"/>
      <c r="B92" s="586"/>
      <c r="C92" s="586"/>
      <c r="D92" s="586"/>
      <c r="E92" s="737"/>
      <c r="F92" s="740">
        <v>100</v>
      </c>
      <c r="G92" s="740" t="s">
        <v>114</v>
      </c>
      <c r="H92" s="743"/>
      <c r="I92" s="316" t="s">
        <v>41</v>
      </c>
      <c r="J92" s="15">
        <v>0</v>
      </c>
      <c r="K92" s="8">
        <v>0</v>
      </c>
      <c r="L92" s="8">
        <v>0</v>
      </c>
      <c r="M92" s="328">
        <f t="shared" si="52"/>
        <v>0</v>
      </c>
      <c r="N92" s="15">
        <v>2</v>
      </c>
      <c r="O92" s="8">
        <v>1</v>
      </c>
      <c r="P92" s="8">
        <v>0</v>
      </c>
      <c r="Q92" s="328">
        <f t="shared" si="53"/>
        <v>3</v>
      </c>
      <c r="R92" s="15">
        <v>0</v>
      </c>
      <c r="S92" s="8">
        <v>0</v>
      </c>
      <c r="T92" s="8">
        <v>0</v>
      </c>
      <c r="U92" s="328">
        <f t="shared" si="54"/>
        <v>0</v>
      </c>
      <c r="V92" s="15">
        <v>0</v>
      </c>
      <c r="W92" s="8">
        <v>0</v>
      </c>
      <c r="X92" s="8">
        <v>0</v>
      </c>
      <c r="Y92" s="328">
        <f t="shared" si="55"/>
        <v>0</v>
      </c>
      <c r="Z92" s="15">
        <v>0</v>
      </c>
      <c r="AA92" s="8">
        <v>4</v>
      </c>
      <c r="AB92" s="8">
        <v>0</v>
      </c>
      <c r="AC92" s="328">
        <f t="shared" si="56"/>
        <v>4</v>
      </c>
      <c r="AD92" s="15">
        <v>0</v>
      </c>
      <c r="AE92" s="8">
        <v>0</v>
      </c>
      <c r="AF92" s="8">
        <v>0</v>
      </c>
      <c r="AG92" s="328">
        <f t="shared" si="57"/>
        <v>0</v>
      </c>
      <c r="AH92" s="15">
        <v>1</v>
      </c>
      <c r="AI92" s="8">
        <v>0</v>
      </c>
      <c r="AJ92" s="8">
        <v>0</v>
      </c>
      <c r="AK92" s="328">
        <f t="shared" si="58"/>
        <v>1</v>
      </c>
      <c r="AL92" s="15">
        <v>1</v>
      </c>
      <c r="AM92" s="8">
        <v>0</v>
      </c>
      <c r="AN92" s="8">
        <v>0</v>
      </c>
      <c r="AO92" s="328">
        <f t="shared" si="59"/>
        <v>1</v>
      </c>
      <c r="AP92" s="15">
        <v>4</v>
      </c>
      <c r="AQ92" s="8">
        <v>0</v>
      </c>
      <c r="AR92" s="8">
        <v>0</v>
      </c>
      <c r="AS92" s="328">
        <f t="shared" si="60"/>
        <v>4</v>
      </c>
      <c r="AT92" s="15">
        <v>0</v>
      </c>
      <c r="AU92" s="8">
        <v>0</v>
      </c>
      <c r="AV92" s="8">
        <v>0</v>
      </c>
      <c r="AW92" s="328">
        <f t="shared" si="61"/>
        <v>0</v>
      </c>
      <c r="AX92" s="15">
        <v>0</v>
      </c>
      <c r="AY92" s="8">
        <v>0</v>
      </c>
      <c r="AZ92" s="8">
        <v>0</v>
      </c>
      <c r="BA92" s="328">
        <f t="shared" si="62"/>
        <v>0</v>
      </c>
      <c r="BB92" s="15">
        <v>0</v>
      </c>
      <c r="BC92" s="8">
        <v>0</v>
      </c>
      <c r="BD92" s="8">
        <v>0</v>
      </c>
      <c r="BE92" s="328">
        <f t="shared" si="63"/>
        <v>0</v>
      </c>
      <c r="BF92" s="61">
        <f t="shared" si="64"/>
        <v>13</v>
      </c>
    </row>
    <row r="93" spans="1:58" ht="15">
      <c r="A93" s="586"/>
      <c r="B93" s="586"/>
      <c r="C93" s="586"/>
      <c r="D93" s="586"/>
      <c r="E93" s="737"/>
      <c r="F93" s="740">
        <v>100</v>
      </c>
      <c r="G93" s="740" t="s">
        <v>114</v>
      </c>
      <c r="H93" s="743"/>
      <c r="I93" s="317" t="s">
        <v>114</v>
      </c>
      <c r="J93" s="329">
        <f>SUM(J88:J92)</f>
        <v>0</v>
      </c>
      <c r="K93" s="294">
        <f>SUM(K88:K92)</f>
        <v>0</v>
      </c>
      <c r="L93" s="294">
        <f>SUM(L88:L92)</f>
        <v>0</v>
      </c>
      <c r="M93" s="328">
        <f t="shared" si="52"/>
        <v>0</v>
      </c>
      <c r="N93" s="329">
        <f>SUM(N88:N92)</f>
        <v>34</v>
      </c>
      <c r="O93" s="294">
        <f>SUM(O88:O92)</f>
        <v>22</v>
      </c>
      <c r="P93" s="294">
        <f>SUM(P88:P92)</f>
        <v>0</v>
      </c>
      <c r="Q93" s="328">
        <f t="shared" si="53"/>
        <v>56</v>
      </c>
      <c r="R93" s="329">
        <f>SUM(R88:R92)</f>
        <v>8</v>
      </c>
      <c r="S93" s="294">
        <f>SUM(S88:S92)</f>
        <v>0</v>
      </c>
      <c r="T93" s="294">
        <f>SUM(T88:T92)</f>
        <v>0</v>
      </c>
      <c r="U93" s="328">
        <f t="shared" si="54"/>
        <v>8</v>
      </c>
      <c r="V93" s="329">
        <f>SUM(V88:V92)</f>
        <v>0</v>
      </c>
      <c r="W93" s="294">
        <f>SUM(W88:W92)</f>
        <v>0</v>
      </c>
      <c r="X93" s="294">
        <f>SUM(X88:X92)</f>
        <v>0</v>
      </c>
      <c r="Y93" s="328">
        <f t="shared" si="55"/>
        <v>0</v>
      </c>
      <c r="Z93" s="329">
        <f>SUM(Z88:Z92)</f>
        <v>47</v>
      </c>
      <c r="AA93" s="294">
        <f>SUM(AA88:AA92)</f>
        <v>4</v>
      </c>
      <c r="AB93" s="294">
        <f>SUM(AB88:AB92)</f>
        <v>0</v>
      </c>
      <c r="AC93" s="328">
        <f t="shared" si="56"/>
        <v>51</v>
      </c>
      <c r="AD93" s="329">
        <f>SUM(AD88:AD92)</f>
        <v>25</v>
      </c>
      <c r="AE93" s="294">
        <f>SUM(AE88:AE92)</f>
        <v>3</v>
      </c>
      <c r="AF93" s="294">
        <f>SUM(AF88:AF92)</f>
        <v>0</v>
      </c>
      <c r="AG93" s="328">
        <f t="shared" si="57"/>
        <v>28</v>
      </c>
      <c r="AH93" s="329">
        <f>SUM(AH88:AH92)</f>
        <v>5</v>
      </c>
      <c r="AI93" s="294">
        <f>SUM(AI88:AI92)</f>
        <v>3</v>
      </c>
      <c r="AJ93" s="294">
        <f>SUM(AJ88:AJ92)</f>
        <v>0</v>
      </c>
      <c r="AK93" s="328">
        <f t="shared" si="58"/>
        <v>8</v>
      </c>
      <c r="AL93" s="329">
        <f>SUM(AL88:AL92)</f>
        <v>9</v>
      </c>
      <c r="AM93" s="294">
        <f>SUM(AM88:AM92)</f>
        <v>6</v>
      </c>
      <c r="AN93" s="294">
        <f>SUM(AN88:AN92)</f>
        <v>0</v>
      </c>
      <c r="AO93" s="328">
        <f t="shared" si="59"/>
        <v>15</v>
      </c>
      <c r="AP93" s="329">
        <f>SUM(AP88:AP92)</f>
        <v>35</v>
      </c>
      <c r="AQ93" s="294">
        <f>SUM(AQ88:AQ92)</f>
        <v>4</v>
      </c>
      <c r="AR93" s="294">
        <f>SUM(AR88:AR92)</f>
        <v>0</v>
      </c>
      <c r="AS93" s="328">
        <f t="shared" si="60"/>
        <v>39</v>
      </c>
      <c r="AT93" s="329">
        <f>SUM(AT88:AT92)</f>
        <v>0</v>
      </c>
      <c r="AU93" s="294">
        <f>SUM(AU88:AU92)</f>
        <v>0</v>
      </c>
      <c r="AV93" s="294">
        <f>SUM(AV88:AV92)</f>
        <v>0</v>
      </c>
      <c r="AW93" s="328">
        <f t="shared" si="61"/>
        <v>0</v>
      </c>
      <c r="AX93" s="329">
        <f>SUM(AX88:AX92)</f>
        <v>0</v>
      </c>
      <c r="AY93" s="294">
        <f>SUM(AY88:AY92)</f>
        <v>0</v>
      </c>
      <c r="AZ93" s="294">
        <f>SUM(AZ88:AZ92)</f>
        <v>0</v>
      </c>
      <c r="BA93" s="328">
        <f t="shared" si="62"/>
        <v>0</v>
      </c>
      <c r="BB93" s="329">
        <f>SUM(BB88:BB92)</f>
        <v>0</v>
      </c>
      <c r="BC93" s="294">
        <f>SUM(BC88:BC92)</f>
        <v>0</v>
      </c>
      <c r="BD93" s="294">
        <f>SUM(BD88:BD92)</f>
        <v>0</v>
      </c>
      <c r="BE93" s="328">
        <f t="shared" si="63"/>
        <v>0</v>
      </c>
      <c r="BF93" s="59">
        <f>AG93+AC93+Y93+U93+Q93+M93+AK93+AO93+AS93+AW93+BA93+BE93</f>
        <v>205</v>
      </c>
    </row>
    <row r="94" spans="1:58" ht="15">
      <c r="A94" s="586"/>
      <c r="B94" s="586"/>
      <c r="C94" s="586"/>
      <c r="D94" s="586"/>
      <c r="E94" s="737"/>
      <c r="F94" s="740">
        <v>100</v>
      </c>
      <c r="G94" s="740" t="s">
        <v>114</v>
      </c>
      <c r="H94" s="744" t="s">
        <v>42</v>
      </c>
      <c r="I94" s="316" t="s">
        <v>43</v>
      </c>
      <c r="J94" s="82">
        <v>0</v>
      </c>
      <c r="K94" s="49">
        <v>0</v>
      </c>
      <c r="L94" s="8">
        <v>0</v>
      </c>
      <c r="M94" s="23">
        <f t="shared" si="52"/>
        <v>0</v>
      </c>
      <c r="N94" s="82">
        <v>34</v>
      </c>
      <c r="O94" s="49">
        <v>22</v>
      </c>
      <c r="P94" s="8">
        <v>0</v>
      </c>
      <c r="Q94" s="23">
        <f t="shared" si="53"/>
        <v>56</v>
      </c>
      <c r="R94" s="82">
        <v>8</v>
      </c>
      <c r="S94" s="49">
        <v>0</v>
      </c>
      <c r="T94" s="8">
        <v>0</v>
      </c>
      <c r="U94" s="23">
        <f t="shared" si="54"/>
        <v>8</v>
      </c>
      <c r="V94" s="82">
        <v>0</v>
      </c>
      <c r="W94" s="49">
        <v>0</v>
      </c>
      <c r="X94" s="8">
        <v>0</v>
      </c>
      <c r="Y94" s="23">
        <f t="shared" si="55"/>
        <v>0</v>
      </c>
      <c r="Z94" s="82">
        <v>45</v>
      </c>
      <c r="AA94" s="49">
        <v>4</v>
      </c>
      <c r="AB94" s="8">
        <v>0</v>
      </c>
      <c r="AC94" s="23">
        <f t="shared" si="56"/>
        <v>49</v>
      </c>
      <c r="AD94" s="82">
        <v>24</v>
      </c>
      <c r="AE94" s="49">
        <v>3</v>
      </c>
      <c r="AF94" s="8">
        <v>0</v>
      </c>
      <c r="AG94" s="23">
        <f t="shared" si="57"/>
        <v>27</v>
      </c>
      <c r="AH94" s="82">
        <v>5</v>
      </c>
      <c r="AI94" s="49">
        <v>3</v>
      </c>
      <c r="AJ94" s="8">
        <v>0</v>
      </c>
      <c r="AK94" s="23">
        <f t="shared" si="58"/>
        <v>8</v>
      </c>
      <c r="AL94" s="82">
        <v>9</v>
      </c>
      <c r="AM94" s="49">
        <v>6</v>
      </c>
      <c r="AN94" s="8">
        <v>0</v>
      </c>
      <c r="AO94" s="23">
        <f t="shared" si="59"/>
        <v>15</v>
      </c>
      <c r="AP94" s="82">
        <v>34</v>
      </c>
      <c r="AQ94" s="49">
        <v>4</v>
      </c>
      <c r="AR94" s="8">
        <v>0</v>
      </c>
      <c r="AS94" s="23">
        <f t="shared" si="60"/>
        <v>38</v>
      </c>
      <c r="AT94" s="82">
        <v>0</v>
      </c>
      <c r="AU94" s="49">
        <v>0</v>
      </c>
      <c r="AV94" s="8">
        <v>0</v>
      </c>
      <c r="AW94" s="23">
        <f t="shared" si="61"/>
        <v>0</v>
      </c>
      <c r="AX94" s="82">
        <v>0</v>
      </c>
      <c r="AY94" s="49">
        <v>0</v>
      </c>
      <c r="AZ94" s="8">
        <v>0</v>
      </c>
      <c r="BA94" s="23">
        <f t="shared" si="62"/>
        <v>0</v>
      </c>
      <c r="BB94" s="82">
        <v>0</v>
      </c>
      <c r="BC94" s="49">
        <v>0</v>
      </c>
      <c r="BD94" s="8">
        <v>0</v>
      </c>
      <c r="BE94" s="23">
        <f t="shared" si="63"/>
        <v>0</v>
      </c>
      <c r="BF94" s="61">
        <f t="shared" si="64"/>
        <v>201</v>
      </c>
    </row>
    <row r="95" spans="1:58" ht="15">
      <c r="A95" s="586"/>
      <c r="B95" s="586"/>
      <c r="C95" s="586"/>
      <c r="D95" s="586"/>
      <c r="E95" s="737"/>
      <c r="F95" s="740">
        <v>100</v>
      </c>
      <c r="G95" s="740" t="s">
        <v>114</v>
      </c>
      <c r="H95" s="744"/>
      <c r="I95" s="316" t="s">
        <v>44</v>
      </c>
      <c r="J95" s="15">
        <v>0</v>
      </c>
      <c r="K95" s="8">
        <v>0</v>
      </c>
      <c r="L95" s="12">
        <v>0</v>
      </c>
      <c r="M95" s="23">
        <f t="shared" si="52"/>
        <v>0</v>
      </c>
      <c r="N95" s="15">
        <v>0</v>
      </c>
      <c r="O95" s="8">
        <v>0</v>
      </c>
      <c r="P95" s="12">
        <v>0</v>
      </c>
      <c r="Q95" s="23">
        <f t="shared" si="53"/>
        <v>0</v>
      </c>
      <c r="R95" s="15">
        <v>0</v>
      </c>
      <c r="S95" s="8">
        <v>0</v>
      </c>
      <c r="T95" s="12">
        <v>0</v>
      </c>
      <c r="U95" s="23">
        <f t="shared" si="54"/>
        <v>0</v>
      </c>
      <c r="V95" s="15">
        <v>0</v>
      </c>
      <c r="W95" s="8">
        <v>0</v>
      </c>
      <c r="X95" s="12">
        <v>0</v>
      </c>
      <c r="Y95" s="23">
        <f t="shared" si="55"/>
        <v>0</v>
      </c>
      <c r="Z95" s="15">
        <v>2</v>
      </c>
      <c r="AA95" s="8">
        <v>0</v>
      </c>
      <c r="AB95" s="12">
        <v>0</v>
      </c>
      <c r="AC95" s="23">
        <f t="shared" si="56"/>
        <v>2</v>
      </c>
      <c r="AD95" s="15">
        <v>1</v>
      </c>
      <c r="AE95" s="8">
        <v>0</v>
      </c>
      <c r="AF95" s="12">
        <v>0</v>
      </c>
      <c r="AG95" s="23">
        <f t="shared" si="57"/>
        <v>1</v>
      </c>
      <c r="AH95" s="15">
        <v>0</v>
      </c>
      <c r="AI95" s="8">
        <v>0</v>
      </c>
      <c r="AJ95" s="12">
        <v>0</v>
      </c>
      <c r="AK95" s="23">
        <f t="shared" si="58"/>
        <v>0</v>
      </c>
      <c r="AL95" s="15">
        <v>0</v>
      </c>
      <c r="AM95" s="8">
        <v>0</v>
      </c>
      <c r="AN95" s="12">
        <v>0</v>
      </c>
      <c r="AO95" s="23">
        <f t="shared" si="59"/>
        <v>0</v>
      </c>
      <c r="AP95" s="15">
        <v>1</v>
      </c>
      <c r="AQ95" s="8">
        <v>0</v>
      </c>
      <c r="AR95" s="12">
        <v>0</v>
      </c>
      <c r="AS95" s="23">
        <f t="shared" si="60"/>
        <v>1</v>
      </c>
      <c r="AT95" s="15">
        <v>0</v>
      </c>
      <c r="AU95" s="8">
        <v>0</v>
      </c>
      <c r="AV95" s="12">
        <v>0</v>
      </c>
      <c r="AW95" s="23">
        <f t="shared" si="61"/>
        <v>0</v>
      </c>
      <c r="AX95" s="15">
        <v>0</v>
      </c>
      <c r="AY95" s="8">
        <v>0</v>
      </c>
      <c r="AZ95" s="12">
        <v>0</v>
      </c>
      <c r="BA95" s="23">
        <f t="shared" si="62"/>
        <v>0</v>
      </c>
      <c r="BB95" s="15">
        <v>0</v>
      </c>
      <c r="BC95" s="8">
        <v>0</v>
      </c>
      <c r="BD95" s="12">
        <v>0</v>
      </c>
      <c r="BE95" s="23">
        <f t="shared" si="63"/>
        <v>0</v>
      </c>
      <c r="BF95" s="61">
        <f t="shared" si="64"/>
        <v>4</v>
      </c>
    </row>
    <row r="96" spans="1:58" ht="15">
      <c r="A96" s="586"/>
      <c r="B96" s="586"/>
      <c r="C96" s="586"/>
      <c r="D96" s="586"/>
      <c r="E96" s="737"/>
      <c r="F96" s="740">
        <v>100</v>
      </c>
      <c r="G96" s="740" t="s">
        <v>114</v>
      </c>
      <c r="H96" s="743" t="s">
        <v>45</v>
      </c>
      <c r="I96" s="316" t="s">
        <v>46</v>
      </c>
      <c r="J96" s="15">
        <v>0</v>
      </c>
      <c r="K96" s="8">
        <v>0</v>
      </c>
      <c r="L96" s="12">
        <v>0</v>
      </c>
      <c r="M96" s="23">
        <f t="shared" si="52"/>
        <v>0</v>
      </c>
      <c r="N96" s="15">
        <v>0</v>
      </c>
      <c r="O96" s="8">
        <v>0</v>
      </c>
      <c r="P96" s="12">
        <v>0</v>
      </c>
      <c r="Q96" s="23">
        <f t="shared" si="53"/>
        <v>0</v>
      </c>
      <c r="R96" s="15">
        <v>0</v>
      </c>
      <c r="S96" s="8">
        <v>0</v>
      </c>
      <c r="T96" s="12">
        <v>0</v>
      </c>
      <c r="U96" s="23">
        <f t="shared" si="54"/>
        <v>0</v>
      </c>
      <c r="V96" s="15">
        <v>0</v>
      </c>
      <c r="W96" s="8">
        <v>0</v>
      </c>
      <c r="X96" s="12">
        <v>0</v>
      </c>
      <c r="Y96" s="23">
        <f t="shared" si="55"/>
        <v>0</v>
      </c>
      <c r="Z96" s="15">
        <v>0</v>
      </c>
      <c r="AA96" s="8">
        <v>0</v>
      </c>
      <c r="AB96" s="12">
        <v>0</v>
      </c>
      <c r="AC96" s="23">
        <f t="shared" si="56"/>
        <v>0</v>
      </c>
      <c r="AD96" s="15">
        <v>0</v>
      </c>
      <c r="AE96" s="8">
        <v>0</v>
      </c>
      <c r="AF96" s="12">
        <v>0</v>
      </c>
      <c r="AG96" s="23">
        <f t="shared" si="57"/>
        <v>0</v>
      </c>
      <c r="AH96" s="15">
        <v>0</v>
      </c>
      <c r="AI96" s="8">
        <v>0</v>
      </c>
      <c r="AJ96" s="12">
        <v>0</v>
      </c>
      <c r="AK96" s="23">
        <f t="shared" si="58"/>
        <v>0</v>
      </c>
      <c r="AL96" s="15">
        <v>0</v>
      </c>
      <c r="AM96" s="8">
        <v>0</v>
      </c>
      <c r="AN96" s="12">
        <v>0</v>
      </c>
      <c r="AO96" s="23">
        <f t="shared" si="59"/>
        <v>0</v>
      </c>
      <c r="AP96" s="15">
        <v>0</v>
      </c>
      <c r="AQ96" s="8">
        <v>0</v>
      </c>
      <c r="AR96" s="12">
        <v>0</v>
      </c>
      <c r="AS96" s="23">
        <f t="shared" si="60"/>
        <v>0</v>
      </c>
      <c r="AT96" s="15">
        <v>0</v>
      </c>
      <c r="AU96" s="8">
        <v>0</v>
      </c>
      <c r="AV96" s="12">
        <v>0</v>
      </c>
      <c r="AW96" s="23">
        <f t="shared" si="61"/>
        <v>0</v>
      </c>
      <c r="AX96" s="15">
        <v>0</v>
      </c>
      <c r="AY96" s="8">
        <v>0</v>
      </c>
      <c r="AZ96" s="12">
        <v>0</v>
      </c>
      <c r="BA96" s="23">
        <f t="shared" si="62"/>
        <v>0</v>
      </c>
      <c r="BB96" s="15">
        <v>0</v>
      </c>
      <c r="BC96" s="8">
        <v>0</v>
      </c>
      <c r="BD96" s="12">
        <v>0</v>
      </c>
      <c r="BE96" s="23">
        <f t="shared" si="63"/>
        <v>0</v>
      </c>
      <c r="BF96" s="61">
        <f t="shared" si="64"/>
        <v>0</v>
      </c>
    </row>
    <row r="97" spans="1:58" ht="15.75" thickBot="1">
      <c r="A97" s="586"/>
      <c r="B97" s="586"/>
      <c r="C97" s="586"/>
      <c r="D97" s="586"/>
      <c r="E97" s="738"/>
      <c r="F97" s="741">
        <v>100</v>
      </c>
      <c r="G97" s="741" t="s">
        <v>114</v>
      </c>
      <c r="H97" s="745"/>
      <c r="I97" s="318" t="s">
        <v>47</v>
      </c>
      <c r="J97" s="17">
        <v>0</v>
      </c>
      <c r="K97" s="18">
        <v>0</v>
      </c>
      <c r="L97" s="31">
        <v>0</v>
      </c>
      <c r="M97" s="150">
        <f t="shared" si="52"/>
        <v>0</v>
      </c>
      <c r="N97" s="17">
        <v>0</v>
      </c>
      <c r="O97" s="18">
        <v>0</v>
      </c>
      <c r="P97" s="31">
        <v>0</v>
      </c>
      <c r="Q97" s="150">
        <f t="shared" si="53"/>
        <v>0</v>
      </c>
      <c r="R97" s="17">
        <v>0</v>
      </c>
      <c r="S97" s="18">
        <v>0</v>
      </c>
      <c r="T97" s="31">
        <v>0</v>
      </c>
      <c r="U97" s="150">
        <f t="shared" si="54"/>
        <v>0</v>
      </c>
      <c r="V97" s="17">
        <v>0</v>
      </c>
      <c r="W97" s="18">
        <v>0</v>
      </c>
      <c r="X97" s="31">
        <v>0</v>
      </c>
      <c r="Y97" s="150">
        <f t="shared" si="55"/>
        <v>0</v>
      </c>
      <c r="Z97" s="17">
        <v>0</v>
      </c>
      <c r="AA97" s="18">
        <v>0</v>
      </c>
      <c r="AB97" s="31">
        <v>0</v>
      </c>
      <c r="AC97" s="150">
        <f t="shared" si="56"/>
        <v>0</v>
      </c>
      <c r="AD97" s="17">
        <v>0</v>
      </c>
      <c r="AE97" s="18">
        <v>0</v>
      </c>
      <c r="AF97" s="31">
        <v>0</v>
      </c>
      <c r="AG97" s="150">
        <f t="shared" si="57"/>
        <v>0</v>
      </c>
      <c r="AH97" s="17">
        <v>0</v>
      </c>
      <c r="AI97" s="18">
        <v>0</v>
      </c>
      <c r="AJ97" s="31">
        <v>0</v>
      </c>
      <c r="AK97" s="150">
        <f t="shared" si="58"/>
        <v>0</v>
      </c>
      <c r="AL97" s="17">
        <v>0</v>
      </c>
      <c r="AM97" s="18">
        <v>0</v>
      </c>
      <c r="AN97" s="31">
        <v>0</v>
      </c>
      <c r="AO97" s="150">
        <f t="shared" si="59"/>
        <v>0</v>
      </c>
      <c r="AP97" s="17">
        <v>0</v>
      </c>
      <c r="AQ97" s="18">
        <v>0</v>
      </c>
      <c r="AR97" s="31">
        <v>0</v>
      </c>
      <c r="AS97" s="150">
        <f t="shared" si="60"/>
        <v>0</v>
      </c>
      <c r="AT97" s="17">
        <v>0</v>
      </c>
      <c r="AU97" s="18">
        <v>0</v>
      </c>
      <c r="AV97" s="31">
        <v>0</v>
      </c>
      <c r="AW97" s="150">
        <f t="shared" si="61"/>
        <v>0</v>
      </c>
      <c r="AX97" s="17">
        <v>0</v>
      </c>
      <c r="AY97" s="18">
        <v>0</v>
      </c>
      <c r="AZ97" s="31">
        <v>0</v>
      </c>
      <c r="BA97" s="150">
        <f t="shared" si="62"/>
        <v>0</v>
      </c>
      <c r="BB97" s="17">
        <v>0</v>
      </c>
      <c r="BC97" s="18">
        <v>0</v>
      </c>
      <c r="BD97" s="31">
        <v>0</v>
      </c>
      <c r="BE97" s="150">
        <f t="shared" si="63"/>
        <v>0</v>
      </c>
      <c r="BF97" s="62">
        <f t="shared" si="64"/>
        <v>0</v>
      </c>
    </row>
    <row r="98" spans="1:58" ht="51.75" customHeight="1" thickBot="1">
      <c r="A98" s="587"/>
      <c r="B98" s="586"/>
      <c r="C98" s="586"/>
      <c r="D98" s="586"/>
      <c r="E98" s="319" t="s">
        <v>144</v>
      </c>
      <c r="F98" s="326">
        <v>300000</v>
      </c>
      <c r="G98" s="312" t="s">
        <v>145</v>
      </c>
      <c r="H98" s="313" t="s">
        <v>50</v>
      </c>
      <c r="I98" s="314" t="s">
        <v>50</v>
      </c>
      <c r="J98" s="720">
        <v>0</v>
      </c>
      <c r="K98" s="721"/>
      <c r="L98" s="721"/>
      <c r="M98" s="722"/>
      <c r="N98" s="720">
        <v>0</v>
      </c>
      <c r="O98" s="721"/>
      <c r="P98" s="721"/>
      <c r="Q98" s="722"/>
      <c r="R98" s="720">
        <v>0</v>
      </c>
      <c r="S98" s="721"/>
      <c r="T98" s="721"/>
      <c r="U98" s="722"/>
      <c r="V98" s="720"/>
      <c r="W98" s="721"/>
      <c r="X98" s="721"/>
      <c r="Y98" s="722"/>
      <c r="Z98" s="720">
        <v>35000</v>
      </c>
      <c r="AA98" s="721"/>
      <c r="AB98" s="721"/>
      <c r="AC98" s="722"/>
      <c r="AD98" s="720">
        <v>15000</v>
      </c>
      <c r="AE98" s="721"/>
      <c r="AF98" s="721"/>
      <c r="AG98" s="722"/>
      <c r="AH98" s="720">
        <v>13000</v>
      </c>
      <c r="AI98" s="721"/>
      <c r="AJ98" s="721"/>
      <c r="AK98" s="722"/>
      <c r="AL98" s="720">
        <v>30000</v>
      </c>
      <c r="AM98" s="721"/>
      <c r="AN98" s="721"/>
      <c r="AO98" s="722"/>
      <c r="AP98" s="720">
        <f>69514.5+10000</f>
        <v>79514.5</v>
      </c>
      <c r="AQ98" s="721"/>
      <c r="AR98" s="721"/>
      <c r="AS98" s="722"/>
      <c r="AT98" s="720"/>
      <c r="AU98" s="721"/>
      <c r="AV98" s="721"/>
      <c r="AW98" s="722"/>
      <c r="AX98" s="720"/>
      <c r="AY98" s="721"/>
      <c r="AZ98" s="721"/>
      <c r="BA98" s="722"/>
      <c r="BB98" s="720"/>
      <c r="BC98" s="721"/>
      <c r="BD98" s="721"/>
      <c r="BE98" s="722"/>
      <c r="BF98" s="333">
        <f>SUM(J98:BE98)</f>
        <v>172514.5</v>
      </c>
    </row>
    <row r="99" spans="1:58" ht="15">
      <c r="A99" s="585" t="s">
        <v>241</v>
      </c>
      <c r="B99" s="586"/>
      <c r="C99" s="586"/>
      <c r="D99" s="586"/>
      <c r="E99" s="758" t="s">
        <v>264</v>
      </c>
      <c r="F99" s="759">
        <v>150</v>
      </c>
      <c r="G99" s="755" t="s">
        <v>265</v>
      </c>
      <c r="H99" s="748" t="s">
        <v>36</v>
      </c>
      <c r="I99" s="320" t="s">
        <v>37</v>
      </c>
      <c r="J99" s="13">
        <v>0</v>
      </c>
      <c r="K99" s="14">
        <v>0</v>
      </c>
      <c r="L99" s="14">
        <v>0</v>
      </c>
      <c r="M99" s="331">
        <f aca="true" t="shared" si="65" ref="M99:M108">SUM(J99:L99)</f>
        <v>0</v>
      </c>
      <c r="N99" s="13">
        <v>0</v>
      </c>
      <c r="O99" s="14">
        <v>0</v>
      </c>
      <c r="P99" s="14">
        <v>0</v>
      </c>
      <c r="Q99" s="331">
        <f aca="true" t="shared" si="66" ref="Q99:Q108">SUM(N99:P99)</f>
        <v>0</v>
      </c>
      <c r="R99" s="13">
        <v>0</v>
      </c>
      <c r="S99" s="14">
        <v>0</v>
      </c>
      <c r="T99" s="14">
        <v>0</v>
      </c>
      <c r="U99" s="331">
        <f aca="true" t="shared" si="67" ref="U99:U108">SUM(R99:T99)</f>
        <v>0</v>
      </c>
      <c r="V99" s="13">
        <v>0</v>
      </c>
      <c r="W99" s="14">
        <v>0</v>
      </c>
      <c r="X99" s="14">
        <v>0</v>
      </c>
      <c r="Y99" s="327">
        <f aca="true" t="shared" si="68" ref="Y99:Y108">SUM(V99:X99)</f>
        <v>0</v>
      </c>
      <c r="Z99" s="13">
        <v>0</v>
      </c>
      <c r="AA99" s="14">
        <v>0</v>
      </c>
      <c r="AB99" s="14">
        <v>0</v>
      </c>
      <c r="AC99" s="327">
        <f aca="true" t="shared" si="69" ref="AC99:AC108">SUM(Z99:AB99)</f>
        <v>0</v>
      </c>
      <c r="AD99" s="13">
        <v>0</v>
      </c>
      <c r="AE99" s="14">
        <v>0</v>
      </c>
      <c r="AF99" s="14">
        <v>0</v>
      </c>
      <c r="AG99" s="327">
        <f aca="true" t="shared" si="70" ref="AG99:AG108">SUM(AD99:AF99)</f>
        <v>0</v>
      </c>
      <c r="AH99" s="13">
        <v>0</v>
      </c>
      <c r="AI99" s="14">
        <v>0</v>
      </c>
      <c r="AJ99" s="14">
        <v>0</v>
      </c>
      <c r="AK99" s="327">
        <f aca="true" t="shared" si="71" ref="AK99:AK108">SUM(AH99:AJ99)</f>
        <v>0</v>
      </c>
      <c r="AL99" s="13">
        <v>0</v>
      </c>
      <c r="AM99" s="14">
        <v>0</v>
      </c>
      <c r="AN99" s="14">
        <v>0</v>
      </c>
      <c r="AO99" s="327">
        <f aca="true" t="shared" si="72" ref="AO99:AO108">SUM(AL99:AN99)</f>
        <v>0</v>
      </c>
      <c r="AP99" s="13">
        <v>0</v>
      </c>
      <c r="AQ99" s="14">
        <v>0</v>
      </c>
      <c r="AR99" s="14">
        <v>0</v>
      </c>
      <c r="AS99" s="327">
        <f aca="true" t="shared" si="73" ref="AS99:AS108">SUM(AP99:AR99)</f>
        <v>0</v>
      </c>
      <c r="AT99" s="13">
        <v>0</v>
      </c>
      <c r="AU99" s="14">
        <v>0</v>
      </c>
      <c r="AV99" s="14">
        <v>0</v>
      </c>
      <c r="AW99" s="327">
        <f aca="true" t="shared" si="74" ref="AW99:AW108">SUM(AT99:AV99)</f>
        <v>0</v>
      </c>
      <c r="AX99" s="13">
        <v>0</v>
      </c>
      <c r="AY99" s="14">
        <v>0</v>
      </c>
      <c r="AZ99" s="14">
        <v>0</v>
      </c>
      <c r="BA99" s="327">
        <f aca="true" t="shared" si="75" ref="BA99:BA108">SUM(AX99:AZ99)</f>
        <v>0</v>
      </c>
      <c r="BB99" s="13">
        <v>0</v>
      </c>
      <c r="BC99" s="14">
        <v>0</v>
      </c>
      <c r="BD99" s="14">
        <v>0</v>
      </c>
      <c r="BE99" s="327">
        <f aca="true" t="shared" si="76" ref="BE99:BE108">SUM(BB99:BD99)</f>
        <v>0</v>
      </c>
      <c r="BF99" s="60">
        <f aca="true" t="shared" si="77" ref="BF99:BF108">AG99+AC99+Y99+U99+Q99+M99+AK99+AO99+AS99+AW99+BA99+BE99</f>
        <v>0</v>
      </c>
    </row>
    <row r="100" spans="1:58" ht="15">
      <c r="A100" s="586"/>
      <c r="B100" s="586"/>
      <c r="C100" s="586"/>
      <c r="D100" s="586"/>
      <c r="E100" s="589"/>
      <c r="F100" s="760">
        <v>150</v>
      </c>
      <c r="G100" s="756" t="s">
        <v>119</v>
      </c>
      <c r="H100" s="743"/>
      <c r="I100" s="316" t="s">
        <v>38</v>
      </c>
      <c r="J100" s="15">
        <v>0</v>
      </c>
      <c r="K100" s="8">
        <v>0</v>
      </c>
      <c r="L100" s="8">
        <v>0</v>
      </c>
      <c r="M100" s="332">
        <f t="shared" si="65"/>
        <v>0</v>
      </c>
      <c r="N100" s="15">
        <v>0</v>
      </c>
      <c r="O100" s="8">
        <v>0</v>
      </c>
      <c r="P100" s="8">
        <v>0</v>
      </c>
      <c r="Q100" s="332">
        <f t="shared" si="66"/>
        <v>0</v>
      </c>
      <c r="R100" s="15">
        <v>0</v>
      </c>
      <c r="S100" s="8">
        <v>0</v>
      </c>
      <c r="T100" s="8">
        <v>0</v>
      </c>
      <c r="U100" s="332">
        <f t="shared" si="67"/>
        <v>0</v>
      </c>
      <c r="V100" s="15">
        <v>0</v>
      </c>
      <c r="W100" s="8">
        <v>0</v>
      </c>
      <c r="X100" s="8">
        <v>0</v>
      </c>
      <c r="Y100" s="328">
        <f t="shared" si="68"/>
        <v>0</v>
      </c>
      <c r="Z100" s="15">
        <v>0</v>
      </c>
      <c r="AA100" s="8">
        <v>0</v>
      </c>
      <c r="AB100" s="8">
        <v>0</v>
      </c>
      <c r="AC100" s="328">
        <f t="shared" si="69"/>
        <v>0</v>
      </c>
      <c r="AD100" s="15">
        <v>0</v>
      </c>
      <c r="AE100" s="8">
        <v>0</v>
      </c>
      <c r="AF100" s="8">
        <v>0</v>
      </c>
      <c r="AG100" s="328">
        <f t="shared" si="70"/>
        <v>0</v>
      </c>
      <c r="AH100" s="15">
        <v>0</v>
      </c>
      <c r="AI100" s="8">
        <v>0</v>
      </c>
      <c r="AJ100" s="8">
        <v>0</v>
      </c>
      <c r="AK100" s="328">
        <f t="shared" si="71"/>
        <v>0</v>
      </c>
      <c r="AL100" s="15">
        <v>0</v>
      </c>
      <c r="AM100" s="8">
        <v>0</v>
      </c>
      <c r="AN100" s="8">
        <v>0</v>
      </c>
      <c r="AO100" s="328">
        <f t="shared" si="72"/>
        <v>0</v>
      </c>
      <c r="AP100" s="15">
        <v>0</v>
      </c>
      <c r="AQ100" s="8">
        <v>0</v>
      </c>
      <c r="AR100" s="8">
        <v>0</v>
      </c>
      <c r="AS100" s="328">
        <f t="shared" si="73"/>
        <v>0</v>
      </c>
      <c r="AT100" s="15">
        <v>0</v>
      </c>
      <c r="AU100" s="8">
        <v>0</v>
      </c>
      <c r="AV100" s="8">
        <v>0</v>
      </c>
      <c r="AW100" s="328">
        <f t="shared" si="74"/>
        <v>0</v>
      </c>
      <c r="AX100" s="15">
        <v>0</v>
      </c>
      <c r="AY100" s="8">
        <v>0</v>
      </c>
      <c r="AZ100" s="8">
        <v>0</v>
      </c>
      <c r="BA100" s="328">
        <f t="shared" si="75"/>
        <v>0</v>
      </c>
      <c r="BB100" s="15">
        <v>0</v>
      </c>
      <c r="BC100" s="8">
        <v>0</v>
      </c>
      <c r="BD100" s="8">
        <v>0</v>
      </c>
      <c r="BE100" s="328">
        <f t="shared" si="76"/>
        <v>0</v>
      </c>
      <c r="BF100" s="61">
        <f t="shared" si="77"/>
        <v>0</v>
      </c>
    </row>
    <row r="101" spans="1:58" ht="15">
      <c r="A101" s="586"/>
      <c r="B101" s="586"/>
      <c r="C101" s="586"/>
      <c r="D101" s="586"/>
      <c r="E101" s="589"/>
      <c r="F101" s="760">
        <v>150</v>
      </c>
      <c r="G101" s="756" t="s">
        <v>119</v>
      </c>
      <c r="H101" s="743"/>
      <c r="I101" s="316" t="s">
        <v>39</v>
      </c>
      <c r="J101" s="15">
        <v>0</v>
      </c>
      <c r="K101" s="8">
        <v>0</v>
      </c>
      <c r="L101" s="8">
        <v>0</v>
      </c>
      <c r="M101" s="332">
        <f t="shared" si="65"/>
        <v>0</v>
      </c>
      <c r="N101" s="15">
        <v>0</v>
      </c>
      <c r="O101" s="8">
        <v>0</v>
      </c>
      <c r="P101" s="8">
        <v>0</v>
      </c>
      <c r="Q101" s="332">
        <f t="shared" si="66"/>
        <v>0</v>
      </c>
      <c r="R101" s="15">
        <v>0</v>
      </c>
      <c r="S101" s="8">
        <v>0</v>
      </c>
      <c r="T101" s="8">
        <v>0</v>
      </c>
      <c r="U101" s="332">
        <f t="shared" si="67"/>
        <v>0</v>
      </c>
      <c r="V101" s="15">
        <v>0</v>
      </c>
      <c r="W101" s="8">
        <v>0</v>
      </c>
      <c r="X101" s="8">
        <v>0</v>
      </c>
      <c r="Y101" s="328">
        <f t="shared" si="68"/>
        <v>0</v>
      </c>
      <c r="Z101" s="15">
        <v>0</v>
      </c>
      <c r="AA101" s="8">
        <v>0</v>
      </c>
      <c r="AB101" s="8">
        <v>0</v>
      </c>
      <c r="AC101" s="328">
        <f t="shared" si="69"/>
        <v>0</v>
      </c>
      <c r="AD101" s="15">
        <v>0</v>
      </c>
      <c r="AE101" s="8">
        <v>0</v>
      </c>
      <c r="AF101" s="8">
        <v>0</v>
      </c>
      <c r="AG101" s="328">
        <f t="shared" si="70"/>
        <v>0</v>
      </c>
      <c r="AH101" s="15">
        <v>0</v>
      </c>
      <c r="AI101" s="8">
        <v>0</v>
      </c>
      <c r="AJ101" s="8">
        <v>0</v>
      </c>
      <c r="AK101" s="328">
        <f t="shared" si="71"/>
        <v>0</v>
      </c>
      <c r="AL101" s="15">
        <v>0</v>
      </c>
      <c r="AM101" s="8">
        <v>0</v>
      </c>
      <c r="AN101" s="8">
        <v>0</v>
      </c>
      <c r="AO101" s="328">
        <f t="shared" si="72"/>
        <v>0</v>
      </c>
      <c r="AP101" s="15">
        <v>0</v>
      </c>
      <c r="AQ101" s="8">
        <v>0</v>
      </c>
      <c r="AR101" s="8">
        <v>0</v>
      </c>
      <c r="AS101" s="328">
        <f t="shared" si="73"/>
        <v>0</v>
      </c>
      <c r="AT101" s="15">
        <v>0</v>
      </c>
      <c r="AU101" s="8">
        <v>0</v>
      </c>
      <c r="AV101" s="8">
        <v>0</v>
      </c>
      <c r="AW101" s="328">
        <f t="shared" si="74"/>
        <v>0</v>
      </c>
      <c r="AX101" s="15">
        <v>0</v>
      </c>
      <c r="AY101" s="8">
        <v>0</v>
      </c>
      <c r="AZ101" s="8">
        <v>0</v>
      </c>
      <c r="BA101" s="328">
        <f t="shared" si="75"/>
        <v>0</v>
      </c>
      <c r="BB101" s="15">
        <v>0</v>
      </c>
      <c r="BC101" s="8">
        <v>0</v>
      </c>
      <c r="BD101" s="8">
        <v>0</v>
      </c>
      <c r="BE101" s="328">
        <f t="shared" si="76"/>
        <v>0</v>
      </c>
      <c r="BF101" s="61">
        <f t="shared" si="77"/>
        <v>0</v>
      </c>
    </row>
    <row r="102" spans="1:58" ht="15">
      <c r="A102" s="586"/>
      <c r="B102" s="586"/>
      <c r="C102" s="586"/>
      <c r="D102" s="586"/>
      <c r="E102" s="589"/>
      <c r="F102" s="760">
        <v>150</v>
      </c>
      <c r="G102" s="756" t="s">
        <v>119</v>
      </c>
      <c r="H102" s="743"/>
      <c r="I102" s="316" t="s">
        <v>40</v>
      </c>
      <c r="J102" s="15">
        <v>0</v>
      </c>
      <c r="K102" s="8">
        <v>0</v>
      </c>
      <c r="L102" s="8">
        <v>0</v>
      </c>
      <c r="M102" s="332">
        <f t="shared" si="65"/>
        <v>0</v>
      </c>
      <c r="N102" s="15">
        <v>0</v>
      </c>
      <c r="O102" s="8">
        <v>0</v>
      </c>
      <c r="P102" s="8">
        <v>0</v>
      </c>
      <c r="Q102" s="332">
        <f t="shared" si="66"/>
        <v>0</v>
      </c>
      <c r="R102" s="15">
        <v>0</v>
      </c>
      <c r="S102" s="8">
        <v>0</v>
      </c>
      <c r="T102" s="8">
        <v>0</v>
      </c>
      <c r="U102" s="332">
        <f t="shared" si="67"/>
        <v>0</v>
      </c>
      <c r="V102" s="15">
        <v>0</v>
      </c>
      <c r="W102" s="8">
        <v>0</v>
      </c>
      <c r="X102" s="8">
        <v>0</v>
      </c>
      <c r="Y102" s="328">
        <f t="shared" si="68"/>
        <v>0</v>
      </c>
      <c r="Z102" s="15">
        <v>0</v>
      </c>
      <c r="AA102" s="8">
        <v>0</v>
      </c>
      <c r="AB102" s="8">
        <v>0</v>
      </c>
      <c r="AC102" s="328">
        <f t="shared" si="69"/>
        <v>0</v>
      </c>
      <c r="AD102" s="15">
        <v>0</v>
      </c>
      <c r="AE102" s="8">
        <v>0</v>
      </c>
      <c r="AF102" s="8">
        <v>0</v>
      </c>
      <c r="AG102" s="328">
        <f t="shared" si="70"/>
        <v>0</v>
      </c>
      <c r="AH102" s="15">
        <v>0</v>
      </c>
      <c r="AI102" s="8">
        <v>0</v>
      </c>
      <c r="AJ102" s="8">
        <v>0</v>
      </c>
      <c r="AK102" s="328">
        <f t="shared" si="71"/>
        <v>0</v>
      </c>
      <c r="AL102" s="15">
        <v>0</v>
      </c>
      <c r="AM102" s="8">
        <v>0</v>
      </c>
      <c r="AN102" s="8">
        <v>0</v>
      </c>
      <c r="AO102" s="328">
        <f t="shared" si="72"/>
        <v>0</v>
      </c>
      <c r="AP102" s="15">
        <v>0</v>
      </c>
      <c r="AQ102" s="8">
        <v>0</v>
      </c>
      <c r="AR102" s="8">
        <v>0</v>
      </c>
      <c r="AS102" s="328">
        <f t="shared" si="73"/>
        <v>0</v>
      </c>
      <c r="AT102" s="15">
        <v>0</v>
      </c>
      <c r="AU102" s="8">
        <v>0</v>
      </c>
      <c r="AV102" s="8">
        <v>0</v>
      </c>
      <c r="AW102" s="328">
        <f t="shared" si="74"/>
        <v>0</v>
      </c>
      <c r="AX102" s="15">
        <v>0</v>
      </c>
      <c r="AY102" s="8">
        <v>0</v>
      </c>
      <c r="AZ102" s="8">
        <v>0</v>
      </c>
      <c r="BA102" s="328">
        <f t="shared" si="75"/>
        <v>0</v>
      </c>
      <c r="BB102" s="15">
        <v>0</v>
      </c>
      <c r="BC102" s="8">
        <v>0</v>
      </c>
      <c r="BD102" s="8">
        <v>0</v>
      </c>
      <c r="BE102" s="328">
        <f t="shared" si="76"/>
        <v>0</v>
      </c>
      <c r="BF102" s="61">
        <f t="shared" si="77"/>
        <v>0</v>
      </c>
    </row>
    <row r="103" spans="1:58" ht="15">
      <c r="A103" s="586"/>
      <c r="B103" s="586"/>
      <c r="C103" s="586"/>
      <c r="D103" s="586"/>
      <c r="E103" s="589"/>
      <c r="F103" s="760">
        <v>150</v>
      </c>
      <c r="G103" s="756" t="s">
        <v>119</v>
      </c>
      <c r="H103" s="743"/>
      <c r="I103" s="316" t="s">
        <v>41</v>
      </c>
      <c r="J103" s="15">
        <v>0</v>
      </c>
      <c r="K103" s="8">
        <v>0</v>
      </c>
      <c r="L103" s="8">
        <v>0</v>
      </c>
      <c r="M103" s="332">
        <f t="shared" si="65"/>
        <v>0</v>
      </c>
      <c r="N103" s="15">
        <v>0</v>
      </c>
      <c r="O103" s="8">
        <v>0</v>
      </c>
      <c r="P103" s="8">
        <v>0</v>
      </c>
      <c r="Q103" s="332">
        <f t="shared" si="66"/>
        <v>0</v>
      </c>
      <c r="R103" s="15">
        <v>0</v>
      </c>
      <c r="S103" s="8">
        <v>0</v>
      </c>
      <c r="T103" s="8">
        <v>0</v>
      </c>
      <c r="U103" s="332">
        <f t="shared" si="67"/>
        <v>0</v>
      </c>
      <c r="V103" s="15">
        <v>0</v>
      </c>
      <c r="W103" s="8">
        <v>0</v>
      </c>
      <c r="X103" s="8">
        <v>0</v>
      </c>
      <c r="Y103" s="328">
        <f t="shared" si="68"/>
        <v>0</v>
      </c>
      <c r="Z103" s="15">
        <v>0</v>
      </c>
      <c r="AA103" s="8">
        <v>0</v>
      </c>
      <c r="AB103" s="8">
        <v>0</v>
      </c>
      <c r="AC103" s="328">
        <f t="shared" si="69"/>
        <v>0</v>
      </c>
      <c r="AD103" s="15">
        <v>0</v>
      </c>
      <c r="AE103" s="8">
        <v>0</v>
      </c>
      <c r="AF103" s="8">
        <v>0</v>
      </c>
      <c r="AG103" s="328">
        <f t="shared" si="70"/>
        <v>0</v>
      </c>
      <c r="AH103" s="15">
        <v>0</v>
      </c>
      <c r="AI103" s="8">
        <v>0</v>
      </c>
      <c r="AJ103" s="8">
        <v>0</v>
      </c>
      <c r="AK103" s="328">
        <f t="shared" si="71"/>
        <v>0</v>
      </c>
      <c r="AL103" s="15">
        <v>0</v>
      </c>
      <c r="AM103" s="8">
        <v>0</v>
      </c>
      <c r="AN103" s="8">
        <v>0</v>
      </c>
      <c r="AO103" s="328">
        <f t="shared" si="72"/>
        <v>0</v>
      </c>
      <c r="AP103" s="15">
        <v>0</v>
      </c>
      <c r="AQ103" s="8">
        <v>0</v>
      </c>
      <c r="AR103" s="8">
        <v>0</v>
      </c>
      <c r="AS103" s="328">
        <f t="shared" si="73"/>
        <v>0</v>
      </c>
      <c r="AT103" s="15">
        <v>0</v>
      </c>
      <c r="AU103" s="8">
        <v>0</v>
      </c>
      <c r="AV103" s="8">
        <v>0</v>
      </c>
      <c r="AW103" s="328">
        <f t="shared" si="74"/>
        <v>0</v>
      </c>
      <c r="AX103" s="15">
        <v>0</v>
      </c>
      <c r="AY103" s="8">
        <v>0</v>
      </c>
      <c r="AZ103" s="8">
        <v>0</v>
      </c>
      <c r="BA103" s="328">
        <f t="shared" si="75"/>
        <v>0</v>
      </c>
      <c r="BB103" s="15">
        <v>0</v>
      </c>
      <c r="BC103" s="8">
        <v>0</v>
      </c>
      <c r="BD103" s="8">
        <v>0</v>
      </c>
      <c r="BE103" s="328">
        <f t="shared" si="76"/>
        <v>0</v>
      </c>
      <c r="BF103" s="61">
        <f t="shared" si="77"/>
        <v>0</v>
      </c>
    </row>
    <row r="104" spans="1:58" ht="15">
      <c r="A104" s="586"/>
      <c r="B104" s="586"/>
      <c r="C104" s="586"/>
      <c r="D104" s="586"/>
      <c r="E104" s="589"/>
      <c r="F104" s="760">
        <v>150</v>
      </c>
      <c r="G104" s="756" t="s">
        <v>119</v>
      </c>
      <c r="H104" s="743"/>
      <c r="I104" s="317" t="s">
        <v>114</v>
      </c>
      <c r="J104" s="296">
        <f>SUM(J99:J103)</f>
        <v>0</v>
      </c>
      <c r="K104" s="143">
        <f>SUM(K99:K103)</f>
        <v>0</v>
      </c>
      <c r="L104" s="143">
        <f>SUM(L99:L103)</f>
        <v>0</v>
      </c>
      <c r="M104" s="332">
        <f t="shared" si="65"/>
        <v>0</v>
      </c>
      <c r="N104" s="296">
        <f>SUM(N99:N103)</f>
        <v>0</v>
      </c>
      <c r="O104" s="143">
        <f>SUM(O99:O103)</f>
        <v>0</v>
      </c>
      <c r="P104" s="143">
        <f>SUM(P99:P103)</f>
        <v>0</v>
      </c>
      <c r="Q104" s="332">
        <f t="shared" si="66"/>
        <v>0</v>
      </c>
      <c r="R104" s="296">
        <f>SUM(R99:R103)</f>
        <v>0</v>
      </c>
      <c r="S104" s="143">
        <f>SUM(S99:S103)</f>
        <v>0</v>
      </c>
      <c r="T104" s="143">
        <f>SUM(T99:T103)</f>
        <v>0</v>
      </c>
      <c r="U104" s="332">
        <f t="shared" si="67"/>
        <v>0</v>
      </c>
      <c r="V104" s="329">
        <f>SUM(V99:V103)</f>
        <v>0</v>
      </c>
      <c r="W104" s="294">
        <f>SUM(W99:W103)</f>
        <v>0</v>
      </c>
      <c r="X104" s="294">
        <f>SUM(X99:X103)</f>
        <v>0</v>
      </c>
      <c r="Y104" s="328">
        <f t="shared" si="68"/>
        <v>0</v>
      </c>
      <c r="Z104" s="329">
        <f>SUM(Z99:Z103)</f>
        <v>0</v>
      </c>
      <c r="AA104" s="294">
        <f>SUM(AA99:AA103)</f>
        <v>0</v>
      </c>
      <c r="AB104" s="294">
        <f>SUM(AB99:AB103)</f>
        <v>0</v>
      </c>
      <c r="AC104" s="328">
        <f t="shared" si="69"/>
        <v>0</v>
      </c>
      <c r="AD104" s="329">
        <f>SUM(AD99:AD103)</f>
        <v>0</v>
      </c>
      <c r="AE104" s="294">
        <f>SUM(AE99:AE103)</f>
        <v>0</v>
      </c>
      <c r="AF104" s="294">
        <f>SUM(AF99:AF103)</f>
        <v>0</v>
      </c>
      <c r="AG104" s="328">
        <f t="shared" si="70"/>
        <v>0</v>
      </c>
      <c r="AH104" s="329">
        <f>SUM(AH99:AH103)</f>
        <v>0</v>
      </c>
      <c r="AI104" s="294">
        <f>SUM(AI99:AI103)</f>
        <v>0</v>
      </c>
      <c r="AJ104" s="294">
        <f>SUM(AJ99:AJ103)</f>
        <v>0</v>
      </c>
      <c r="AK104" s="328">
        <f t="shared" si="71"/>
        <v>0</v>
      </c>
      <c r="AL104" s="329">
        <f>SUM(AL99:AL103)</f>
        <v>0</v>
      </c>
      <c r="AM104" s="294">
        <f>SUM(AM99:AM103)</f>
        <v>0</v>
      </c>
      <c r="AN104" s="294">
        <f>SUM(AN99:AN103)</f>
        <v>0</v>
      </c>
      <c r="AO104" s="328">
        <f t="shared" si="72"/>
        <v>0</v>
      </c>
      <c r="AP104" s="329">
        <f>SUM(AP99:AP103)</f>
        <v>0</v>
      </c>
      <c r="AQ104" s="294">
        <f>SUM(AQ99:AQ103)</f>
        <v>0</v>
      </c>
      <c r="AR104" s="294">
        <f>SUM(AR99:AR103)</f>
        <v>0</v>
      </c>
      <c r="AS104" s="328">
        <f t="shared" si="73"/>
        <v>0</v>
      </c>
      <c r="AT104" s="329">
        <f>SUM(AT99:AT103)</f>
        <v>0</v>
      </c>
      <c r="AU104" s="294">
        <f>SUM(AU99:AU103)</f>
        <v>0</v>
      </c>
      <c r="AV104" s="294">
        <f>SUM(AV99:AV103)</f>
        <v>0</v>
      </c>
      <c r="AW104" s="328">
        <f t="shared" si="74"/>
        <v>0</v>
      </c>
      <c r="AX104" s="329">
        <f>SUM(AX99:AX103)</f>
        <v>0</v>
      </c>
      <c r="AY104" s="294">
        <f>SUM(AY99:AY103)</f>
        <v>0</v>
      </c>
      <c r="AZ104" s="294">
        <f>SUM(AZ99:AZ103)</f>
        <v>0</v>
      </c>
      <c r="BA104" s="328">
        <f t="shared" si="75"/>
        <v>0</v>
      </c>
      <c r="BB104" s="329">
        <f>SUM(BB99:BB103)</f>
        <v>0</v>
      </c>
      <c r="BC104" s="294">
        <f>SUM(BC99:BC103)</f>
        <v>0</v>
      </c>
      <c r="BD104" s="294">
        <f>SUM(BD99:BD103)</f>
        <v>0</v>
      </c>
      <c r="BE104" s="328">
        <f t="shared" si="76"/>
        <v>0</v>
      </c>
      <c r="BF104" s="61">
        <f t="shared" si="77"/>
        <v>0</v>
      </c>
    </row>
    <row r="105" spans="1:58" ht="42" customHeight="1">
      <c r="A105" s="586"/>
      <c r="B105" s="586"/>
      <c r="C105" s="586"/>
      <c r="D105" s="586"/>
      <c r="E105" s="589"/>
      <c r="F105" s="760">
        <v>150</v>
      </c>
      <c r="G105" s="756" t="s">
        <v>119</v>
      </c>
      <c r="H105" s="744" t="s">
        <v>42</v>
      </c>
      <c r="I105" s="316" t="s">
        <v>43</v>
      </c>
      <c r="J105" s="82">
        <v>0</v>
      </c>
      <c r="K105" s="49">
        <v>0</v>
      </c>
      <c r="L105" s="8">
        <v>0</v>
      </c>
      <c r="M105" s="16">
        <f t="shared" si="65"/>
        <v>0</v>
      </c>
      <c r="N105" s="82">
        <v>0</v>
      </c>
      <c r="O105" s="49">
        <v>0</v>
      </c>
      <c r="P105" s="8">
        <v>0</v>
      </c>
      <c r="Q105" s="16">
        <f t="shared" si="66"/>
        <v>0</v>
      </c>
      <c r="R105" s="82">
        <v>0</v>
      </c>
      <c r="S105" s="49">
        <v>0</v>
      </c>
      <c r="T105" s="8">
        <v>0</v>
      </c>
      <c r="U105" s="16">
        <f t="shared" si="67"/>
        <v>0</v>
      </c>
      <c r="V105" s="82">
        <v>0</v>
      </c>
      <c r="W105" s="49">
        <v>0</v>
      </c>
      <c r="X105" s="8">
        <v>0</v>
      </c>
      <c r="Y105" s="23">
        <f t="shared" si="68"/>
        <v>0</v>
      </c>
      <c r="Z105" s="82">
        <v>0</v>
      </c>
      <c r="AA105" s="49">
        <v>0</v>
      </c>
      <c r="AB105" s="8">
        <v>0</v>
      </c>
      <c r="AC105" s="23">
        <f t="shared" si="69"/>
        <v>0</v>
      </c>
      <c r="AD105" s="82">
        <v>0</v>
      </c>
      <c r="AE105" s="49">
        <v>0</v>
      </c>
      <c r="AF105" s="8">
        <v>0</v>
      </c>
      <c r="AG105" s="23">
        <f t="shared" si="70"/>
        <v>0</v>
      </c>
      <c r="AH105" s="82">
        <v>0</v>
      </c>
      <c r="AI105" s="49">
        <v>0</v>
      </c>
      <c r="AJ105" s="8">
        <v>0</v>
      </c>
      <c r="AK105" s="23">
        <f t="shared" si="71"/>
        <v>0</v>
      </c>
      <c r="AL105" s="82">
        <v>0</v>
      </c>
      <c r="AM105" s="49">
        <v>0</v>
      </c>
      <c r="AN105" s="8">
        <v>0</v>
      </c>
      <c r="AO105" s="23">
        <f t="shared" si="72"/>
        <v>0</v>
      </c>
      <c r="AP105" s="82">
        <v>0</v>
      </c>
      <c r="AQ105" s="49">
        <v>0</v>
      </c>
      <c r="AR105" s="8">
        <v>0</v>
      </c>
      <c r="AS105" s="23">
        <f t="shared" si="73"/>
        <v>0</v>
      </c>
      <c r="AT105" s="82">
        <v>0</v>
      </c>
      <c r="AU105" s="49">
        <v>0</v>
      </c>
      <c r="AV105" s="8">
        <v>0</v>
      </c>
      <c r="AW105" s="23">
        <f t="shared" si="74"/>
        <v>0</v>
      </c>
      <c r="AX105" s="82">
        <v>0</v>
      </c>
      <c r="AY105" s="49">
        <v>0</v>
      </c>
      <c r="AZ105" s="8">
        <v>0</v>
      </c>
      <c r="BA105" s="23">
        <f t="shared" si="75"/>
        <v>0</v>
      </c>
      <c r="BB105" s="82">
        <v>0</v>
      </c>
      <c r="BC105" s="49">
        <v>0</v>
      </c>
      <c r="BD105" s="8">
        <v>0</v>
      </c>
      <c r="BE105" s="23">
        <f t="shared" si="76"/>
        <v>0</v>
      </c>
      <c r="BF105" s="59">
        <f t="shared" si="77"/>
        <v>0</v>
      </c>
    </row>
    <row r="106" spans="1:58" ht="15">
      <c r="A106" s="586"/>
      <c r="B106" s="586"/>
      <c r="C106" s="586"/>
      <c r="D106" s="586"/>
      <c r="E106" s="589"/>
      <c r="F106" s="760">
        <v>150</v>
      </c>
      <c r="G106" s="756" t="s">
        <v>119</v>
      </c>
      <c r="H106" s="744"/>
      <c r="I106" s="316" t="s">
        <v>44</v>
      </c>
      <c r="J106" s="15">
        <v>0</v>
      </c>
      <c r="K106" s="8">
        <v>0</v>
      </c>
      <c r="L106" s="12">
        <v>0</v>
      </c>
      <c r="M106" s="16">
        <f t="shared" si="65"/>
        <v>0</v>
      </c>
      <c r="N106" s="15">
        <v>0</v>
      </c>
      <c r="O106" s="8">
        <v>0</v>
      </c>
      <c r="P106" s="12">
        <v>0</v>
      </c>
      <c r="Q106" s="16">
        <f t="shared" si="66"/>
        <v>0</v>
      </c>
      <c r="R106" s="15">
        <v>0</v>
      </c>
      <c r="S106" s="8">
        <v>0</v>
      </c>
      <c r="T106" s="12">
        <v>0</v>
      </c>
      <c r="U106" s="16">
        <f t="shared" si="67"/>
        <v>0</v>
      </c>
      <c r="V106" s="15">
        <v>0</v>
      </c>
      <c r="W106" s="8">
        <v>0</v>
      </c>
      <c r="X106" s="12">
        <v>0</v>
      </c>
      <c r="Y106" s="23">
        <f t="shared" si="68"/>
        <v>0</v>
      </c>
      <c r="Z106" s="15">
        <v>0</v>
      </c>
      <c r="AA106" s="8">
        <v>0</v>
      </c>
      <c r="AB106" s="12">
        <v>0</v>
      </c>
      <c r="AC106" s="23">
        <f t="shared" si="69"/>
        <v>0</v>
      </c>
      <c r="AD106" s="15">
        <v>0</v>
      </c>
      <c r="AE106" s="8">
        <v>0</v>
      </c>
      <c r="AF106" s="12">
        <v>0</v>
      </c>
      <c r="AG106" s="23">
        <f t="shared" si="70"/>
        <v>0</v>
      </c>
      <c r="AH106" s="15">
        <v>0</v>
      </c>
      <c r="AI106" s="8">
        <v>0</v>
      </c>
      <c r="AJ106" s="12">
        <v>0</v>
      </c>
      <c r="AK106" s="23">
        <f t="shared" si="71"/>
        <v>0</v>
      </c>
      <c r="AL106" s="15">
        <v>0</v>
      </c>
      <c r="AM106" s="8">
        <v>0</v>
      </c>
      <c r="AN106" s="12">
        <v>0</v>
      </c>
      <c r="AO106" s="23">
        <f t="shared" si="72"/>
        <v>0</v>
      </c>
      <c r="AP106" s="15">
        <v>0</v>
      </c>
      <c r="AQ106" s="8">
        <v>0</v>
      </c>
      <c r="AR106" s="12">
        <v>0</v>
      </c>
      <c r="AS106" s="23">
        <f t="shared" si="73"/>
        <v>0</v>
      </c>
      <c r="AT106" s="15">
        <v>0</v>
      </c>
      <c r="AU106" s="8">
        <v>0</v>
      </c>
      <c r="AV106" s="12">
        <v>0</v>
      </c>
      <c r="AW106" s="23">
        <f t="shared" si="74"/>
        <v>0</v>
      </c>
      <c r="AX106" s="15">
        <v>0</v>
      </c>
      <c r="AY106" s="8">
        <v>0</v>
      </c>
      <c r="AZ106" s="12">
        <v>0</v>
      </c>
      <c r="BA106" s="23">
        <f t="shared" si="75"/>
        <v>0</v>
      </c>
      <c r="BB106" s="15">
        <v>0</v>
      </c>
      <c r="BC106" s="8">
        <v>0</v>
      </c>
      <c r="BD106" s="12">
        <v>0</v>
      </c>
      <c r="BE106" s="23">
        <f t="shared" si="76"/>
        <v>0</v>
      </c>
      <c r="BF106" s="61">
        <f t="shared" si="77"/>
        <v>0</v>
      </c>
    </row>
    <row r="107" spans="1:58" ht="15">
      <c r="A107" s="586"/>
      <c r="B107" s="586"/>
      <c r="C107" s="586"/>
      <c r="D107" s="586"/>
      <c r="E107" s="589"/>
      <c r="F107" s="760">
        <v>150</v>
      </c>
      <c r="G107" s="756" t="s">
        <v>119</v>
      </c>
      <c r="H107" s="743" t="s">
        <v>45</v>
      </c>
      <c r="I107" s="316" t="s">
        <v>46</v>
      </c>
      <c r="J107" s="15">
        <v>0</v>
      </c>
      <c r="K107" s="8">
        <v>0</v>
      </c>
      <c r="L107" s="12">
        <v>0</v>
      </c>
      <c r="M107" s="16">
        <f t="shared" si="65"/>
        <v>0</v>
      </c>
      <c r="N107" s="15">
        <v>0</v>
      </c>
      <c r="O107" s="8">
        <v>0</v>
      </c>
      <c r="P107" s="12">
        <v>0</v>
      </c>
      <c r="Q107" s="16">
        <f t="shared" si="66"/>
        <v>0</v>
      </c>
      <c r="R107" s="15">
        <v>0</v>
      </c>
      <c r="S107" s="8">
        <v>0</v>
      </c>
      <c r="T107" s="12">
        <v>0</v>
      </c>
      <c r="U107" s="16">
        <f t="shared" si="67"/>
        <v>0</v>
      </c>
      <c r="V107" s="15">
        <v>0</v>
      </c>
      <c r="W107" s="8">
        <v>0</v>
      </c>
      <c r="X107" s="12">
        <v>0</v>
      </c>
      <c r="Y107" s="23">
        <f t="shared" si="68"/>
        <v>0</v>
      </c>
      <c r="Z107" s="15">
        <v>0</v>
      </c>
      <c r="AA107" s="8">
        <v>0</v>
      </c>
      <c r="AB107" s="12">
        <v>0</v>
      </c>
      <c r="AC107" s="23">
        <f t="shared" si="69"/>
        <v>0</v>
      </c>
      <c r="AD107" s="15">
        <v>0</v>
      </c>
      <c r="AE107" s="8">
        <v>0</v>
      </c>
      <c r="AF107" s="12">
        <v>0</v>
      </c>
      <c r="AG107" s="23">
        <f t="shared" si="70"/>
        <v>0</v>
      </c>
      <c r="AH107" s="15">
        <v>0</v>
      </c>
      <c r="AI107" s="8">
        <v>0</v>
      </c>
      <c r="AJ107" s="12">
        <v>0</v>
      </c>
      <c r="AK107" s="23">
        <f t="shared" si="71"/>
        <v>0</v>
      </c>
      <c r="AL107" s="15">
        <v>0</v>
      </c>
      <c r="AM107" s="8">
        <v>0</v>
      </c>
      <c r="AN107" s="12">
        <v>0</v>
      </c>
      <c r="AO107" s="23">
        <f t="shared" si="72"/>
        <v>0</v>
      </c>
      <c r="AP107" s="15">
        <v>0</v>
      </c>
      <c r="AQ107" s="8">
        <v>0</v>
      </c>
      <c r="AR107" s="12">
        <v>0</v>
      </c>
      <c r="AS107" s="23">
        <f t="shared" si="73"/>
        <v>0</v>
      </c>
      <c r="AT107" s="15">
        <v>0</v>
      </c>
      <c r="AU107" s="8">
        <v>0</v>
      </c>
      <c r="AV107" s="12">
        <v>0</v>
      </c>
      <c r="AW107" s="23">
        <f t="shared" si="74"/>
        <v>0</v>
      </c>
      <c r="AX107" s="15">
        <v>0</v>
      </c>
      <c r="AY107" s="8">
        <v>0</v>
      </c>
      <c r="AZ107" s="12">
        <v>0</v>
      </c>
      <c r="BA107" s="23">
        <f t="shared" si="75"/>
        <v>0</v>
      </c>
      <c r="BB107" s="15">
        <v>0</v>
      </c>
      <c r="BC107" s="8">
        <v>0</v>
      </c>
      <c r="BD107" s="12">
        <v>0</v>
      </c>
      <c r="BE107" s="23">
        <f t="shared" si="76"/>
        <v>0</v>
      </c>
      <c r="BF107" s="61">
        <f t="shared" si="77"/>
        <v>0</v>
      </c>
    </row>
    <row r="108" spans="1:58" ht="15.75" thickBot="1">
      <c r="A108" s="587"/>
      <c r="B108" s="587"/>
      <c r="C108" s="587"/>
      <c r="D108" s="587"/>
      <c r="E108" s="590"/>
      <c r="F108" s="761">
        <v>150</v>
      </c>
      <c r="G108" s="757" t="s">
        <v>119</v>
      </c>
      <c r="H108" s="745"/>
      <c r="I108" s="318" t="s">
        <v>47</v>
      </c>
      <c r="J108" s="17">
        <v>0</v>
      </c>
      <c r="K108" s="18">
        <v>0</v>
      </c>
      <c r="L108" s="31">
        <v>0</v>
      </c>
      <c r="M108" s="19">
        <f t="shared" si="65"/>
        <v>0</v>
      </c>
      <c r="N108" s="17">
        <v>0</v>
      </c>
      <c r="O108" s="18">
        <v>0</v>
      </c>
      <c r="P108" s="31">
        <v>0</v>
      </c>
      <c r="Q108" s="19">
        <f t="shared" si="66"/>
        <v>0</v>
      </c>
      <c r="R108" s="17">
        <v>0</v>
      </c>
      <c r="S108" s="18">
        <v>0</v>
      </c>
      <c r="T108" s="31">
        <v>0</v>
      </c>
      <c r="U108" s="19">
        <f t="shared" si="67"/>
        <v>0</v>
      </c>
      <c r="V108" s="17">
        <v>0</v>
      </c>
      <c r="W108" s="18">
        <v>0</v>
      </c>
      <c r="X108" s="31">
        <v>0</v>
      </c>
      <c r="Y108" s="150">
        <f t="shared" si="68"/>
        <v>0</v>
      </c>
      <c r="Z108" s="17">
        <v>0</v>
      </c>
      <c r="AA108" s="18">
        <v>0</v>
      </c>
      <c r="AB108" s="31">
        <v>0</v>
      </c>
      <c r="AC108" s="150">
        <f t="shared" si="69"/>
        <v>0</v>
      </c>
      <c r="AD108" s="17">
        <v>0</v>
      </c>
      <c r="AE108" s="18">
        <v>0</v>
      </c>
      <c r="AF108" s="31">
        <v>0</v>
      </c>
      <c r="AG108" s="150">
        <f t="shared" si="70"/>
        <v>0</v>
      </c>
      <c r="AH108" s="17">
        <v>0</v>
      </c>
      <c r="AI108" s="18">
        <v>0</v>
      </c>
      <c r="AJ108" s="31">
        <v>0</v>
      </c>
      <c r="AK108" s="150">
        <f t="shared" si="71"/>
        <v>0</v>
      </c>
      <c r="AL108" s="17">
        <v>0</v>
      </c>
      <c r="AM108" s="18">
        <v>0</v>
      </c>
      <c r="AN108" s="31">
        <v>0</v>
      </c>
      <c r="AO108" s="150">
        <f t="shared" si="72"/>
        <v>0</v>
      </c>
      <c r="AP108" s="17">
        <v>0</v>
      </c>
      <c r="AQ108" s="18">
        <v>0</v>
      </c>
      <c r="AR108" s="31">
        <v>0</v>
      </c>
      <c r="AS108" s="150">
        <f t="shared" si="73"/>
        <v>0</v>
      </c>
      <c r="AT108" s="17">
        <v>0</v>
      </c>
      <c r="AU108" s="18">
        <v>0</v>
      </c>
      <c r="AV108" s="31">
        <v>0</v>
      </c>
      <c r="AW108" s="150">
        <f t="shared" si="74"/>
        <v>0</v>
      </c>
      <c r="AX108" s="17">
        <v>0</v>
      </c>
      <c r="AY108" s="18">
        <v>0</v>
      </c>
      <c r="AZ108" s="31">
        <v>0</v>
      </c>
      <c r="BA108" s="150">
        <f t="shared" si="75"/>
        <v>0</v>
      </c>
      <c r="BB108" s="17">
        <v>0</v>
      </c>
      <c r="BC108" s="18">
        <v>0</v>
      </c>
      <c r="BD108" s="31">
        <v>0</v>
      </c>
      <c r="BE108" s="150">
        <f t="shared" si="76"/>
        <v>0</v>
      </c>
      <c r="BF108" s="62">
        <f t="shared" si="77"/>
        <v>0</v>
      </c>
    </row>
    <row r="109" ht="15">
      <c r="B109" s="151"/>
    </row>
  </sheetData>
  <sheetProtection/>
  <mergeCells count="165">
    <mergeCell ref="A99:A108"/>
    <mergeCell ref="B14:B108"/>
    <mergeCell ref="C14:C108"/>
    <mergeCell ref="D14:D108"/>
    <mergeCell ref="E99:E108"/>
    <mergeCell ref="F99:F108"/>
    <mergeCell ref="E88:E97"/>
    <mergeCell ref="F88:F97"/>
    <mergeCell ref="A57:A76"/>
    <mergeCell ref="E57:E66"/>
    <mergeCell ref="G99:G108"/>
    <mergeCell ref="H99:H104"/>
    <mergeCell ref="H105:H106"/>
    <mergeCell ref="H107:H108"/>
    <mergeCell ref="AH98:AK98"/>
    <mergeCell ref="AL98:AO98"/>
    <mergeCell ref="AX98:BA98"/>
    <mergeCell ref="BB98:BE98"/>
    <mergeCell ref="J98:M98"/>
    <mergeCell ref="N98:Q98"/>
    <mergeCell ref="R98:U98"/>
    <mergeCell ref="V98:Y98"/>
    <mergeCell ref="Z98:AC98"/>
    <mergeCell ref="AD98:AG98"/>
    <mergeCell ref="H94:H95"/>
    <mergeCell ref="H96:H97"/>
    <mergeCell ref="AH87:AK87"/>
    <mergeCell ref="AL87:AO87"/>
    <mergeCell ref="AP98:AS98"/>
    <mergeCell ref="AT98:AW98"/>
    <mergeCell ref="AP87:AS87"/>
    <mergeCell ref="AT87:AW87"/>
    <mergeCell ref="AX87:BA87"/>
    <mergeCell ref="BB87:BE87"/>
    <mergeCell ref="J87:M87"/>
    <mergeCell ref="N87:Q87"/>
    <mergeCell ref="R87:U87"/>
    <mergeCell ref="V87:Y87"/>
    <mergeCell ref="Z87:AC87"/>
    <mergeCell ref="AD87:AG87"/>
    <mergeCell ref="H75:H76"/>
    <mergeCell ref="A77:A98"/>
    <mergeCell ref="E77:E86"/>
    <mergeCell ref="F77:F86"/>
    <mergeCell ref="G77:G86"/>
    <mergeCell ref="H77:H82"/>
    <mergeCell ref="H83:H84"/>
    <mergeCell ref="H85:H86"/>
    <mergeCell ref="G88:G97"/>
    <mergeCell ref="H88:H93"/>
    <mergeCell ref="F57:F66"/>
    <mergeCell ref="G57:G66"/>
    <mergeCell ref="H57:H62"/>
    <mergeCell ref="H63:H64"/>
    <mergeCell ref="H65:H66"/>
    <mergeCell ref="E67:E76"/>
    <mergeCell ref="F67:F76"/>
    <mergeCell ref="G67:G76"/>
    <mergeCell ref="H67:H72"/>
    <mergeCell ref="H73:H74"/>
    <mergeCell ref="AX46:BA46"/>
    <mergeCell ref="BB46:BE46"/>
    <mergeCell ref="A47:A56"/>
    <mergeCell ref="E47:E56"/>
    <mergeCell ref="F47:F56"/>
    <mergeCell ref="G47:G56"/>
    <mergeCell ref="H47:H52"/>
    <mergeCell ref="H53:H54"/>
    <mergeCell ref="H55:H56"/>
    <mergeCell ref="Z46:AC46"/>
    <mergeCell ref="AD46:AG46"/>
    <mergeCell ref="AH46:AK46"/>
    <mergeCell ref="AL46:AO46"/>
    <mergeCell ref="AP46:AS46"/>
    <mergeCell ref="AT46:AW46"/>
    <mergeCell ref="BB35:BE35"/>
    <mergeCell ref="AD35:AG35"/>
    <mergeCell ref="AH35:AK35"/>
    <mergeCell ref="AL35:AO35"/>
    <mergeCell ref="AP35:AS35"/>
    <mergeCell ref="E36:E45"/>
    <mergeCell ref="F36:F45"/>
    <mergeCell ref="G36:G45"/>
    <mergeCell ref="H36:H41"/>
    <mergeCell ref="H42:H43"/>
    <mergeCell ref="H44:H45"/>
    <mergeCell ref="AT35:AW35"/>
    <mergeCell ref="AX35:BA35"/>
    <mergeCell ref="A35:A46"/>
    <mergeCell ref="J35:M35"/>
    <mergeCell ref="N35:Q35"/>
    <mergeCell ref="R35:U35"/>
    <mergeCell ref="V35:Y35"/>
    <mergeCell ref="Z35:AC35"/>
    <mergeCell ref="J46:M46"/>
    <mergeCell ref="N46:Q46"/>
    <mergeCell ref="R46:U46"/>
    <mergeCell ref="V46:Y46"/>
    <mergeCell ref="AP24:AS24"/>
    <mergeCell ref="AT24:AW24"/>
    <mergeCell ref="AX24:BA24"/>
    <mergeCell ref="BB24:BE24"/>
    <mergeCell ref="R24:U24"/>
    <mergeCell ref="V24:Y24"/>
    <mergeCell ref="Z24:AC24"/>
    <mergeCell ref="AD24:AG24"/>
    <mergeCell ref="E25:E34"/>
    <mergeCell ref="F25:F34"/>
    <mergeCell ref="G25:G34"/>
    <mergeCell ref="H25:H30"/>
    <mergeCell ref="H31:H32"/>
    <mergeCell ref="H33:H34"/>
    <mergeCell ref="AH24:AK24"/>
    <mergeCell ref="AL24:AO24"/>
    <mergeCell ref="G14:G23"/>
    <mergeCell ref="H14:H19"/>
    <mergeCell ref="H20:H21"/>
    <mergeCell ref="H22:H23"/>
    <mergeCell ref="J24:M24"/>
    <mergeCell ref="N24:Q24"/>
    <mergeCell ref="AP12:AS12"/>
    <mergeCell ref="AT12:AW12"/>
    <mergeCell ref="AX12:BA12"/>
    <mergeCell ref="BB12:BE12"/>
    <mergeCell ref="A14:A34"/>
    <mergeCell ref="E14:E23"/>
    <mergeCell ref="F14:F23"/>
    <mergeCell ref="I11:I13"/>
    <mergeCell ref="J11:M11"/>
    <mergeCell ref="N11:Q11"/>
    <mergeCell ref="BB11:BE11"/>
    <mergeCell ref="BF11:BF13"/>
    <mergeCell ref="J12:M12"/>
    <mergeCell ref="N12:Q12"/>
    <mergeCell ref="R12:U12"/>
    <mergeCell ref="V12:Y12"/>
    <mergeCell ref="Z12:AC12"/>
    <mergeCell ref="AD12:AG12"/>
    <mergeCell ref="AH12:AK12"/>
    <mergeCell ref="AL12:AO12"/>
    <mergeCell ref="AD11:AG11"/>
    <mergeCell ref="AH11:AK11"/>
    <mergeCell ref="AL11:AO11"/>
    <mergeCell ref="AP11:AS11"/>
    <mergeCell ref="AT11:AW11"/>
    <mergeCell ref="AX11:BA11"/>
    <mergeCell ref="R11:U11"/>
    <mergeCell ref="V11:Y11"/>
    <mergeCell ref="Z11:AC11"/>
    <mergeCell ref="A10:I10"/>
    <mergeCell ref="J10:U10"/>
    <mergeCell ref="A11:A13"/>
    <mergeCell ref="B11:B13"/>
    <mergeCell ref="C11:C13"/>
    <mergeCell ref="D11:D13"/>
    <mergeCell ref="E11:E13"/>
    <mergeCell ref="F11:F13"/>
    <mergeCell ref="G11:G13"/>
    <mergeCell ref="H11:H13"/>
    <mergeCell ref="C1:Q1"/>
    <mergeCell ref="C2:Q2"/>
    <mergeCell ref="C3:Q3"/>
    <mergeCell ref="A6:D6"/>
    <mergeCell ref="B7:C7"/>
    <mergeCell ref="B8:C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F34"/>
  <sheetViews>
    <sheetView tabSelected="1" zoomScale="69" zoomScaleNormal="69" zoomScalePageLayoutView="0" workbookViewId="0" topLeftCell="D1">
      <selection activeCell="BH21" sqref="BH21"/>
    </sheetView>
  </sheetViews>
  <sheetFormatPr defaultColWidth="11.421875" defaultRowHeight="15"/>
  <cols>
    <col min="1" max="1" width="35.00390625" style="0" customWidth="1"/>
    <col min="2" max="2" width="11.28125" style="0" customWidth="1"/>
    <col min="3" max="3" width="24.7109375" style="0" customWidth="1"/>
    <col min="4" max="4" width="31.00390625" style="0" customWidth="1"/>
    <col min="5" max="7" width="28.00390625" style="0" customWidth="1"/>
    <col min="8" max="8" width="26.421875" style="0" customWidth="1"/>
    <col min="9" max="9" width="33.421875" style="0" customWidth="1"/>
    <col min="10" max="10" width="16.7109375" style="0" customWidth="1"/>
    <col min="11" max="11" width="15.8515625" style="0" customWidth="1"/>
    <col min="12" max="15" width="13.421875" style="0" customWidth="1"/>
    <col min="16" max="16" width="13.140625" style="0" customWidth="1"/>
    <col min="17" max="17" width="17.00390625" style="0" customWidth="1"/>
    <col min="18" max="18" width="16.28125" style="0" customWidth="1"/>
    <col min="19" max="19" width="16.421875" style="0" customWidth="1"/>
    <col min="20" max="20" width="15.8515625" style="0" customWidth="1"/>
    <col min="21" max="45" width="14.421875" style="0" customWidth="1"/>
    <col min="46" max="56" width="14.421875" style="0" hidden="1" customWidth="1"/>
    <col min="57" max="57" width="7.00390625" style="0" hidden="1" customWidth="1"/>
    <col min="58" max="58" width="22.7109375" style="0" customWidth="1"/>
    <col min="59" max="62" width="20.8515625" style="0" customWidth="1"/>
  </cols>
  <sheetData>
    <row r="1" spans="2:58" s="7" customFormat="1" ht="33.75" customHeight="1">
      <c r="B1" s="72"/>
      <c r="C1" s="544" t="s">
        <v>51</v>
      </c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</row>
    <row r="2" spans="2:58" s="7" customFormat="1" ht="31.5" customHeight="1">
      <c r="B2" s="73"/>
      <c r="C2" s="545" t="s">
        <v>24</v>
      </c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</row>
    <row r="3" spans="2:58" s="7" customFormat="1" ht="31.5" customHeight="1">
      <c r="B3" s="73"/>
      <c r="C3" s="545" t="s">
        <v>21</v>
      </c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</row>
    <row r="4" spans="1:58" s="7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="7" customFormat="1" ht="15.75" thickBot="1"/>
    <row r="6" spans="1:9" s="7" customFormat="1" ht="15">
      <c r="A6" s="536" t="s">
        <v>0</v>
      </c>
      <c r="B6" s="537"/>
      <c r="C6" s="538"/>
      <c r="D6" s="539"/>
      <c r="E6" s="3"/>
      <c r="F6" s="3"/>
      <c r="G6" s="3"/>
      <c r="I6" s="7" t="s">
        <v>48</v>
      </c>
    </row>
    <row r="7" spans="1:7" s="7" customFormat="1" ht="30">
      <c r="A7" s="5" t="s">
        <v>1</v>
      </c>
      <c r="B7" s="540" t="s">
        <v>2</v>
      </c>
      <c r="C7" s="541"/>
      <c r="D7" s="1" t="s">
        <v>26</v>
      </c>
      <c r="E7" s="3"/>
      <c r="F7" s="3"/>
      <c r="G7" s="3"/>
    </row>
    <row r="8" spans="1:4" s="7" customFormat="1" ht="45" customHeight="1" thickBot="1">
      <c r="A8" s="6" t="s">
        <v>27</v>
      </c>
      <c r="B8" s="542" t="s">
        <v>52</v>
      </c>
      <c r="C8" s="543"/>
      <c r="D8" s="2" t="s">
        <v>146</v>
      </c>
    </row>
    <row r="9" s="7" customFormat="1" ht="15.75" thickBot="1"/>
    <row r="10" spans="1:58" s="7" customFormat="1" ht="21.75" thickBot="1">
      <c r="A10" s="546" t="s">
        <v>3</v>
      </c>
      <c r="B10" s="547"/>
      <c r="C10" s="547"/>
      <c r="D10" s="547"/>
      <c r="E10" s="547"/>
      <c r="F10" s="547"/>
      <c r="G10" s="547"/>
      <c r="H10" s="547"/>
      <c r="I10" s="548"/>
      <c r="J10" s="549">
        <v>2022</v>
      </c>
      <c r="K10" s="550"/>
      <c r="L10" s="550"/>
      <c r="M10" s="550"/>
      <c r="N10" s="550"/>
      <c r="O10" s="550"/>
      <c r="P10" s="550"/>
      <c r="Q10" s="550"/>
      <c r="R10" s="550"/>
      <c r="S10" s="550"/>
      <c r="T10" s="550"/>
      <c r="U10" s="550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</row>
    <row r="11" spans="1:58" s="7" customFormat="1" ht="38.25" customHeight="1">
      <c r="A11" s="551" t="s">
        <v>20</v>
      </c>
      <c r="B11" s="624" t="s">
        <v>25</v>
      </c>
      <c r="C11" s="618" t="s">
        <v>4</v>
      </c>
      <c r="D11" s="612" t="s">
        <v>5</v>
      </c>
      <c r="E11" s="615" t="s">
        <v>6</v>
      </c>
      <c r="F11" s="615" t="s">
        <v>210</v>
      </c>
      <c r="G11" s="618" t="s">
        <v>8</v>
      </c>
      <c r="H11" s="615" t="s">
        <v>28</v>
      </c>
      <c r="I11" s="612" t="s">
        <v>29</v>
      </c>
      <c r="J11" s="569" t="s">
        <v>9</v>
      </c>
      <c r="K11" s="569"/>
      <c r="L11" s="569"/>
      <c r="M11" s="569"/>
      <c r="N11" s="569" t="s">
        <v>22</v>
      </c>
      <c r="O11" s="569"/>
      <c r="P11" s="569"/>
      <c r="Q11" s="569"/>
      <c r="R11" s="569" t="s">
        <v>10</v>
      </c>
      <c r="S11" s="569"/>
      <c r="T11" s="569"/>
      <c r="U11" s="569"/>
      <c r="V11" s="668" t="s">
        <v>11</v>
      </c>
      <c r="W11" s="660"/>
      <c r="X11" s="660"/>
      <c r="Y11" s="660"/>
      <c r="Z11" s="668" t="s">
        <v>12</v>
      </c>
      <c r="AA11" s="660"/>
      <c r="AB11" s="660"/>
      <c r="AC11" s="660"/>
      <c r="AD11" s="659" t="s">
        <v>13</v>
      </c>
      <c r="AE11" s="660"/>
      <c r="AF11" s="660"/>
      <c r="AG11" s="661"/>
      <c r="AH11" s="659" t="s">
        <v>14</v>
      </c>
      <c r="AI11" s="660"/>
      <c r="AJ11" s="660"/>
      <c r="AK11" s="661"/>
      <c r="AL11" s="659" t="s">
        <v>15</v>
      </c>
      <c r="AM11" s="660"/>
      <c r="AN11" s="660"/>
      <c r="AO11" s="660"/>
      <c r="AP11" s="662" t="s">
        <v>16</v>
      </c>
      <c r="AQ11" s="663"/>
      <c r="AR11" s="663"/>
      <c r="AS11" s="664"/>
      <c r="AT11" s="662" t="s">
        <v>17</v>
      </c>
      <c r="AU11" s="663"/>
      <c r="AV11" s="663"/>
      <c r="AW11" s="664"/>
      <c r="AX11" s="662" t="s">
        <v>18</v>
      </c>
      <c r="AY11" s="663"/>
      <c r="AZ11" s="663"/>
      <c r="BA11" s="664"/>
      <c r="BB11" s="662" t="s">
        <v>19</v>
      </c>
      <c r="BC11" s="663"/>
      <c r="BD11" s="663"/>
      <c r="BE11" s="664"/>
      <c r="BF11" s="630" t="s">
        <v>23</v>
      </c>
    </row>
    <row r="12" spans="1:58" s="7" customFormat="1" ht="15.75" thickBot="1">
      <c r="A12" s="551"/>
      <c r="B12" s="625"/>
      <c r="C12" s="619"/>
      <c r="D12" s="613"/>
      <c r="E12" s="616"/>
      <c r="F12" s="616"/>
      <c r="G12" s="619"/>
      <c r="H12" s="616"/>
      <c r="I12" s="613"/>
      <c r="J12" s="666" t="s">
        <v>30</v>
      </c>
      <c r="K12" s="583"/>
      <c r="L12" s="583"/>
      <c r="M12" s="667"/>
      <c r="N12" s="666" t="s">
        <v>30</v>
      </c>
      <c r="O12" s="583"/>
      <c r="P12" s="583"/>
      <c r="Q12" s="667"/>
      <c r="R12" s="666" t="s">
        <v>30</v>
      </c>
      <c r="S12" s="583"/>
      <c r="T12" s="583"/>
      <c r="U12" s="667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631"/>
    </row>
    <row r="13" spans="1:58" s="7" customFormat="1" ht="42" customHeight="1" thickBot="1">
      <c r="A13" s="658"/>
      <c r="B13" s="626"/>
      <c r="C13" s="620"/>
      <c r="D13" s="614"/>
      <c r="E13" s="617"/>
      <c r="F13" s="617"/>
      <c r="G13" s="620"/>
      <c r="H13" s="617"/>
      <c r="I13" s="665"/>
      <c r="J13" s="154" t="s">
        <v>31</v>
      </c>
      <c r="K13" s="155" t="s">
        <v>32</v>
      </c>
      <c r="L13" s="156" t="s">
        <v>33</v>
      </c>
      <c r="M13" s="157" t="s">
        <v>34</v>
      </c>
      <c r="N13" s="154" t="s">
        <v>31</v>
      </c>
      <c r="O13" s="155" t="s">
        <v>32</v>
      </c>
      <c r="P13" s="156" t="s">
        <v>33</v>
      </c>
      <c r="Q13" s="157" t="s">
        <v>35</v>
      </c>
      <c r="R13" s="158" t="s">
        <v>31</v>
      </c>
      <c r="S13" s="155" t="s">
        <v>32</v>
      </c>
      <c r="T13" s="156" t="s">
        <v>33</v>
      </c>
      <c r="U13" s="157" t="s">
        <v>35</v>
      </c>
      <c r="V13" s="154" t="s">
        <v>31</v>
      </c>
      <c r="W13" s="155" t="s">
        <v>32</v>
      </c>
      <c r="X13" s="156" t="s">
        <v>33</v>
      </c>
      <c r="Y13" s="157" t="s">
        <v>35</v>
      </c>
      <c r="Z13" s="154" t="s">
        <v>31</v>
      </c>
      <c r="AA13" s="155" t="s">
        <v>32</v>
      </c>
      <c r="AB13" s="156" t="s">
        <v>33</v>
      </c>
      <c r="AC13" s="157" t="s">
        <v>35</v>
      </c>
      <c r="AD13" s="154" t="s">
        <v>31</v>
      </c>
      <c r="AE13" s="155" t="s">
        <v>32</v>
      </c>
      <c r="AF13" s="156" t="s">
        <v>33</v>
      </c>
      <c r="AG13" s="157" t="s">
        <v>35</v>
      </c>
      <c r="AH13" s="154" t="s">
        <v>31</v>
      </c>
      <c r="AI13" s="155" t="s">
        <v>32</v>
      </c>
      <c r="AJ13" s="156" t="s">
        <v>33</v>
      </c>
      <c r="AK13" s="157" t="s">
        <v>35</v>
      </c>
      <c r="AL13" s="154" t="s">
        <v>31</v>
      </c>
      <c r="AM13" s="155" t="s">
        <v>32</v>
      </c>
      <c r="AN13" s="156" t="s">
        <v>33</v>
      </c>
      <c r="AO13" s="159" t="s">
        <v>35</v>
      </c>
      <c r="AP13" s="154" t="s">
        <v>31</v>
      </c>
      <c r="AQ13" s="155" t="s">
        <v>32</v>
      </c>
      <c r="AR13" s="156" t="s">
        <v>33</v>
      </c>
      <c r="AS13" s="159" t="s">
        <v>35</v>
      </c>
      <c r="AT13" s="154" t="s">
        <v>31</v>
      </c>
      <c r="AU13" s="155" t="s">
        <v>32</v>
      </c>
      <c r="AV13" s="156" t="s">
        <v>33</v>
      </c>
      <c r="AW13" s="159" t="s">
        <v>35</v>
      </c>
      <c r="AX13" s="154" t="s">
        <v>31</v>
      </c>
      <c r="AY13" s="155" t="s">
        <v>32</v>
      </c>
      <c r="AZ13" s="156" t="s">
        <v>33</v>
      </c>
      <c r="BA13" s="159" t="s">
        <v>35</v>
      </c>
      <c r="BB13" s="154" t="s">
        <v>31</v>
      </c>
      <c r="BC13" s="155" t="s">
        <v>32</v>
      </c>
      <c r="BD13" s="156" t="s">
        <v>33</v>
      </c>
      <c r="BE13" s="159" t="s">
        <v>35</v>
      </c>
      <c r="BF13" s="632"/>
    </row>
    <row r="14" spans="1:58" s="7" customFormat="1" ht="46.5" customHeight="1" thickBot="1">
      <c r="A14" s="780" t="s">
        <v>235</v>
      </c>
      <c r="B14" s="771">
        <v>15578</v>
      </c>
      <c r="C14" s="585" t="s">
        <v>147</v>
      </c>
      <c r="D14" s="585" t="s">
        <v>148</v>
      </c>
      <c r="E14" s="205" t="s">
        <v>149</v>
      </c>
      <c r="F14" s="205">
        <v>2000</v>
      </c>
      <c r="G14" s="205" t="s">
        <v>150</v>
      </c>
      <c r="H14" s="208" t="s">
        <v>50</v>
      </c>
      <c r="I14" s="208" t="s">
        <v>50</v>
      </c>
      <c r="J14" s="553">
        <v>0</v>
      </c>
      <c r="K14" s="559"/>
      <c r="L14" s="559"/>
      <c r="M14" s="781"/>
      <c r="N14" s="782">
        <v>0</v>
      </c>
      <c r="O14" s="783"/>
      <c r="P14" s="783"/>
      <c r="Q14" s="784"/>
      <c r="R14" s="768">
        <v>567</v>
      </c>
      <c r="S14" s="769"/>
      <c r="T14" s="769"/>
      <c r="U14" s="785"/>
      <c r="V14" s="553">
        <v>0</v>
      </c>
      <c r="W14" s="559"/>
      <c r="X14" s="559"/>
      <c r="Y14" s="781"/>
      <c r="Z14" s="782">
        <v>0</v>
      </c>
      <c r="AA14" s="783"/>
      <c r="AB14" s="783"/>
      <c r="AC14" s="784"/>
      <c r="AD14" s="768">
        <v>177</v>
      </c>
      <c r="AE14" s="769"/>
      <c r="AF14" s="769"/>
      <c r="AG14" s="785"/>
      <c r="AH14" s="762">
        <v>0</v>
      </c>
      <c r="AI14" s="763"/>
      <c r="AJ14" s="763"/>
      <c r="AK14" s="764"/>
      <c r="AL14" s="765">
        <v>0</v>
      </c>
      <c r="AM14" s="766"/>
      <c r="AN14" s="766"/>
      <c r="AO14" s="767"/>
      <c r="AP14" s="768">
        <v>364</v>
      </c>
      <c r="AQ14" s="769"/>
      <c r="AR14" s="769"/>
      <c r="AS14" s="770"/>
      <c r="AT14" s="30"/>
      <c r="AU14" s="14"/>
      <c r="AV14" s="30"/>
      <c r="AW14" s="41"/>
      <c r="AX14" s="30"/>
      <c r="AY14" s="14"/>
      <c r="AZ14" s="30"/>
      <c r="BA14" s="41"/>
      <c r="BB14" s="30"/>
      <c r="BC14" s="14"/>
      <c r="BD14" s="30"/>
      <c r="BE14" s="20"/>
      <c r="BF14" s="298">
        <f>SUM(J14:AS14)</f>
        <v>1108</v>
      </c>
    </row>
    <row r="15" spans="1:58" ht="15" customHeight="1">
      <c r="A15" s="779"/>
      <c r="B15" s="772"/>
      <c r="C15" s="586"/>
      <c r="D15" s="586"/>
      <c r="E15" s="640" t="s">
        <v>151</v>
      </c>
      <c r="F15" s="776">
        <v>0.45</v>
      </c>
      <c r="G15" s="640" t="s">
        <v>232</v>
      </c>
      <c r="H15" s="597" t="s">
        <v>36</v>
      </c>
      <c r="I15" s="160" t="s">
        <v>37</v>
      </c>
      <c r="J15" s="13">
        <v>0</v>
      </c>
      <c r="K15" s="14">
        <v>0</v>
      </c>
      <c r="L15" s="14">
        <v>0</v>
      </c>
      <c r="M15" s="32">
        <v>0</v>
      </c>
      <c r="N15" s="30">
        <v>0</v>
      </c>
      <c r="O15" s="14">
        <v>0</v>
      </c>
      <c r="P15" s="14">
        <v>0</v>
      </c>
      <c r="Q15" s="32">
        <v>0</v>
      </c>
      <c r="R15" s="13">
        <v>0</v>
      </c>
      <c r="S15" s="14">
        <v>0</v>
      </c>
      <c r="T15" s="14">
        <v>0</v>
      </c>
      <c r="U15" s="20">
        <v>0</v>
      </c>
      <c r="V15" s="13">
        <v>0</v>
      </c>
      <c r="W15" s="14">
        <v>0</v>
      </c>
      <c r="X15" s="14">
        <v>0</v>
      </c>
      <c r="Y15" s="32">
        <v>0</v>
      </c>
      <c r="Z15" s="30">
        <v>0</v>
      </c>
      <c r="AA15" s="14">
        <v>0</v>
      </c>
      <c r="AB15" s="14">
        <v>0</v>
      </c>
      <c r="AC15" s="32">
        <v>0</v>
      </c>
      <c r="AD15" s="224">
        <v>0</v>
      </c>
      <c r="AE15" s="225">
        <v>0</v>
      </c>
      <c r="AF15" s="227">
        <v>0</v>
      </c>
      <c r="AG15" s="228">
        <f>SUM(AD15:AF15)</f>
        <v>0</v>
      </c>
      <c r="AH15" s="13">
        <v>0</v>
      </c>
      <c r="AI15" s="14">
        <v>0</v>
      </c>
      <c r="AJ15" s="14">
        <v>0</v>
      </c>
      <c r="AK15" s="32">
        <v>0</v>
      </c>
      <c r="AL15" s="13">
        <v>0</v>
      </c>
      <c r="AM15" s="14">
        <v>0</v>
      </c>
      <c r="AN15" s="14">
        <v>0</v>
      </c>
      <c r="AO15" s="32">
        <v>0</v>
      </c>
      <c r="AP15" s="13">
        <v>0</v>
      </c>
      <c r="AQ15" s="14">
        <v>0</v>
      </c>
      <c r="AR15" s="14">
        <v>0</v>
      </c>
      <c r="AS15" s="32">
        <v>0</v>
      </c>
      <c r="AT15" s="30"/>
      <c r="AU15" s="14"/>
      <c r="AV15" s="30"/>
      <c r="AW15" s="41"/>
      <c r="AX15" s="30"/>
      <c r="AY15" s="14"/>
      <c r="AZ15" s="30"/>
      <c r="BA15" s="41"/>
      <c r="BB15" s="30"/>
      <c r="BC15" s="14"/>
      <c r="BD15" s="30"/>
      <c r="BE15" s="20"/>
      <c r="BF15" s="60">
        <f>AG15+AC15+Y15+U15+Q15+M15+AK15+AO15+AS15+AW15+BA15+BE15</f>
        <v>0</v>
      </c>
    </row>
    <row r="16" spans="1:58" ht="24" customHeight="1">
      <c r="A16" s="779"/>
      <c r="B16" s="772"/>
      <c r="C16" s="586"/>
      <c r="D16" s="586"/>
      <c r="E16" s="641"/>
      <c r="F16" s="641"/>
      <c r="G16" s="641"/>
      <c r="H16" s="598"/>
      <c r="I16" s="161" t="s">
        <v>38</v>
      </c>
      <c r="J16" s="15">
        <v>0</v>
      </c>
      <c r="K16" s="8">
        <v>0</v>
      </c>
      <c r="L16" s="8">
        <v>0</v>
      </c>
      <c r="M16" s="16">
        <v>0</v>
      </c>
      <c r="N16" s="12">
        <v>0</v>
      </c>
      <c r="O16" s="8">
        <v>0</v>
      </c>
      <c r="P16" s="8">
        <v>0</v>
      </c>
      <c r="Q16" s="16">
        <v>0</v>
      </c>
      <c r="R16" s="15">
        <v>0</v>
      </c>
      <c r="S16" s="8">
        <v>0</v>
      </c>
      <c r="T16" s="8">
        <v>0</v>
      </c>
      <c r="U16" s="21">
        <v>0</v>
      </c>
      <c r="V16" s="15">
        <v>0</v>
      </c>
      <c r="W16" s="8">
        <v>0</v>
      </c>
      <c r="X16" s="8">
        <v>0</v>
      </c>
      <c r="Y16" s="16">
        <v>0</v>
      </c>
      <c r="Z16" s="12">
        <v>0</v>
      </c>
      <c r="AA16" s="8">
        <v>0</v>
      </c>
      <c r="AB16" s="8">
        <v>0</v>
      </c>
      <c r="AC16" s="16">
        <v>0</v>
      </c>
      <c r="AD16" s="15">
        <v>0</v>
      </c>
      <c r="AE16" s="8">
        <v>0</v>
      </c>
      <c r="AF16" s="12">
        <v>0</v>
      </c>
      <c r="AG16" s="21">
        <f>SUM(AD16:AF16)</f>
        <v>0</v>
      </c>
      <c r="AH16" s="15">
        <v>0</v>
      </c>
      <c r="AI16" s="8">
        <v>0</v>
      </c>
      <c r="AJ16" s="8">
        <v>0</v>
      </c>
      <c r="AK16" s="16">
        <v>0</v>
      </c>
      <c r="AL16" s="15">
        <v>0</v>
      </c>
      <c r="AM16" s="8">
        <v>0</v>
      </c>
      <c r="AN16" s="8">
        <v>0</v>
      </c>
      <c r="AO16" s="16">
        <v>0</v>
      </c>
      <c r="AP16" s="15">
        <v>0</v>
      </c>
      <c r="AQ16" s="8">
        <v>0</v>
      </c>
      <c r="AR16" s="8">
        <v>0</v>
      </c>
      <c r="AS16" s="16">
        <v>0</v>
      </c>
      <c r="AT16" s="12"/>
      <c r="AU16" s="8"/>
      <c r="AV16" s="12"/>
      <c r="AW16" s="42"/>
      <c r="AX16" s="12"/>
      <c r="AY16" s="8"/>
      <c r="AZ16" s="12"/>
      <c r="BA16" s="42"/>
      <c r="BB16" s="12"/>
      <c r="BC16" s="8"/>
      <c r="BD16" s="12"/>
      <c r="BE16" s="21"/>
      <c r="BF16" s="61">
        <f>AG16+AC16+Y16+U16+Q16+M16+AK16+AO16+AS16+AW16+BA16+BE16</f>
        <v>0</v>
      </c>
    </row>
    <row r="17" spans="1:58" ht="15">
      <c r="A17" s="779" t="s">
        <v>236</v>
      </c>
      <c r="B17" s="772"/>
      <c r="C17" s="586"/>
      <c r="D17" s="586"/>
      <c r="E17" s="641"/>
      <c r="F17" s="641"/>
      <c r="G17" s="641"/>
      <c r="H17" s="598"/>
      <c r="I17" s="161" t="s">
        <v>39</v>
      </c>
      <c r="J17" s="15">
        <v>0</v>
      </c>
      <c r="K17" s="8">
        <v>0</v>
      </c>
      <c r="L17" s="8">
        <v>0</v>
      </c>
      <c r="M17" s="16">
        <v>0</v>
      </c>
      <c r="N17" s="12">
        <v>0</v>
      </c>
      <c r="O17" s="8">
        <v>0</v>
      </c>
      <c r="P17" s="8">
        <v>0</v>
      </c>
      <c r="Q17" s="16">
        <v>0</v>
      </c>
      <c r="R17" s="15">
        <v>2</v>
      </c>
      <c r="S17" s="8">
        <v>3</v>
      </c>
      <c r="T17" s="8">
        <v>0</v>
      </c>
      <c r="U17" s="21">
        <v>5</v>
      </c>
      <c r="V17" s="15">
        <v>0</v>
      </c>
      <c r="W17" s="8">
        <v>0</v>
      </c>
      <c r="X17" s="8">
        <v>0</v>
      </c>
      <c r="Y17" s="16">
        <v>0</v>
      </c>
      <c r="Z17" s="12">
        <v>0</v>
      </c>
      <c r="AA17" s="8">
        <v>0</v>
      </c>
      <c r="AB17" s="8">
        <v>0</v>
      </c>
      <c r="AC17" s="16">
        <v>0</v>
      </c>
      <c r="AD17" s="15">
        <v>0</v>
      </c>
      <c r="AE17" s="8">
        <v>1</v>
      </c>
      <c r="AF17" s="8">
        <v>0</v>
      </c>
      <c r="AG17" s="21">
        <f>SUM(AD17:AF17)</f>
        <v>1</v>
      </c>
      <c r="AH17" s="15">
        <v>0</v>
      </c>
      <c r="AI17" s="8">
        <v>0</v>
      </c>
      <c r="AJ17" s="8">
        <v>0</v>
      </c>
      <c r="AK17" s="16">
        <v>0</v>
      </c>
      <c r="AL17" s="15">
        <v>0</v>
      </c>
      <c r="AM17" s="8">
        <v>0</v>
      </c>
      <c r="AN17" s="8">
        <v>0</v>
      </c>
      <c r="AO17" s="16">
        <v>0</v>
      </c>
      <c r="AP17" s="15">
        <v>0</v>
      </c>
      <c r="AQ17" s="8">
        <v>0</v>
      </c>
      <c r="AR17" s="8">
        <v>0</v>
      </c>
      <c r="AS17" s="16">
        <v>0</v>
      </c>
      <c r="AT17" s="12"/>
      <c r="AU17" s="8"/>
      <c r="AV17" s="8"/>
      <c r="AW17" s="42"/>
      <c r="AX17" s="12"/>
      <c r="AY17" s="8"/>
      <c r="AZ17" s="8"/>
      <c r="BA17" s="42"/>
      <c r="BB17" s="12"/>
      <c r="BC17" s="8"/>
      <c r="BD17" s="8"/>
      <c r="BE17" s="21"/>
      <c r="BF17" s="61">
        <f>AG17+AC17+Y17+U17+Q17+M17+AK17+AO17+AS17+AW17+BA17+BE17</f>
        <v>6</v>
      </c>
    </row>
    <row r="18" spans="1:58" ht="24" customHeight="1">
      <c r="A18" s="779"/>
      <c r="B18" s="772"/>
      <c r="C18" s="586"/>
      <c r="D18" s="586"/>
      <c r="E18" s="641"/>
      <c r="F18" s="641"/>
      <c r="G18" s="641"/>
      <c r="H18" s="598"/>
      <c r="I18" s="161" t="s">
        <v>40</v>
      </c>
      <c r="J18" s="15">
        <v>0</v>
      </c>
      <c r="K18" s="8">
        <v>0</v>
      </c>
      <c r="L18" s="8">
        <v>0</v>
      </c>
      <c r="M18" s="16">
        <v>0</v>
      </c>
      <c r="N18" s="12">
        <v>0</v>
      </c>
      <c r="O18" s="8">
        <v>0</v>
      </c>
      <c r="P18" s="8">
        <v>0</v>
      </c>
      <c r="Q18" s="16">
        <v>0</v>
      </c>
      <c r="R18" s="15">
        <v>14</v>
      </c>
      <c r="S18" s="8">
        <v>21</v>
      </c>
      <c r="T18" s="8">
        <v>0</v>
      </c>
      <c r="U18" s="21">
        <f>R18+S18+T18</f>
        <v>35</v>
      </c>
      <c r="V18" s="15">
        <v>0</v>
      </c>
      <c r="W18" s="8">
        <v>0</v>
      </c>
      <c r="X18" s="8">
        <v>0</v>
      </c>
      <c r="Y18" s="16">
        <v>0</v>
      </c>
      <c r="Z18" s="12">
        <v>0</v>
      </c>
      <c r="AA18" s="8">
        <v>0</v>
      </c>
      <c r="AB18" s="8">
        <v>0</v>
      </c>
      <c r="AC18" s="16">
        <v>0</v>
      </c>
      <c r="AD18" s="15">
        <v>2</v>
      </c>
      <c r="AE18" s="8">
        <v>0</v>
      </c>
      <c r="AF18" s="8">
        <v>0</v>
      </c>
      <c r="AG18" s="21">
        <f>SUM(AD18:AF18)</f>
        <v>2</v>
      </c>
      <c r="AH18" s="15">
        <v>0</v>
      </c>
      <c r="AI18" s="8">
        <v>0</v>
      </c>
      <c r="AJ18" s="8">
        <v>0</v>
      </c>
      <c r="AK18" s="16">
        <v>0</v>
      </c>
      <c r="AL18" s="12">
        <v>0</v>
      </c>
      <c r="AM18" s="8">
        <v>0</v>
      </c>
      <c r="AN18" s="8">
        <v>0</v>
      </c>
      <c r="AO18" s="16">
        <v>0</v>
      </c>
      <c r="AP18" s="15">
        <v>1</v>
      </c>
      <c r="AQ18" s="8">
        <v>1</v>
      </c>
      <c r="AR18" s="8">
        <v>0</v>
      </c>
      <c r="AS18" s="16">
        <v>2</v>
      </c>
      <c r="AT18" s="12"/>
      <c r="AU18" s="8"/>
      <c r="AV18" s="8"/>
      <c r="AW18" s="42"/>
      <c r="AX18" s="12"/>
      <c r="AY18" s="8"/>
      <c r="AZ18" s="8"/>
      <c r="BA18" s="42"/>
      <c r="BB18" s="12"/>
      <c r="BC18" s="8"/>
      <c r="BD18" s="8"/>
      <c r="BE18" s="21"/>
      <c r="BF18" s="61">
        <f>AG18+AC18+Y18+U18+Q18+M18+AK18+AO18+AS18+AW18+BA18+BE18</f>
        <v>39</v>
      </c>
    </row>
    <row r="19" spans="1:58" ht="22.5" customHeight="1">
      <c r="A19" s="779"/>
      <c r="B19" s="772"/>
      <c r="C19" s="586"/>
      <c r="D19" s="586"/>
      <c r="E19" s="641"/>
      <c r="F19" s="641"/>
      <c r="G19" s="641"/>
      <c r="H19" s="598"/>
      <c r="I19" s="161" t="s">
        <v>41</v>
      </c>
      <c r="J19" s="15">
        <v>0</v>
      </c>
      <c r="K19" s="8">
        <v>0</v>
      </c>
      <c r="L19" s="8">
        <v>0</v>
      </c>
      <c r="M19" s="16">
        <v>0</v>
      </c>
      <c r="N19" s="12">
        <v>0</v>
      </c>
      <c r="O19" s="8">
        <v>0</v>
      </c>
      <c r="P19" s="8">
        <v>0</v>
      </c>
      <c r="Q19" s="16">
        <v>0</v>
      </c>
      <c r="R19" s="15">
        <v>7</v>
      </c>
      <c r="S19" s="8">
        <v>5</v>
      </c>
      <c r="T19" s="8">
        <v>0</v>
      </c>
      <c r="U19" s="21">
        <f>R19+S19+T19</f>
        <v>12</v>
      </c>
      <c r="V19" s="15">
        <v>0</v>
      </c>
      <c r="W19" s="8">
        <v>0</v>
      </c>
      <c r="X19" s="8">
        <v>0</v>
      </c>
      <c r="Y19" s="16">
        <v>0</v>
      </c>
      <c r="Z19" s="12">
        <v>0</v>
      </c>
      <c r="AA19" s="8">
        <v>0</v>
      </c>
      <c r="AB19" s="8">
        <v>0</v>
      </c>
      <c r="AC19" s="16">
        <v>0</v>
      </c>
      <c r="AD19" s="15">
        <v>0</v>
      </c>
      <c r="AE19" s="8">
        <v>3</v>
      </c>
      <c r="AF19" s="8">
        <v>0</v>
      </c>
      <c r="AG19" s="21">
        <f>SUM(AD19:AF19)</f>
        <v>3</v>
      </c>
      <c r="AH19" s="15">
        <v>0</v>
      </c>
      <c r="AI19" s="8">
        <v>0</v>
      </c>
      <c r="AJ19" s="8">
        <v>0</v>
      </c>
      <c r="AK19" s="16">
        <v>0</v>
      </c>
      <c r="AL19" s="15">
        <v>0</v>
      </c>
      <c r="AM19" s="8">
        <v>0</v>
      </c>
      <c r="AN19" s="8">
        <v>0</v>
      </c>
      <c r="AO19" s="16">
        <v>0</v>
      </c>
      <c r="AP19" s="15">
        <v>0</v>
      </c>
      <c r="AQ19" s="8">
        <v>0</v>
      </c>
      <c r="AR19" s="8">
        <v>0</v>
      </c>
      <c r="AS19" s="16">
        <v>0</v>
      </c>
      <c r="AT19" s="12"/>
      <c r="AU19" s="8"/>
      <c r="AV19" s="8"/>
      <c r="AW19" s="42"/>
      <c r="AX19" s="12"/>
      <c r="AY19" s="8"/>
      <c r="AZ19" s="8"/>
      <c r="BA19" s="42"/>
      <c r="BB19" s="12"/>
      <c r="BC19" s="8"/>
      <c r="BD19" s="8"/>
      <c r="BE19" s="21"/>
      <c r="BF19" s="61">
        <f>AG19+AC19+Y19+U19+Q19+M19+AK19+AO19+AS19+AW19+BA19+BE19</f>
        <v>15</v>
      </c>
    </row>
    <row r="20" spans="1:58" ht="43.5" customHeight="1">
      <c r="A20" s="779" t="s">
        <v>237</v>
      </c>
      <c r="B20" s="772"/>
      <c r="C20" s="586"/>
      <c r="D20" s="586"/>
      <c r="E20" s="641"/>
      <c r="F20" s="641"/>
      <c r="G20" s="641"/>
      <c r="H20" s="599"/>
      <c r="I20" s="293" t="s">
        <v>233</v>
      </c>
      <c r="J20" s="285">
        <v>0</v>
      </c>
      <c r="K20" s="209">
        <v>0</v>
      </c>
      <c r="L20" s="209">
        <v>0</v>
      </c>
      <c r="M20" s="295">
        <v>0</v>
      </c>
      <c r="N20" s="297">
        <v>0</v>
      </c>
      <c r="O20" s="143">
        <v>0</v>
      </c>
      <c r="P20" s="209">
        <v>0</v>
      </c>
      <c r="Q20" s="295">
        <v>0</v>
      </c>
      <c r="R20" s="296">
        <f>+SUM(R15:R19)</f>
        <v>23</v>
      </c>
      <c r="S20" s="143">
        <f>+SUM(S15:S19)</f>
        <v>29</v>
      </c>
      <c r="T20" s="209">
        <v>0</v>
      </c>
      <c r="U20" s="965">
        <v>0.41</v>
      </c>
      <c r="V20" s="285">
        <v>0</v>
      </c>
      <c r="W20" s="443">
        <v>0</v>
      </c>
      <c r="X20" s="443">
        <v>0</v>
      </c>
      <c r="Y20" s="295">
        <v>0</v>
      </c>
      <c r="Z20" s="297">
        <v>0</v>
      </c>
      <c r="AA20" s="445">
        <v>0</v>
      </c>
      <c r="AB20" s="443">
        <v>0</v>
      </c>
      <c r="AC20" s="295">
        <v>0</v>
      </c>
      <c r="AD20" s="15">
        <f>SUM(AD15:AD19)</f>
        <v>2</v>
      </c>
      <c r="AE20" s="8">
        <f>SUM(AE15:AE19)</f>
        <v>4</v>
      </c>
      <c r="AF20" s="443">
        <v>0</v>
      </c>
      <c r="AG20" s="962">
        <v>0.47</v>
      </c>
      <c r="AH20" s="948">
        <v>0</v>
      </c>
      <c r="AI20" s="949">
        <v>0</v>
      </c>
      <c r="AJ20" s="950">
        <v>0</v>
      </c>
      <c r="AK20" s="951">
        <v>0</v>
      </c>
      <c r="AL20" s="952">
        <v>0</v>
      </c>
      <c r="AM20" s="949">
        <v>0</v>
      </c>
      <c r="AN20" s="950">
        <v>0</v>
      </c>
      <c r="AO20" s="951">
        <v>0</v>
      </c>
      <c r="AP20" s="948">
        <v>1</v>
      </c>
      <c r="AQ20" s="949">
        <v>1</v>
      </c>
      <c r="AR20" s="950">
        <v>0</v>
      </c>
      <c r="AS20" s="961">
        <v>0.2</v>
      </c>
      <c r="AT20" s="53"/>
      <c r="AU20" s="53"/>
      <c r="AV20" s="53"/>
      <c r="AW20" s="43"/>
      <c r="AX20" s="53"/>
      <c r="AY20" s="53"/>
      <c r="AZ20" s="53"/>
      <c r="BA20" s="43"/>
      <c r="BB20" s="53"/>
      <c r="BC20" s="53"/>
      <c r="BD20" s="53"/>
      <c r="BE20" s="25"/>
      <c r="BF20" s="964">
        <f>(U20+AG20+AS20)/3</f>
        <v>0.35999999999999993</v>
      </c>
    </row>
    <row r="21" spans="1:58" ht="15">
      <c r="A21" s="779"/>
      <c r="B21" s="772"/>
      <c r="C21" s="586"/>
      <c r="D21" s="586"/>
      <c r="E21" s="641"/>
      <c r="F21" s="641"/>
      <c r="G21" s="641"/>
      <c r="H21" s="774" t="s">
        <v>42</v>
      </c>
      <c r="I21" s="161" t="s">
        <v>43</v>
      </c>
      <c r="J21" s="15">
        <v>0</v>
      </c>
      <c r="K21" s="8">
        <v>0</v>
      </c>
      <c r="L21" s="8">
        <v>0</v>
      </c>
      <c r="M21" s="16">
        <v>0</v>
      </c>
      <c r="N21" s="12">
        <v>0</v>
      </c>
      <c r="O21" s="8">
        <v>0</v>
      </c>
      <c r="P21" s="8">
        <v>0</v>
      </c>
      <c r="Q21" s="16">
        <v>0</v>
      </c>
      <c r="R21" s="15">
        <v>3</v>
      </c>
      <c r="S21" s="8">
        <v>3</v>
      </c>
      <c r="T21" s="8">
        <v>0</v>
      </c>
      <c r="U21" s="21">
        <f>R21+S21+T21</f>
        <v>6</v>
      </c>
      <c r="V21" s="15">
        <v>0</v>
      </c>
      <c r="W21" s="8">
        <v>0</v>
      </c>
      <c r="X21" s="8">
        <v>0</v>
      </c>
      <c r="Y21" s="16">
        <v>0</v>
      </c>
      <c r="Z21" s="12">
        <v>0</v>
      </c>
      <c r="AA21" s="8">
        <v>0</v>
      </c>
      <c r="AB21" s="8">
        <v>0</v>
      </c>
      <c r="AC21" s="16">
        <v>0</v>
      </c>
      <c r="AD21" s="15">
        <v>0</v>
      </c>
      <c r="AE21" s="8">
        <v>0</v>
      </c>
      <c r="AF21" s="443">
        <v>0</v>
      </c>
      <c r="AG21" s="21">
        <f>SUM(AD21:AF21)</f>
        <v>0</v>
      </c>
      <c r="AH21" s="15">
        <v>0</v>
      </c>
      <c r="AI21" s="8">
        <v>0</v>
      </c>
      <c r="AJ21" s="8">
        <v>0</v>
      </c>
      <c r="AK21" s="16">
        <v>0</v>
      </c>
      <c r="AL21" s="12">
        <v>0</v>
      </c>
      <c r="AM21" s="8">
        <v>0</v>
      </c>
      <c r="AN21" s="516">
        <v>0</v>
      </c>
      <c r="AO21" s="16">
        <v>0</v>
      </c>
      <c r="AP21" s="15">
        <v>0</v>
      </c>
      <c r="AQ21" s="8">
        <v>0</v>
      </c>
      <c r="AR21" s="530">
        <v>0</v>
      </c>
      <c r="AS21" s="16">
        <v>0</v>
      </c>
      <c r="AT21" s="12"/>
      <c r="AU21" s="8"/>
      <c r="AV21" s="209"/>
      <c r="AW21" s="42"/>
      <c r="AX21" s="12"/>
      <c r="AY21" s="8"/>
      <c r="AZ21" s="209"/>
      <c r="BA21" s="42"/>
      <c r="BB21" s="12"/>
      <c r="BC21" s="8"/>
      <c r="BD21" s="8"/>
      <c r="BE21" s="21"/>
      <c r="BF21" s="61">
        <f aca="true" t="shared" si="0" ref="BF21:BF29">AG21+AC21+Y21+U21+Q21+M21+AK21+AO21+AS21+AW21+BA21+BE21</f>
        <v>6</v>
      </c>
    </row>
    <row r="22" spans="1:58" ht="15">
      <c r="A22" s="779"/>
      <c r="B22" s="772"/>
      <c r="C22" s="586"/>
      <c r="D22" s="586"/>
      <c r="E22" s="641"/>
      <c r="F22" s="641"/>
      <c r="G22" s="641"/>
      <c r="H22" s="775"/>
      <c r="I22" s="161" t="s">
        <v>44</v>
      </c>
      <c r="J22" s="15">
        <v>0</v>
      </c>
      <c r="K22" s="8">
        <v>0</v>
      </c>
      <c r="L22" s="8">
        <v>0</v>
      </c>
      <c r="M22" s="16">
        <v>0</v>
      </c>
      <c r="N22" s="12">
        <v>0</v>
      </c>
      <c r="O22" s="8">
        <v>0</v>
      </c>
      <c r="P22" s="8">
        <v>0</v>
      </c>
      <c r="Q22" s="16">
        <v>0</v>
      </c>
      <c r="R22" s="15">
        <v>20</v>
      </c>
      <c r="S22" s="8">
        <v>26</v>
      </c>
      <c r="T22" s="8">
        <v>0</v>
      </c>
      <c r="U22" s="21">
        <f>R22+S22+T22</f>
        <v>46</v>
      </c>
      <c r="V22" s="15">
        <v>0</v>
      </c>
      <c r="W22" s="8">
        <v>0</v>
      </c>
      <c r="X22" s="8">
        <v>0</v>
      </c>
      <c r="Y22" s="16">
        <v>0</v>
      </c>
      <c r="Z22" s="12">
        <v>0</v>
      </c>
      <c r="AA22" s="8">
        <v>0</v>
      </c>
      <c r="AB22" s="8">
        <v>0</v>
      </c>
      <c r="AC22" s="16">
        <v>0</v>
      </c>
      <c r="AD22" s="15">
        <v>2</v>
      </c>
      <c r="AE22" s="8">
        <v>4</v>
      </c>
      <c r="AF22" s="443">
        <v>0</v>
      </c>
      <c r="AG22" s="21">
        <f>SUM(AD22:AF22)</f>
        <v>6</v>
      </c>
      <c r="AH22" s="15">
        <v>0</v>
      </c>
      <c r="AI22" s="8">
        <v>0</v>
      </c>
      <c r="AJ22" s="8">
        <v>0</v>
      </c>
      <c r="AK22" s="16">
        <v>0</v>
      </c>
      <c r="AL22" s="15">
        <v>0</v>
      </c>
      <c r="AM22" s="8">
        <v>0</v>
      </c>
      <c r="AN22" s="8">
        <v>0</v>
      </c>
      <c r="AO22" s="16">
        <v>0</v>
      </c>
      <c r="AP22" s="15">
        <v>1</v>
      </c>
      <c r="AQ22" s="8">
        <v>1</v>
      </c>
      <c r="AR22" s="8">
        <v>0</v>
      </c>
      <c r="AS22" s="16">
        <v>2</v>
      </c>
      <c r="AT22" s="12"/>
      <c r="AU22" s="8"/>
      <c r="AV22" s="209"/>
      <c r="AW22" s="42"/>
      <c r="AX22" s="12"/>
      <c r="AY22" s="8"/>
      <c r="AZ22" s="209"/>
      <c r="BA22" s="42"/>
      <c r="BB22" s="12"/>
      <c r="BC22" s="8"/>
      <c r="BD22" s="8"/>
      <c r="BE22" s="21"/>
      <c r="BF22" s="61">
        <f t="shared" si="0"/>
        <v>54</v>
      </c>
    </row>
    <row r="23" spans="1:58" ht="30" customHeight="1">
      <c r="A23" s="779"/>
      <c r="B23" s="772"/>
      <c r="C23" s="586"/>
      <c r="D23" s="586"/>
      <c r="E23" s="641"/>
      <c r="F23" s="641"/>
      <c r="G23" s="641"/>
      <c r="H23" s="602" t="s">
        <v>45</v>
      </c>
      <c r="I23" s="161" t="s">
        <v>46</v>
      </c>
      <c r="J23" s="15">
        <v>0</v>
      </c>
      <c r="K23" s="8">
        <v>0</v>
      </c>
      <c r="L23" s="8">
        <v>0</v>
      </c>
      <c r="M23" s="16">
        <v>0</v>
      </c>
      <c r="N23" s="12">
        <v>0</v>
      </c>
      <c r="O23" s="8">
        <v>0</v>
      </c>
      <c r="P23" s="8">
        <v>0</v>
      </c>
      <c r="Q23" s="16">
        <v>0</v>
      </c>
      <c r="R23" s="15">
        <v>0</v>
      </c>
      <c r="S23" s="8">
        <v>0</v>
      </c>
      <c r="T23" s="8">
        <v>0</v>
      </c>
      <c r="U23" s="21">
        <f>R23+S23+T23</f>
        <v>0</v>
      </c>
      <c r="V23" s="15">
        <v>0</v>
      </c>
      <c r="W23" s="8">
        <v>0</v>
      </c>
      <c r="X23" s="8">
        <v>0</v>
      </c>
      <c r="Y23" s="16">
        <v>0</v>
      </c>
      <c r="Z23" s="12">
        <v>0</v>
      </c>
      <c r="AA23" s="8">
        <v>0</v>
      </c>
      <c r="AB23" s="8">
        <v>0</v>
      </c>
      <c r="AC23" s="16">
        <v>0</v>
      </c>
      <c r="AD23" s="15">
        <v>0</v>
      </c>
      <c r="AE23" s="8">
        <v>0</v>
      </c>
      <c r="AF23" s="443">
        <v>0</v>
      </c>
      <c r="AG23" s="21">
        <f>SUM(AD23:AF23)</f>
        <v>0</v>
      </c>
      <c r="AH23" s="15">
        <v>0</v>
      </c>
      <c r="AI23" s="8">
        <v>0</v>
      </c>
      <c r="AJ23" s="8">
        <v>0</v>
      </c>
      <c r="AK23" s="16">
        <v>0</v>
      </c>
      <c r="AL23" s="15">
        <v>0</v>
      </c>
      <c r="AM23" s="8">
        <v>0</v>
      </c>
      <c r="AN23" s="8">
        <v>0</v>
      </c>
      <c r="AO23" s="16">
        <v>0</v>
      </c>
      <c r="AP23" s="15">
        <v>0</v>
      </c>
      <c r="AQ23" s="8">
        <v>0</v>
      </c>
      <c r="AR23" s="8">
        <v>0</v>
      </c>
      <c r="AS23" s="16">
        <v>0</v>
      </c>
      <c r="AT23" s="12"/>
      <c r="AU23" s="8"/>
      <c r="AV23" s="209"/>
      <c r="AW23" s="42"/>
      <c r="AX23" s="12"/>
      <c r="AY23" s="8"/>
      <c r="AZ23" s="209"/>
      <c r="BA23" s="42"/>
      <c r="BB23" s="12"/>
      <c r="BC23" s="8"/>
      <c r="BD23" s="8"/>
      <c r="BE23" s="21"/>
      <c r="BF23" s="61">
        <f t="shared" si="0"/>
        <v>0</v>
      </c>
    </row>
    <row r="24" spans="1:58" ht="15.75" thickBot="1">
      <c r="A24" s="777" t="s">
        <v>238</v>
      </c>
      <c r="B24" s="772"/>
      <c r="C24" s="586"/>
      <c r="D24" s="586"/>
      <c r="E24" s="642"/>
      <c r="F24" s="642"/>
      <c r="G24" s="642"/>
      <c r="H24" s="603"/>
      <c r="I24" s="162" t="s">
        <v>47</v>
      </c>
      <c r="J24" s="17">
        <v>0</v>
      </c>
      <c r="K24" s="18">
        <v>0</v>
      </c>
      <c r="L24" s="18">
        <v>0</v>
      </c>
      <c r="M24" s="19">
        <v>0</v>
      </c>
      <c r="N24" s="31">
        <v>0</v>
      </c>
      <c r="O24" s="18">
        <v>0</v>
      </c>
      <c r="P24" s="18">
        <v>0</v>
      </c>
      <c r="Q24" s="19">
        <v>0</v>
      </c>
      <c r="R24" s="17">
        <v>0</v>
      </c>
      <c r="S24" s="18">
        <v>0</v>
      </c>
      <c r="T24" s="18">
        <v>0</v>
      </c>
      <c r="U24" s="22">
        <f>R24+S24+T24</f>
        <v>0</v>
      </c>
      <c r="V24" s="17">
        <v>0</v>
      </c>
      <c r="W24" s="18">
        <v>0</v>
      </c>
      <c r="X24" s="18">
        <v>0</v>
      </c>
      <c r="Y24" s="19">
        <v>0</v>
      </c>
      <c r="Z24" s="31">
        <v>0</v>
      </c>
      <c r="AA24" s="18">
        <v>0</v>
      </c>
      <c r="AB24" s="18">
        <v>0</v>
      </c>
      <c r="AC24" s="19">
        <v>0</v>
      </c>
      <c r="AD24" s="17">
        <v>0</v>
      </c>
      <c r="AE24" s="18">
        <v>0</v>
      </c>
      <c r="AF24" s="444">
        <v>0</v>
      </c>
      <c r="AG24" s="22">
        <v>0</v>
      </c>
      <c r="AH24" s="17">
        <v>0</v>
      </c>
      <c r="AI24" s="18">
        <v>0</v>
      </c>
      <c r="AJ24" s="18">
        <v>0</v>
      </c>
      <c r="AK24" s="19">
        <v>0</v>
      </c>
      <c r="AL24" s="17">
        <v>0</v>
      </c>
      <c r="AM24" s="18">
        <v>0</v>
      </c>
      <c r="AN24" s="18">
        <v>0</v>
      </c>
      <c r="AO24" s="19">
        <v>0</v>
      </c>
      <c r="AP24" s="82">
        <v>0</v>
      </c>
      <c r="AQ24" s="49">
        <v>0</v>
      </c>
      <c r="AR24" s="49">
        <v>0</v>
      </c>
      <c r="AS24" s="83">
        <v>0</v>
      </c>
      <c r="AT24" s="31"/>
      <c r="AU24" s="18"/>
      <c r="AV24" s="268"/>
      <c r="AW24" s="287"/>
      <c r="AX24" s="31"/>
      <c r="AY24" s="18"/>
      <c r="AZ24" s="268"/>
      <c r="BA24" s="44"/>
      <c r="BB24" s="31"/>
      <c r="BC24" s="18"/>
      <c r="BD24" s="18"/>
      <c r="BE24" s="22"/>
      <c r="BF24" s="62">
        <f t="shared" si="0"/>
        <v>0</v>
      </c>
    </row>
    <row r="25" spans="1:58" ht="15">
      <c r="A25" s="777"/>
      <c r="B25" s="772"/>
      <c r="C25" s="586"/>
      <c r="D25" s="586"/>
      <c r="E25" s="640" t="s">
        <v>152</v>
      </c>
      <c r="F25" s="776">
        <v>0.45</v>
      </c>
      <c r="G25" s="640" t="s">
        <v>153</v>
      </c>
      <c r="H25" s="597" t="s">
        <v>36</v>
      </c>
      <c r="I25" s="160" t="s">
        <v>37</v>
      </c>
      <c r="J25" s="13">
        <v>0</v>
      </c>
      <c r="K25" s="14">
        <v>0</v>
      </c>
      <c r="L25" s="14">
        <v>0</v>
      </c>
      <c r="M25" s="32">
        <v>0</v>
      </c>
      <c r="N25" s="30">
        <v>0</v>
      </c>
      <c r="O25" s="14">
        <v>0</v>
      </c>
      <c r="P25" s="14">
        <v>0</v>
      </c>
      <c r="Q25" s="32">
        <v>0</v>
      </c>
      <c r="R25" s="224">
        <v>0</v>
      </c>
      <c r="S25" s="225">
        <v>0</v>
      </c>
      <c r="T25" s="14">
        <v>0</v>
      </c>
      <c r="U25" s="228">
        <f>+SUM(R25:T25)</f>
        <v>0</v>
      </c>
      <c r="V25" s="13">
        <v>0</v>
      </c>
      <c r="W25" s="14">
        <v>0</v>
      </c>
      <c r="X25" s="14">
        <v>0</v>
      </c>
      <c r="Y25" s="32">
        <v>0</v>
      </c>
      <c r="Z25" s="30">
        <v>0</v>
      </c>
      <c r="AA25" s="14">
        <v>0</v>
      </c>
      <c r="AB25" s="14">
        <v>0</v>
      </c>
      <c r="AC25" s="32">
        <v>0</v>
      </c>
      <c r="AD25" s="13">
        <v>0</v>
      </c>
      <c r="AE25" s="14">
        <v>0</v>
      </c>
      <c r="AF25" s="30">
        <v>0</v>
      </c>
      <c r="AG25" s="32">
        <v>0</v>
      </c>
      <c r="AH25" s="953">
        <v>0</v>
      </c>
      <c r="AI25" s="250">
        <v>0</v>
      </c>
      <c r="AJ25" s="250">
        <v>0</v>
      </c>
      <c r="AK25" s="954">
        <v>0</v>
      </c>
      <c r="AL25" s="13">
        <v>0</v>
      </c>
      <c r="AM25" s="14">
        <v>0</v>
      </c>
      <c r="AN25" s="14">
        <v>0</v>
      </c>
      <c r="AO25" s="20">
        <v>0</v>
      </c>
      <c r="AP25" s="13">
        <v>0</v>
      </c>
      <c r="AQ25" s="14">
        <v>0</v>
      </c>
      <c r="AR25" s="14">
        <v>0</v>
      </c>
      <c r="AS25" s="32">
        <v>0</v>
      </c>
      <c r="AT25" s="30"/>
      <c r="AU25" s="14"/>
      <c r="AV25" s="30"/>
      <c r="AW25" s="41"/>
      <c r="AX25" s="30"/>
      <c r="AY25" s="14"/>
      <c r="AZ25" s="30"/>
      <c r="BA25" s="41"/>
      <c r="BB25" s="30"/>
      <c r="BC25" s="14"/>
      <c r="BD25" s="30"/>
      <c r="BE25" s="20"/>
      <c r="BF25" s="60">
        <f t="shared" si="0"/>
        <v>0</v>
      </c>
    </row>
    <row r="26" spans="1:58" ht="15">
      <c r="A26" s="777"/>
      <c r="B26" s="772"/>
      <c r="C26" s="586"/>
      <c r="D26" s="586"/>
      <c r="E26" s="641"/>
      <c r="F26" s="641"/>
      <c r="G26" s="641"/>
      <c r="H26" s="598"/>
      <c r="I26" s="161" t="s">
        <v>38</v>
      </c>
      <c r="J26" s="15">
        <v>0</v>
      </c>
      <c r="K26" s="8">
        <v>0</v>
      </c>
      <c r="L26" s="8">
        <v>0</v>
      </c>
      <c r="M26" s="16">
        <v>0</v>
      </c>
      <c r="N26" s="12">
        <v>0</v>
      </c>
      <c r="O26" s="8">
        <v>0</v>
      </c>
      <c r="P26" s="8">
        <v>0</v>
      </c>
      <c r="Q26" s="16">
        <v>0</v>
      </c>
      <c r="R26" s="15">
        <v>0</v>
      </c>
      <c r="S26" s="8">
        <v>0</v>
      </c>
      <c r="T26" s="8">
        <v>0</v>
      </c>
      <c r="U26" s="21">
        <f aca="true" t="shared" si="1" ref="U26:U34">+SUM(R26:T26)</f>
        <v>0</v>
      </c>
      <c r="V26" s="15">
        <v>0</v>
      </c>
      <c r="W26" s="8">
        <v>0</v>
      </c>
      <c r="X26" s="8">
        <v>0</v>
      </c>
      <c r="Y26" s="16">
        <v>0</v>
      </c>
      <c r="Z26" s="12">
        <v>0</v>
      </c>
      <c r="AA26" s="8">
        <v>0</v>
      </c>
      <c r="AB26" s="8">
        <v>0</v>
      </c>
      <c r="AC26" s="16">
        <v>0</v>
      </c>
      <c r="AD26" s="15">
        <v>0</v>
      </c>
      <c r="AE26" s="8">
        <v>0</v>
      </c>
      <c r="AF26" s="12">
        <v>0</v>
      </c>
      <c r="AG26" s="16">
        <v>0</v>
      </c>
      <c r="AH26" s="948">
        <v>0</v>
      </c>
      <c r="AI26" s="949">
        <v>0</v>
      </c>
      <c r="AJ26" s="949">
        <v>0</v>
      </c>
      <c r="AK26" s="955">
        <v>0</v>
      </c>
      <c r="AL26" s="15">
        <v>0</v>
      </c>
      <c r="AM26" s="8">
        <v>0</v>
      </c>
      <c r="AN26" s="8">
        <v>0</v>
      </c>
      <c r="AO26" s="21">
        <v>0</v>
      </c>
      <c r="AP26" s="15">
        <v>0</v>
      </c>
      <c r="AQ26" s="8">
        <v>0</v>
      </c>
      <c r="AR26" s="8">
        <v>0</v>
      </c>
      <c r="AS26" s="16">
        <v>0</v>
      </c>
      <c r="AT26" s="12"/>
      <c r="AU26" s="8"/>
      <c r="AV26" s="12"/>
      <c r="AW26" s="42"/>
      <c r="AX26" s="12"/>
      <c r="AY26" s="8"/>
      <c r="AZ26" s="12"/>
      <c r="BA26" s="42"/>
      <c r="BB26" s="12"/>
      <c r="BC26" s="8"/>
      <c r="BD26" s="12"/>
      <c r="BE26" s="21"/>
      <c r="BF26" s="61">
        <f t="shared" si="0"/>
        <v>0</v>
      </c>
    </row>
    <row r="27" spans="1:58" ht="15">
      <c r="A27" s="777"/>
      <c r="B27" s="772"/>
      <c r="C27" s="586"/>
      <c r="D27" s="586"/>
      <c r="E27" s="641"/>
      <c r="F27" s="641"/>
      <c r="G27" s="641"/>
      <c r="H27" s="598"/>
      <c r="I27" s="161" t="s">
        <v>39</v>
      </c>
      <c r="J27" s="15">
        <v>0</v>
      </c>
      <c r="K27" s="8">
        <v>0</v>
      </c>
      <c r="L27" s="8">
        <v>0</v>
      </c>
      <c r="M27" s="16">
        <v>0</v>
      </c>
      <c r="N27" s="12">
        <v>0</v>
      </c>
      <c r="O27" s="8">
        <v>0</v>
      </c>
      <c r="P27" s="8">
        <v>0</v>
      </c>
      <c r="Q27" s="16">
        <v>0</v>
      </c>
      <c r="R27" s="15">
        <v>0</v>
      </c>
      <c r="S27" s="8">
        <v>2</v>
      </c>
      <c r="T27" s="8">
        <v>0</v>
      </c>
      <c r="U27" s="21">
        <f t="shared" si="1"/>
        <v>2</v>
      </c>
      <c r="V27" s="15">
        <v>0</v>
      </c>
      <c r="W27" s="8">
        <v>0</v>
      </c>
      <c r="X27" s="8">
        <v>0</v>
      </c>
      <c r="Y27" s="16">
        <v>0</v>
      </c>
      <c r="Z27" s="12">
        <v>0</v>
      </c>
      <c r="AA27" s="8">
        <v>0</v>
      </c>
      <c r="AB27" s="8">
        <v>0</v>
      </c>
      <c r="AC27" s="16">
        <v>0</v>
      </c>
      <c r="AD27" s="15">
        <v>0</v>
      </c>
      <c r="AE27" s="8">
        <v>1</v>
      </c>
      <c r="AF27" s="8">
        <v>0</v>
      </c>
      <c r="AG27" s="16">
        <v>0</v>
      </c>
      <c r="AH27" s="948">
        <v>0</v>
      </c>
      <c r="AI27" s="949">
        <v>0</v>
      </c>
      <c r="AJ27" s="949">
        <v>0</v>
      </c>
      <c r="AK27" s="955">
        <v>0</v>
      </c>
      <c r="AL27" s="15">
        <v>0</v>
      </c>
      <c r="AM27" s="8">
        <v>0</v>
      </c>
      <c r="AN27" s="8">
        <v>0</v>
      </c>
      <c r="AO27" s="21">
        <v>0</v>
      </c>
      <c r="AP27" s="15">
        <v>0</v>
      </c>
      <c r="AQ27" s="8">
        <v>0</v>
      </c>
      <c r="AR27" s="8">
        <v>0</v>
      </c>
      <c r="AS27" s="16">
        <v>0</v>
      </c>
      <c r="AT27" s="12"/>
      <c r="AU27" s="8"/>
      <c r="AV27" s="8"/>
      <c r="AW27" s="42"/>
      <c r="AX27" s="12"/>
      <c r="AY27" s="8"/>
      <c r="AZ27" s="8"/>
      <c r="BA27" s="42"/>
      <c r="BB27" s="12"/>
      <c r="BC27" s="8"/>
      <c r="BD27" s="8"/>
      <c r="BE27" s="21"/>
      <c r="BF27" s="61">
        <f t="shared" si="0"/>
        <v>2</v>
      </c>
    </row>
    <row r="28" spans="1:58" ht="15">
      <c r="A28" s="777"/>
      <c r="B28" s="772"/>
      <c r="C28" s="586"/>
      <c r="D28" s="586"/>
      <c r="E28" s="641"/>
      <c r="F28" s="641"/>
      <c r="G28" s="641"/>
      <c r="H28" s="598"/>
      <c r="I28" s="161" t="s">
        <v>40</v>
      </c>
      <c r="J28" s="15">
        <v>0</v>
      </c>
      <c r="K28" s="8">
        <v>0</v>
      </c>
      <c r="L28" s="8">
        <v>0</v>
      </c>
      <c r="M28" s="16">
        <v>0</v>
      </c>
      <c r="N28" s="12">
        <v>0</v>
      </c>
      <c r="O28" s="8">
        <v>0</v>
      </c>
      <c r="P28" s="8">
        <v>0</v>
      </c>
      <c r="Q28" s="16">
        <v>0</v>
      </c>
      <c r="R28" s="15">
        <v>11</v>
      </c>
      <c r="S28" s="8">
        <v>29</v>
      </c>
      <c r="T28" s="8">
        <v>0</v>
      </c>
      <c r="U28" s="21">
        <f t="shared" si="1"/>
        <v>40</v>
      </c>
      <c r="V28" s="15">
        <v>0</v>
      </c>
      <c r="W28" s="8">
        <v>0</v>
      </c>
      <c r="X28" s="8">
        <v>0</v>
      </c>
      <c r="Y28" s="16">
        <v>0</v>
      </c>
      <c r="Z28" s="12">
        <v>0</v>
      </c>
      <c r="AA28" s="8">
        <v>0</v>
      </c>
      <c r="AB28" s="8">
        <v>0</v>
      </c>
      <c r="AC28" s="16">
        <v>0</v>
      </c>
      <c r="AD28" s="15">
        <v>10</v>
      </c>
      <c r="AE28" s="8">
        <v>10</v>
      </c>
      <c r="AF28" s="8">
        <v>0</v>
      </c>
      <c r="AG28" s="16">
        <v>0</v>
      </c>
      <c r="AH28" s="948">
        <v>3</v>
      </c>
      <c r="AI28" s="949">
        <v>0</v>
      </c>
      <c r="AJ28" s="949"/>
      <c r="AK28" s="955">
        <v>0</v>
      </c>
      <c r="AL28" s="15">
        <v>0</v>
      </c>
      <c r="AM28" s="8">
        <v>0</v>
      </c>
      <c r="AN28" s="8">
        <v>0</v>
      </c>
      <c r="AO28" s="21">
        <v>0</v>
      </c>
      <c r="AP28" s="15">
        <v>8</v>
      </c>
      <c r="AQ28" s="8">
        <v>30</v>
      </c>
      <c r="AR28" s="8">
        <v>0</v>
      </c>
      <c r="AS28" s="16">
        <f>SUM(AP28:AR28)</f>
        <v>38</v>
      </c>
      <c r="AT28" s="12"/>
      <c r="AU28" s="8"/>
      <c r="AV28" s="8"/>
      <c r="AW28" s="42"/>
      <c r="AX28" s="12"/>
      <c r="AY28" s="8"/>
      <c r="AZ28" s="8"/>
      <c r="BA28" s="42"/>
      <c r="BB28" s="12"/>
      <c r="BC28" s="8"/>
      <c r="BD28" s="8"/>
      <c r="BE28" s="21"/>
      <c r="BF28" s="61">
        <f>AG28+AC28+Y28+U28+Q28+M28+AK28+AO28+AS28+AW28+BA28+BE28</f>
        <v>78</v>
      </c>
    </row>
    <row r="29" spans="1:58" ht="15">
      <c r="A29" s="777"/>
      <c r="B29" s="772"/>
      <c r="C29" s="586"/>
      <c r="D29" s="586"/>
      <c r="E29" s="641"/>
      <c r="F29" s="641"/>
      <c r="G29" s="641"/>
      <c r="H29" s="598"/>
      <c r="I29" s="161" t="s">
        <v>41</v>
      </c>
      <c r="J29" s="15">
        <v>0</v>
      </c>
      <c r="K29" s="8">
        <v>0</v>
      </c>
      <c r="L29" s="8">
        <v>0</v>
      </c>
      <c r="M29" s="16">
        <v>0</v>
      </c>
      <c r="N29" s="12">
        <v>0</v>
      </c>
      <c r="O29" s="8">
        <v>0</v>
      </c>
      <c r="P29" s="8">
        <v>0</v>
      </c>
      <c r="Q29" s="16">
        <v>0</v>
      </c>
      <c r="R29" s="15">
        <v>1</v>
      </c>
      <c r="S29" s="8">
        <v>4</v>
      </c>
      <c r="T29" s="8">
        <v>0</v>
      </c>
      <c r="U29" s="21">
        <f t="shared" si="1"/>
        <v>5</v>
      </c>
      <c r="V29" s="15">
        <v>0</v>
      </c>
      <c r="W29" s="8">
        <v>0</v>
      </c>
      <c r="X29" s="8">
        <v>0</v>
      </c>
      <c r="Y29" s="16">
        <v>0</v>
      </c>
      <c r="Z29" s="12">
        <v>0</v>
      </c>
      <c r="AA29" s="8">
        <v>0</v>
      </c>
      <c r="AB29" s="8">
        <v>0</v>
      </c>
      <c r="AC29" s="16">
        <v>0</v>
      </c>
      <c r="AD29" s="15">
        <v>1</v>
      </c>
      <c r="AE29" s="8">
        <v>2</v>
      </c>
      <c r="AF29" s="8">
        <v>0</v>
      </c>
      <c r="AG29" s="16">
        <v>0</v>
      </c>
      <c r="AH29" s="948">
        <v>0</v>
      </c>
      <c r="AI29" s="949">
        <v>0</v>
      </c>
      <c r="AJ29" s="949">
        <v>0</v>
      </c>
      <c r="AK29" s="955">
        <v>0</v>
      </c>
      <c r="AL29" s="15">
        <v>0</v>
      </c>
      <c r="AM29" s="8">
        <v>0</v>
      </c>
      <c r="AN29" s="8">
        <v>0</v>
      </c>
      <c r="AO29" s="21">
        <v>0</v>
      </c>
      <c r="AP29" s="15">
        <v>0</v>
      </c>
      <c r="AQ29" s="8">
        <v>0</v>
      </c>
      <c r="AR29" s="8">
        <v>0</v>
      </c>
      <c r="AS29" s="16">
        <v>0</v>
      </c>
      <c r="AT29" s="12"/>
      <c r="AU29" s="8"/>
      <c r="AV29" s="8"/>
      <c r="AW29" s="42"/>
      <c r="AX29" s="12"/>
      <c r="AY29" s="8"/>
      <c r="AZ29" s="8"/>
      <c r="BA29" s="42"/>
      <c r="BB29" s="12"/>
      <c r="BC29" s="8"/>
      <c r="BD29" s="8"/>
      <c r="BE29" s="21"/>
      <c r="BF29" s="61">
        <f t="shared" si="0"/>
        <v>5</v>
      </c>
    </row>
    <row r="30" spans="1:58" ht="27">
      <c r="A30" s="777" t="s">
        <v>239</v>
      </c>
      <c r="B30" s="772"/>
      <c r="C30" s="586"/>
      <c r="D30" s="586"/>
      <c r="E30" s="641"/>
      <c r="F30" s="641"/>
      <c r="G30" s="641"/>
      <c r="H30" s="599"/>
      <c r="I30" s="293" t="s">
        <v>234</v>
      </c>
      <c r="J30" s="285">
        <v>0</v>
      </c>
      <c r="K30" s="209">
        <v>0</v>
      </c>
      <c r="L30" s="209">
        <v>0</v>
      </c>
      <c r="M30" s="295">
        <v>0</v>
      </c>
      <c r="N30" s="297">
        <v>0</v>
      </c>
      <c r="O30" s="143">
        <v>0</v>
      </c>
      <c r="P30" s="209">
        <v>0</v>
      </c>
      <c r="Q30" s="295">
        <v>0</v>
      </c>
      <c r="R30" s="296">
        <v>0</v>
      </c>
      <c r="S30" s="143">
        <f>+SUM(S25:S29)</f>
        <v>35</v>
      </c>
      <c r="T30" s="209">
        <v>0</v>
      </c>
      <c r="U30" s="962">
        <v>0.42</v>
      </c>
      <c r="V30" s="285">
        <v>0</v>
      </c>
      <c r="W30" s="443">
        <v>0</v>
      </c>
      <c r="X30" s="443">
        <v>0</v>
      </c>
      <c r="Y30" s="295">
        <v>0</v>
      </c>
      <c r="Z30" s="297">
        <v>0</v>
      </c>
      <c r="AA30" s="445">
        <v>0</v>
      </c>
      <c r="AB30" s="443">
        <v>0</v>
      </c>
      <c r="AC30" s="295">
        <v>0</v>
      </c>
      <c r="AD30" s="15">
        <f>SUM(AD25:AD29)</f>
        <v>11</v>
      </c>
      <c r="AE30" s="8">
        <f>SUM(AE25:AE29)</f>
        <v>13</v>
      </c>
      <c r="AF30" s="443">
        <v>0</v>
      </c>
      <c r="AG30" s="963">
        <v>0.22</v>
      </c>
      <c r="AH30" s="948">
        <v>0</v>
      </c>
      <c r="AI30" s="949">
        <v>0</v>
      </c>
      <c r="AJ30" s="950">
        <v>0</v>
      </c>
      <c r="AK30" s="951">
        <v>0</v>
      </c>
      <c r="AL30" s="15">
        <v>0</v>
      </c>
      <c r="AM30" s="8">
        <v>0</v>
      </c>
      <c r="AN30" s="8">
        <v>0</v>
      </c>
      <c r="AO30" s="25">
        <v>0</v>
      </c>
      <c r="AP30" s="948">
        <f>SUM(AP25:AP29)</f>
        <v>8</v>
      </c>
      <c r="AQ30" s="949">
        <f>SUM(AQ25:AQ29)</f>
        <v>30</v>
      </c>
      <c r="AR30" s="949">
        <f>SUM(AR25:AR29)</f>
        <v>0</v>
      </c>
      <c r="AS30" s="960">
        <v>0.29</v>
      </c>
      <c r="AT30" s="53"/>
      <c r="AU30" s="53"/>
      <c r="AV30" s="53"/>
      <c r="AW30" s="43"/>
      <c r="AX30" s="53"/>
      <c r="AY30" s="53"/>
      <c r="AZ30" s="53"/>
      <c r="BA30" s="43"/>
      <c r="BB30" s="53"/>
      <c r="BC30" s="53"/>
      <c r="BD30" s="53"/>
      <c r="BE30" s="25"/>
      <c r="BF30" s="964">
        <f>(U30+AG30+AS30)/3</f>
        <v>0.31</v>
      </c>
    </row>
    <row r="31" spans="1:58" ht="15">
      <c r="A31" s="777"/>
      <c r="B31" s="772"/>
      <c r="C31" s="586"/>
      <c r="D31" s="586"/>
      <c r="E31" s="641"/>
      <c r="F31" s="641"/>
      <c r="G31" s="641"/>
      <c r="H31" s="774" t="s">
        <v>42</v>
      </c>
      <c r="I31" s="161" t="s">
        <v>43</v>
      </c>
      <c r="J31" s="15">
        <v>0</v>
      </c>
      <c r="K31" s="8">
        <v>0</v>
      </c>
      <c r="L31" s="8">
        <v>0</v>
      </c>
      <c r="M31" s="16">
        <v>0</v>
      </c>
      <c r="N31" s="12">
        <v>0</v>
      </c>
      <c r="O31" s="8">
        <v>0</v>
      </c>
      <c r="P31" s="8">
        <v>0</v>
      </c>
      <c r="Q31" s="16">
        <v>0</v>
      </c>
      <c r="R31" s="15">
        <v>3</v>
      </c>
      <c r="S31" s="8">
        <v>2</v>
      </c>
      <c r="T31" s="8">
        <v>0</v>
      </c>
      <c r="U31" s="21">
        <f t="shared" si="1"/>
        <v>5</v>
      </c>
      <c r="V31" s="15">
        <v>0</v>
      </c>
      <c r="W31" s="8">
        <v>0</v>
      </c>
      <c r="X31" s="8">
        <v>0</v>
      </c>
      <c r="Y31" s="16">
        <v>0</v>
      </c>
      <c r="Z31" s="12">
        <v>0</v>
      </c>
      <c r="AA31" s="8">
        <v>0</v>
      </c>
      <c r="AB31" s="8">
        <v>0</v>
      </c>
      <c r="AC31" s="16">
        <v>0</v>
      </c>
      <c r="AD31" s="15">
        <v>3</v>
      </c>
      <c r="AE31" s="8">
        <v>2</v>
      </c>
      <c r="AF31" s="443">
        <v>0</v>
      </c>
      <c r="AG31" s="16">
        <v>0</v>
      </c>
      <c r="AH31" s="948">
        <v>0</v>
      </c>
      <c r="AI31" s="949">
        <v>0</v>
      </c>
      <c r="AJ31" s="949">
        <v>0</v>
      </c>
      <c r="AK31" s="955">
        <v>0</v>
      </c>
      <c r="AL31" s="15">
        <v>0</v>
      </c>
      <c r="AM31" s="8">
        <v>0</v>
      </c>
      <c r="AN31" s="8">
        <v>0</v>
      </c>
      <c r="AO31" s="21">
        <v>0</v>
      </c>
      <c r="AP31" s="15">
        <v>0</v>
      </c>
      <c r="AQ31" s="8">
        <v>0</v>
      </c>
      <c r="AR31" s="8">
        <v>0</v>
      </c>
      <c r="AS31" s="16">
        <v>0</v>
      </c>
      <c r="AT31" s="12"/>
      <c r="AU31" s="8"/>
      <c r="AV31" s="209"/>
      <c r="AW31" s="42"/>
      <c r="AX31" s="12"/>
      <c r="AY31" s="8"/>
      <c r="AZ31" s="209"/>
      <c r="BA31" s="42"/>
      <c r="BB31" s="12"/>
      <c r="BC31" s="8"/>
      <c r="BD31" s="8"/>
      <c r="BE31" s="21"/>
      <c r="BF31" s="61">
        <f>AG31+AC31+Y31+U31+Q31+M31+AK31+AO31+AS31+AW31+BA31+BE31</f>
        <v>5</v>
      </c>
    </row>
    <row r="32" spans="1:58" ht="15">
      <c r="A32" s="777"/>
      <c r="B32" s="772"/>
      <c r="C32" s="586"/>
      <c r="D32" s="586"/>
      <c r="E32" s="641"/>
      <c r="F32" s="641"/>
      <c r="G32" s="641"/>
      <c r="H32" s="775"/>
      <c r="I32" s="161" t="s">
        <v>44</v>
      </c>
      <c r="J32" s="15">
        <v>0</v>
      </c>
      <c r="K32" s="8">
        <v>0</v>
      </c>
      <c r="L32" s="8">
        <v>0</v>
      </c>
      <c r="M32" s="16">
        <v>0</v>
      </c>
      <c r="N32" s="12">
        <v>0</v>
      </c>
      <c r="O32" s="8">
        <v>0</v>
      </c>
      <c r="P32" s="8">
        <v>0</v>
      </c>
      <c r="Q32" s="16">
        <v>0</v>
      </c>
      <c r="R32" s="15">
        <v>10</v>
      </c>
      <c r="S32" s="8">
        <v>32</v>
      </c>
      <c r="T32" s="8">
        <v>0</v>
      </c>
      <c r="U32" s="21">
        <f t="shared" si="1"/>
        <v>42</v>
      </c>
      <c r="V32" s="15">
        <v>0</v>
      </c>
      <c r="W32" s="8">
        <v>0</v>
      </c>
      <c r="X32" s="8">
        <v>0</v>
      </c>
      <c r="Y32" s="16">
        <v>0</v>
      </c>
      <c r="Z32" s="12">
        <v>0</v>
      </c>
      <c r="AA32" s="8">
        <v>0</v>
      </c>
      <c r="AB32" s="8">
        <v>0</v>
      </c>
      <c r="AC32" s="16">
        <v>0</v>
      </c>
      <c r="AD32" s="15">
        <v>8</v>
      </c>
      <c r="AE32" s="8">
        <v>11</v>
      </c>
      <c r="AF32" s="443">
        <v>0</v>
      </c>
      <c r="AG32" s="16">
        <v>0</v>
      </c>
      <c r="AH32" s="948">
        <v>3</v>
      </c>
      <c r="AI32" s="949">
        <v>4</v>
      </c>
      <c r="AJ32" s="950"/>
      <c r="AK32" s="955">
        <v>7</v>
      </c>
      <c r="AL32" s="15">
        <v>0</v>
      </c>
      <c r="AM32" s="8">
        <v>0</v>
      </c>
      <c r="AN32" s="8">
        <v>0</v>
      </c>
      <c r="AO32" s="21">
        <v>0</v>
      </c>
      <c r="AP32" s="15">
        <v>8</v>
      </c>
      <c r="AQ32" s="8">
        <v>30</v>
      </c>
      <c r="AR32" s="530">
        <v>0</v>
      </c>
      <c r="AS32" s="16">
        <f>SUM(AP32:AR32)</f>
        <v>38</v>
      </c>
      <c r="AT32" s="12"/>
      <c r="AU32" s="8"/>
      <c r="AV32" s="209"/>
      <c r="AW32" s="42"/>
      <c r="AX32" s="12"/>
      <c r="AY32" s="8"/>
      <c r="AZ32" s="209"/>
      <c r="BA32" s="42"/>
      <c r="BB32" s="12"/>
      <c r="BC32" s="8"/>
      <c r="BD32" s="8"/>
      <c r="BE32" s="21"/>
      <c r="BF32" s="61">
        <f>AG32+AC32+Y32+U32+Q32+M32+AK32+AO32+AS32+AW32+BA32+BE32</f>
        <v>87</v>
      </c>
    </row>
    <row r="33" spans="1:58" ht="15">
      <c r="A33" s="777"/>
      <c r="B33" s="772"/>
      <c r="C33" s="586"/>
      <c r="D33" s="586"/>
      <c r="E33" s="641"/>
      <c r="F33" s="641"/>
      <c r="G33" s="641"/>
      <c r="H33" s="602" t="s">
        <v>45</v>
      </c>
      <c r="I33" s="161" t="s">
        <v>46</v>
      </c>
      <c r="J33" s="15">
        <v>0</v>
      </c>
      <c r="K33" s="8">
        <v>0</v>
      </c>
      <c r="L33" s="8">
        <v>0</v>
      </c>
      <c r="M33" s="16">
        <v>0</v>
      </c>
      <c r="N33" s="12">
        <v>0</v>
      </c>
      <c r="O33" s="8">
        <v>0</v>
      </c>
      <c r="P33" s="8">
        <v>0</v>
      </c>
      <c r="Q33" s="16">
        <v>0</v>
      </c>
      <c r="R33" s="15">
        <v>0</v>
      </c>
      <c r="S33" s="8">
        <v>0</v>
      </c>
      <c r="T33" s="8">
        <v>0</v>
      </c>
      <c r="U33" s="21">
        <f t="shared" si="1"/>
        <v>0</v>
      </c>
      <c r="V33" s="15">
        <v>0</v>
      </c>
      <c r="W33" s="8">
        <v>0</v>
      </c>
      <c r="X33" s="8">
        <v>0</v>
      </c>
      <c r="Y33" s="16">
        <v>0</v>
      </c>
      <c r="Z33" s="12">
        <v>0</v>
      </c>
      <c r="AA33" s="8">
        <v>0</v>
      </c>
      <c r="AB33" s="8">
        <v>0</v>
      </c>
      <c r="AC33" s="16">
        <v>0</v>
      </c>
      <c r="AD33" s="15">
        <v>0</v>
      </c>
      <c r="AE33" s="8">
        <v>0</v>
      </c>
      <c r="AF33" s="443">
        <v>0</v>
      </c>
      <c r="AG33" s="16">
        <v>0</v>
      </c>
      <c r="AH33" s="948">
        <v>0</v>
      </c>
      <c r="AI33" s="949">
        <v>0</v>
      </c>
      <c r="AJ33" s="949">
        <v>0</v>
      </c>
      <c r="AK33" s="955">
        <v>0</v>
      </c>
      <c r="AL33" s="15">
        <v>0</v>
      </c>
      <c r="AM33" s="8">
        <v>0</v>
      </c>
      <c r="AN33" s="8">
        <v>0</v>
      </c>
      <c r="AO33" s="21">
        <v>0</v>
      </c>
      <c r="AP33" s="15">
        <v>0</v>
      </c>
      <c r="AQ33" s="8">
        <v>0</v>
      </c>
      <c r="AR33" s="8">
        <v>0</v>
      </c>
      <c r="AS33" s="16">
        <v>0</v>
      </c>
      <c r="AT33" s="12"/>
      <c r="AU33" s="8"/>
      <c r="AV33" s="209"/>
      <c r="AW33" s="42"/>
      <c r="AX33" s="12"/>
      <c r="AY33" s="8"/>
      <c r="AZ33" s="209"/>
      <c r="BA33" s="42"/>
      <c r="BB33" s="12"/>
      <c r="BC33" s="8"/>
      <c r="BD33" s="8"/>
      <c r="BE33" s="21"/>
      <c r="BF33" s="61">
        <f>AG33+AC33+Y33+U33+Q33+M33+AK33+AO33+AS33+AW33+BA33+BE33</f>
        <v>0</v>
      </c>
    </row>
    <row r="34" spans="1:58" ht="15.75" thickBot="1">
      <c r="A34" s="778"/>
      <c r="B34" s="773"/>
      <c r="C34" s="587"/>
      <c r="D34" s="587"/>
      <c r="E34" s="642"/>
      <c r="F34" s="642"/>
      <c r="G34" s="642"/>
      <c r="H34" s="603"/>
      <c r="I34" s="162" t="s">
        <v>47</v>
      </c>
      <c r="J34" s="17">
        <v>0</v>
      </c>
      <c r="K34" s="18">
        <v>0</v>
      </c>
      <c r="L34" s="18">
        <v>0</v>
      </c>
      <c r="M34" s="19">
        <v>0</v>
      </c>
      <c r="N34" s="31">
        <v>0</v>
      </c>
      <c r="O34" s="18">
        <v>0</v>
      </c>
      <c r="P34" s="18">
        <v>0</v>
      </c>
      <c r="Q34" s="19">
        <v>0</v>
      </c>
      <c r="R34" s="17">
        <v>0</v>
      </c>
      <c r="S34" s="18">
        <v>0</v>
      </c>
      <c r="T34" s="18">
        <v>0</v>
      </c>
      <c r="U34" s="22">
        <f t="shared" si="1"/>
        <v>0</v>
      </c>
      <c r="V34" s="17">
        <v>0</v>
      </c>
      <c r="W34" s="18">
        <v>0</v>
      </c>
      <c r="X34" s="18">
        <v>0</v>
      </c>
      <c r="Y34" s="19">
        <v>0</v>
      </c>
      <c r="Z34" s="31">
        <v>0</v>
      </c>
      <c r="AA34" s="18">
        <v>0</v>
      </c>
      <c r="AB34" s="18">
        <v>0</v>
      </c>
      <c r="AC34" s="19">
        <v>0</v>
      </c>
      <c r="AD34" s="17">
        <v>0</v>
      </c>
      <c r="AE34" s="18">
        <v>0</v>
      </c>
      <c r="AF34" s="444">
        <v>0</v>
      </c>
      <c r="AG34" s="19">
        <v>0</v>
      </c>
      <c r="AH34" s="956">
        <v>3</v>
      </c>
      <c r="AI34" s="957">
        <v>19</v>
      </c>
      <c r="AJ34" s="958">
        <v>0</v>
      </c>
      <c r="AK34" s="959">
        <v>16</v>
      </c>
      <c r="AL34" s="17">
        <v>0</v>
      </c>
      <c r="AM34" s="18">
        <v>0</v>
      </c>
      <c r="AN34" s="18">
        <v>0</v>
      </c>
      <c r="AO34" s="22">
        <v>0</v>
      </c>
      <c r="AP34" s="17">
        <v>1</v>
      </c>
      <c r="AQ34" s="18">
        <v>3</v>
      </c>
      <c r="AR34" s="531">
        <v>0</v>
      </c>
      <c r="AS34" s="19">
        <v>4</v>
      </c>
      <c r="AT34" s="31"/>
      <c r="AU34" s="18"/>
      <c r="AV34" s="268"/>
      <c r="AW34" s="287"/>
      <c r="AX34" s="31"/>
      <c r="AY34" s="18"/>
      <c r="AZ34" s="268"/>
      <c r="BA34" s="44"/>
      <c r="BB34" s="31"/>
      <c r="BC34" s="18"/>
      <c r="BD34" s="18"/>
      <c r="BE34" s="22"/>
      <c r="BF34" s="62">
        <f>AG34+AC34+Y34+U34+Q34+M34+AK34+AO34+AS34+AW34+BA34+BE34</f>
        <v>20</v>
      </c>
    </row>
  </sheetData>
  <sheetProtection/>
  <mergeCells count="62">
    <mergeCell ref="V14:Y14"/>
    <mergeCell ref="Z14:AC14"/>
    <mergeCell ref="AD14:AG14"/>
    <mergeCell ref="J14:M14"/>
    <mergeCell ref="N14:Q14"/>
    <mergeCell ref="R14:U14"/>
    <mergeCell ref="A30:A34"/>
    <mergeCell ref="A24:A29"/>
    <mergeCell ref="A20:A23"/>
    <mergeCell ref="A17:A19"/>
    <mergeCell ref="A14:A16"/>
    <mergeCell ref="H23:H24"/>
    <mergeCell ref="E25:E34"/>
    <mergeCell ref="F25:F34"/>
    <mergeCell ref="G25:G34"/>
    <mergeCell ref="H25:H30"/>
    <mergeCell ref="H31:H32"/>
    <mergeCell ref="H33:H34"/>
    <mergeCell ref="E15:E24"/>
    <mergeCell ref="F15:F24"/>
    <mergeCell ref="G15:G24"/>
    <mergeCell ref="H15:H20"/>
    <mergeCell ref="H21:H22"/>
    <mergeCell ref="BB11:BE11"/>
    <mergeCell ref="BF11:BF13"/>
    <mergeCell ref="J12:M12"/>
    <mergeCell ref="N12:Q12"/>
    <mergeCell ref="R12:U12"/>
    <mergeCell ref="B14:B34"/>
    <mergeCell ref="C14:C34"/>
    <mergeCell ref="D14:D34"/>
    <mergeCell ref="AD11:AG11"/>
    <mergeCell ref="AH11:AK11"/>
    <mergeCell ref="AL11:AO11"/>
    <mergeCell ref="AP11:AS11"/>
    <mergeCell ref="AT11:AW11"/>
    <mergeCell ref="AX11:BA11"/>
    <mergeCell ref="I11:I13"/>
    <mergeCell ref="J11:M11"/>
    <mergeCell ref="N11:Q11"/>
    <mergeCell ref="R11:U11"/>
    <mergeCell ref="V11:Y11"/>
    <mergeCell ref="Z11:AC11"/>
    <mergeCell ref="J10:U10"/>
    <mergeCell ref="A11:A13"/>
    <mergeCell ref="B11:B13"/>
    <mergeCell ref="C11:C13"/>
    <mergeCell ref="D11:D13"/>
    <mergeCell ref="E11:E13"/>
    <mergeCell ref="F11:F13"/>
    <mergeCell ref="G11:G13"/>
    <mergeCell ref="H11:H13"/>
    <mergeCell ref="AH14:AK14"/>
    <mergeCell ref="AL14:AO14"/>
    <mergeCell ref="AP14:AS14"/>
    <mergeCell ref="C1:Q1"/>
    <mergeCell ref="C2:Q2"/>
    <mergeCell ref="C3:Q3"/>
    <mergeCell ref="A6:D6"/>
    <mergeCell ref="B7:C7"/>
    <mergeCell ref="B8:C8"/>
    <mergeCell ref="A10:I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F40"/>
  <sheetViews>
    <sheetView zoomScale="80" zoomScaleNormal="80" zoomScalePageLayoutView="0" workbookViewId="0" topLeftCell="AE22">
      <selection activeCell="AK43" sqref="AK43"/>
    </sheetView>
  </sheetViews>
  <sheetFormatPr defaultColWidth="28.140625" defaultRowHeight="15"/>
  <cols>
    <col min="1" max="1" width="28.140625" style="0" customWidth="1"/>
    <col min="2" max="2" width="15.28125" style="0" customWidth="1"/>
    <col min="3" max="3" width="14.57421875" style="0" customWidth="1"/>
    <col min="4" max="4" width="22.57421875" style="0" customWidth="1"/>
    <col min="5" max="9" width="28.140625" style="0" customWidth="1"/>
    <col min="10" max="10" width="11.00390625" style="0" customWidth="1"/>
    <col min="11" max="11" width="11.28125" style="0" customWidth="1"/>
    <col min="12" max="12" width="12.00390625" style="0" customWidth="1"/>
    <col min="13" max="13" width="9.7109375" style="0" customWidth="1"/>
    <col min="14" max="14" width="11.00390625" style="0" customWidth="1"/>
    <col min="15" max="15" width="11.28125" style="0" customWidth="1"/>
    <col min="16" max="16" width="8.57421875" style="0" customWidth="1"/>
    <col min="17" max="17" width="12.421875" style="0" customWidth="1"/>
    <col min="18" max="18" width="11.00390625" style="0" customWidth="1"/>
    <col min="19" max="19" width="11.28125" style="0" customWidth="1"/>
    <col min="20" max="20" width="8.8515625" style="0" customWidth="1"/>
    <col min="21" max="21" width="12.421875" style="0" customWidth="1"/>
    <col min="22" max="22" width="15.28125" style="0" customWidth="1"/>
    <col min="23" max="23" width="12.00390625" style="0" customWidth="1"/>
    <col min="24" max="24" width="9.421875" style="0" customWidth="1"/>
    <col min="25" max="25" width="12.00390625" style="0" customWidth="1"/>
    <col min="26" max="26" width="13.28125" style="0" customWidth="1"/>
    <col min="27" max="27" width="13.140625" style="0" customWidth="1"/>
    <col min="28" max="28" width="10.8515625" style="0" customWidth="1"/>
    <col min="29" max="29" width="13.140625" style="0" customWidth="1"/>
    <col min="30" max="30" width="14.7109375" style="0" customWidth="1"/>
    <col min="31" max="31" width="12.7109375" style="0" customWidth="1"/>
    <col min="32" max="32" width="11.8515625" style="0" customWidth="1"/>
    <col min="33" max="33" width="18.140625" style="0" customWidth="1"/>
    <col min="34" max="34" width="11.00390625" style="0" bestFit="1" customWidth="1"/>
    <col min="35" max="35" width="11.28125" style="0" bestFit="1" customWidth="1"/>
    <col min="36" max="36" width="13.00390625" style="0" customWidth="1"/>
    <col min="37" max="37" width="12.421875" style="0" bestFit="1" customWidth="1"/>
    <col min="38" max="38" width="11.00390625" style="0" bestFit="1" customWidth="1"/>
    <col min="39" max="39" width="11.28125" style="0" bestFit="1" customWidth="1"/>
    <col min="40" max="40" width="10.57421875" style="0" customWidth="1"/>
    <col min="41" max="41" width="12.421875" style="0" bestFit="1" customWidth="1"/>
    <col min="42" max="42" width="11.00390625" style="0" bestFit="1" customWidth="1"/>
    <col min="43" max="43" width="11.28125" style="0" bestFit="1" customWidth="1"/>
    <col min="44" max="44" width="10.8515625" style="0" customWidth="1"/>
    <col min="45" max="45" width="12.421875" style="0" bestFit="1" customWidth="1"/>
    <col min="46" max="46" width="11.00390625" style="0" hidden="1" customWidth="1"/>
    <col min="47" max="47" width="11.28125" style="0" hidden="1" customWidth="1"/>
    <col min="48" max="48" width="6.57421875" style="0" hidden="1" customWidth="1"/>
    <col min="49" max="49" width="12.421875" style="0" hidden="1" customWidth="1"/>
    <col min="50" max="50" width="11.00390625" style="0" hidden="1" customWidth="1"/>
    <col min="51" max="51" width="11.28125" style="0" hidden="1" customWidth="1"/>
    <col min="52" max="52" width="6.57421875" style="0" hidden="1" customWidth="1"/>
    <col min="53" max="53" width="12.421875" style="0" hidden="1" customWidth="1"/>
    <col min="54" max="57" width="28.140625" style="0" hidden="1" customWidth="1"/>
  </cols>
  <sheetData>
    <row r="1" spans="2:58" s="7" customFormat="1" ht="33.75" customHeight="1">
      <c r="B1" s="72"/>
      <c r="C1" s="544" t="s">
        <v>51</v>
      </c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</row>
    <row r="2" spans="2:58" s="7" customFormat="1" ht="31.5" customHeight="1">
      <c r="B2" s="73"/>
      <c r="C2" s="545" t="s">
        <v>24</v>
      </c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</row>
    <row r="3" spans="2:58" s="7" customFormat="1" ht="31.5" customHeight="1">
      <c r="B3" s="73"/>
      <c r="C3" s="545" t="s">
        <v>21</v>
      </c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</row>
    <row r="4" spans="1:58" s="7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="7" customFormat="1" ht="15.75" thickBot="1"/>
    <row r="6" spans="1:9" s="7" customFormat="1" ht="15">
      <c r="A6" s="536" t="s">
        <v>0</v>
      </c>
      <c r="B6" s="537"/>
      <c r="C6" s="538"/>
      <c r="D6" s="539"/>
      <c r="E6" s="3"/>
      <c r="F6" s="3"/>
      <c r="G6" s="3"/>
      <c r="I6" s="7" t="s">
        <v>48</v>
      </c>
    </row>
    <row r="7" spans="1:7" s="7" customFormat="1" ht="45">
      <c r="A7" s="5" t="s">
        <v>1</v>
      </c>
      <c r="B7" s="540" t="s">
        <v>2</v>
      </c>
      <c r="C7" s="541"/>
      <c r="D7" s="1" t="s">
        <v>26</v>
      </c>
      <c r="E7" s="3"/>
      <c r="F7" s="3"/>
      <c r="G7" s="3"/>
    </row>
    <row r="8" spans="1:4" s="7" customFormat="1" ht="45" customHeight="1" thickBot="1">
      <c r="A8" s="334" t="s">
        <v>27</v>
      </c>
      <c r="B8" s="798" t="s">
        <v>52</v>
      </c>
      <c r="C8" s="799"/>
      <c r="D8" s="335" t="s">
        <v>243</v>
      </c>
    </row>
    <row r="9" s="7" customFormat="1" ht="15.75" thickBot="1"/>
    <row r="10" spans="1:58" s="7" customFormat="1" ht="21.75" thickBot="1">
      <c r="A10" s="546" t="s">
        <v>3</v>
      </c>
      <c r="B10" s="547"/>
      <c r="C10" s="547"/>
      <c r="D10" s="547"/>
      <c r="E10" s="547"/>
      <c r="F10" s="547"/>
      <c r="G10" s="547"/>
      <c r="H10" s="547"/>
      <c r="I10" s="548"/>
      <c r="J10" s="549">
        <v>2022</v>
      </c>
      <c r="K10" s="550"/>
      <c r="L10" s="550"/>
      <c r="M10" s="550"/>
      <c r="N10" s="550"/>
      <c r="O10" s="550"/>
      <c r="P10" s="550"/>
      <c r="Q10" s="550"/>
      <c r="R10" s="550"/>
      <c r="S10" s="550"/>
      <c r="T10" s="550"/>
      <c r="U10" s="550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</row>
    <row r="11" spans="1:58" s="7" customFormat="1" ht="38.25" customHeight="1">
      <c r="A11" s="551" t="s">
        <v>20</v>
      </c>
      <c r="B11" s="624" t="s">
        <v>25</v>
      </c>
      <c r="C11" s="618" t="s">
        <v>4</v>
      </c>
      <c r="D11" s="612" t="s">
        <v>5</v>
      </c>
      <c r="E11" s="615" t="s">
        <v>6</v>
      </c>
      <c r="F11" s="615" t="s">
        <v>7</v>
      </c>
      <c r="G11" s="618" t="s">
        <v>8</v>
      </c>
      <c r="H11" s="615" t="s">
        <v>28</v>
      </c>
      <c r="I11" s="612" t="s">
        <v>29</v>
      </c>
      <c r="J11" s="569" t="s">
        <v>9</v>
      </c>
      <c r="K11" s="569"/>
      <c r="L11" s="569"/>
      <c r="M11" s="569"/>
      <c r="N11" s="569" t="s">
        <v>22</v>
      </c>
      <c r="O11" s="569"/>
      <c r="P11" s="569"/>
      <c r="Q11" s="569"/>
      <c r="R11" s="569" t="s">
        <v>10</v>
      </c>
      <c r="S11" s="569"/>
      <c r="T11" s="569"/>
      <c r="U11" s="569"/>
      <c r="V11" s="668" t="s">
        <v>11</v>
      </c>
      <c r="W11" s="660"/>
      <c r="X11" s="660"/>
      <c r="Y11" s="660"/>
      <c r="Z11" s="668" t="s">
        <v>12</v>
      </c>
      <c r="AA11" s="660"/>
      <c r="AB11" s="660"/>
      <c r="AC11" s="660"/>
      <c r="AD11" s="659" t="s">
        <v>13</v>
      </c>
      <c r="AE11" s="660"/>
      <c r="AF11" s="660"/>
      <c r="AG11" s="661"/>
      <c r="AH11" s="659" t="s">
        <v>14</v>
      </c>
      <c r="AI11" s="660"/>
      <c r="AJ11" s="660"/>
      <c r="AK11" s="661"/>
      <c r="AL11" s="659" t="s">
        <v>15</v>
      </c>
      <c r="AM11" s="660"/>
      <c r="AN11" s="660"/>
      <c r="AO11" s="660"/>
      <c r="AP11" s="662" t="s">
        <v>16</v>
      </c>
      <c r="AQ11" s="663"/>
      <c r="AR11" s="663"/>
      <c r="AS11" s="664"/>
      <c r="AT11" s="662" t="s">
        <v>17</v>
      </c>
      <c r="AU11" s="663"/>
      <c r="AV11" s="663"/>
      <c r="AW11" s="664"/>
      <c r="AX11" s="662" t="s">
        <v>18</v>
      </c>
      <c r="AY11" s="663"/>
      <c r="AZ11" s="663"/>
      <c r="BA11" s="664"/>
      <c r="BB11" s="662" t="s">
        <v>19</v>
      </c>
      <c r="BC11" s="663"/>
      <c r="BD11" s="663"/>
      <c r="BE11" s="664"/>
      <c r="BF11" s="630" t="s">
        <v>23</v>
      </c>
    </row>
    <row r="12" spans="1:58" s="7" customFormat="1" ht="15.75" thickBot="1">
      <c r="A12" s="551"/>
      <c r="B12" s="625"/>
      <c r="C12" s="619"/>
      <c r="D12" s="613"/>
      <c r="E12" s="616"/>
      <c r="F12" s="616"/>
      <c r="G12" s="619"/>
      <c r="H12" s="616"/>
      <c r="I12" s="613"/>
      <c r="J12" s="666" t="s">
        <v>30</v>
      </c>
      <c r="K12" s="583"/>
      <c r="L12" s="583"/>
      <c r="M12" s="667"/>
      <c r="N12" s="666" t="s">
        <v>30</v>
      </c>
      <c r="O12" s="583"/>
      <c r="P12" s="583"/>
      <c r="Q12" s="667"/>
      <c r="R12" s="666" t="s">
        <v>30</v>
      </c>
      <c r="S12" s="583"/>
      <c r="T12" s="583"/>
      <c r="U12" s="667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631"/>
    </row>
    <row r="13" spans="1:58" s="7" customFormat="1" ht="33.75" customHeight="1" thickBot="1">
      <c r="A13" s="552"/>
      <c r="B13" s="626"/>
      <c r="C13" s="619"/>
      <c r="D13" s="613"/>
      <c r="E13" s="800"/>
      <c r="F13" s="800"/>
      <c r="G13" s="619"/>
      <c r="H13" s="800"/>
      <c r="I13" s="665"/>
      <c r="J13" s="342" t="s">
        <v>31</v>
      </c>
      <c r="K13" s="343" t="s">
        <v>32</v>
      </c>
      <c r="L13" s="129" t="s">
        <v>33</v>
      </c>
      <c r="M13" s="344" t="s">
        <v>34</v>
      </c>
      <c r="N13" s="342" t="s">
        <v>31</v>
      </c>
      <c r="O13" s="343" t="s">
        <v>32</v>
      </c>
      <c r="P13" s="129" t="s">
        <v>33</v>
      </c>
      <c r="Q13" s="344" t="s">
        <v>35</v>
      </c>
      <c r="R13" s="345" t="s">
        <v>31</v>
      </c>
      <c r="S13" s="343" t="s">
        <v>32</v>
      </c>
      <c r="T13" s="129" t="s">
        <v>33</v>
      </c>
      <c r="U13" s="344" t="s">
        <v>35</v>
      </c>
      <c r="V13" s="154" t="s">
        <v>31</v>
      </c>
      <c r="W13" s="155" t="s">
        <v>32</v>
      </c>
      <c r="X13" s="156" t="s">
        <v>33</v>
      </c>
      <c r="Y13" s="157" t="s">
        <v>35</v>
      </c>
      <c r="Z13" s="154" t="s">
        <v>31</v>
      </c>
      <c r="AA13" s="155" t="s">
        <v>32</v>
      </c>
      <c r="AB13" s="156" t="s">
        <v>33</v>
      </c>
      <c r="AC13" s="157" t="s">
        <v>35</v>
      </c>
      <c r="AD13" s="154" t="s">
        <v>31</v>
      </c>
      <c r="AE13" s="155" t="s">
        <v>32</v>
      </c>
      <c r="AF13" s="156" t="s">
        <v>33</v>
      </c>
      <c r="AG13" s="157" t="s">
        <v>35</v>
      </c>
      <c r="AH13" s="154" t="s">
        <v>31</v>
      </c>
      <c r="AI13" s="155" t="s">
        <v>32</v>
      </c>
      <c r="AJ13" s="156" t="s">
        <v>33</v>
      </c>
      <c r="AK13" s="157" t="s">
        <v>35</v>
      </c>
      <c r="AL13" s="154" t="s">
        <v>31</v>
      </c>
      <c r="AM13" s="155" t="s">
        <v>32</v>
      </c>
      <c r="AN13" s="156" t="s">
        <v>33</v>
      </c>
      <c r="AO13" s="159" t="s">
        <v>35</v>
      </c>
      <c r="AP13" s="154" t="s">
        <v>31</v>
      </c>
      <c r="AQ13" s="155" t="s">
        <v>32</v>
      </c>
      <c r="AR13" s="156" t="s">
        <v>33</v>
      </c>
      <c r="AS13" s="159" t="s">
        <v>35</v>
      </c>
      <c r="AT13" s="154" t="s">
        <v>31</v>
      </c>
      <c r="AU13" s="155" t="s">
        <v>32</v>
      </c>
      <c r="AV13" s="156" t="s">
        <v>33</v>
      </c>
      <c r="AW13" s="159" t="s">
        <v>35</v>
      </c>
      <c r="AX13" s="154" t="s">
        <v>31</v>
      </c>
      <c r="AY13" s="155" t="s">
        <v>32</v>
      </c>
      <c r="AZ13" s="156" t="s">
        <v>33</v>
      </c>
      <c r="BA13" s="159" t="s">
        <v>35</v>
      </c>
      <c r="BB13" s="154" t="s">
        <v>31</v>
      </c>
      <c r="BC13" s="155" t="s">
        <v>32</v>
      </c>
      <c r="BD13" s="156" t="s">
        <v>33</v>
      </c>
      <c r="BE13" s="159" t="s">
        <v>35</v>
      </c>
      <c r="BF13" s="632"/>
    </row>
    <row r="14" spans="1:58" s="7" customFormat="1" ht="59.25" customHeight="1" thickBot="1">
      <c r="A14" s="585" t="s">
        <v>262</v>
      </c>
      <c r="B14" s="585">
        <v>15378</v>
      </c>
      <c r="C14" s="804" t="s">
        <v>244</v>
      </c>
      <c r="D14" s="585" t="s">
        <v>245</v>
      </c>
      <c r="E14" s="357" t="s">
        <v>246</v>
      </c>
      <c r="F14" s="358">
        <v>0.2</v>
      </c>
      <c r="G14" s="356" t="s">
        <v>247</v>
      </c>
      <c r="H14" s="359" t="s">
        <v>50</v>
      </c>
      <c r="I14" s="337" t="s">
        <v>50</v>
      </c>
      <c r="J14" s="415" t="s">
        <v>50</v>
      </c>
      <c r="K14" s="415" t="s">
        <v>50</v>
      </c>
      <c r="L14" s="415" t="s">
        <v>50</v>
      </c>
      <c r="M14" s="413">
        <v>0.23</v>
      </c>
      <c r="N14" s="415" t="s">
        <v>50</v>
      </c>
      <c r="O14" s="415" t="s">
        <v>50</v>
      </c>
      <c r="P14" s="415" t="s">
        <v>50</v>
      </c>
      <c r="Q14" s="413">
        <v>0.46</v>
      </c>
      <c r="R14" s="415" t="s">
        <v>50</v>
      </c>
      <c r="S14" s="415" t="s">
        <v>50</v>
      </c>
      <c r="T14" s="415" t="s">
        <v>50</v>
      </c>
      <c r="U14" s="416">
        <v>0.43</v>
      </c>
      <c r="V14" s="415" t="s">
        <v>50</v>
      </c>
      <c r="W14" s="415" t="s">
        <v>50</v>
      </c>
      <c r="X14" s="415" t="s">
        <v>50</v>
      </c>
      <c r="Y14" s="417">
        <v>0.42</v>
      </c>
      <c r="Z14" s="415" t="s">
        <v>50</v>
      </c>
      <c r="AA14" s="415" t="s">
        <v>50</v>
      </c>
      <c r="AB14" s="415" t="s">
        <v>50</v>
      </c>
      <c r="AC14" s="419">
        <v>0.45</v>
      </c>
      <c r="AD14" s="415" t="s">
        <v>50</v>
      </c>
      <c r="AE14" s="415" t="s">
        <v>50</v>
      </c>
      <c r="AF14" s="415" t="s">
        <v>50</v>
      </c>
      <c r="AG14" s="419">
        <v>0.35</v>
      </c>
      <c r="AH14" s="415" t="s">
        <v>50</v>
      </c>
      <c r="AI14" s="415" t="s">
        <v>50</v>
      </c>
      <c r="AJ14" s="415" t="s">
        <v>50</v>
      </c>
      <c r="AK14" s="419">
        <v>0.34</v>
      </c>
      <c r="AL14" s="415" t="s">
        <v>50</v>
      </c>
      <c r="AM14" s="415" t="s">
        <v>50</v>
      </c>
      <c r="AN14" s="415" t="s">
        <v>50</v>
      </c>
      <c r="AO14" s="487">
        <v>0.28</v>
      </c>
      <c r="AP14" s="415" t="s">
        <v>50</v>
      </c>
      <c r="AQ14" s="415" t="s">
        <v>50</v>
      </c>
      <c r="AR14" s="415" t="s">
        <v>50</v>
      </c>
      <c r="AS14" s="488">
        <v>0.44</v>
      </c>
      <c r="AT14" s="384"/>
      <c r="AU14" s="384"/>
      <c r="AV14" s="384"/>
      <c r="AW14" s="382"/>
      <c r="AX14" s="384"/>
      <c r="AY14" s="384"/>
      <c r="AZ14" s="384"/>
      <c r="BA14" s="382"/>
      <c r="BB14" s="384"/>
      <c r="BC14" s="384"/>
      <c r="BD14" s="384"/>
      <c r="BE14" s="383"/>
      <c r="BF14" s="422">
        <f>(M14+Q14+U14+Y14+AC14+AG14+AK14+AO14+AS14)/9</f>
        <v>0.37777777777777777</v>
      </c>
    </row>
    <row r="15" spans="1:58" ht="65.25" customHeight="1" thickBot="1">
      <c r="A15" s="586"/>
      <c r="B15" s="586"/>
      <c r="C15" s="805"/>
      <c r="D15" s="586"/>
      <c r="E15" s="361" t="s">
        <v>248</v>
      </c>
      <c r="F15" s="369">
        <v>0.15</v>
      </c>
      <c r="G15" s="370" t="s">
        <v>249</v>
      </c>
      <c r="H15" s="363" t="s">
        <v>50</v>
      </c>
      <c r="I15" s="364" t="s">
        <v>50</v>
      </c>
      <c r="J15" s="415" t="s">
        <v>50</v>
      </c>
      <c r="K15" s="415" t="s">
        <v>50</v>
      </c>
      <c r="L15" s="415" t="s">
        <v>50</v>
      </c>
      <c r="M15" s="414">
        <v>0.2</v>
      </c>
      <c r="N15" s="415" t="s">
        <v>50</v>
      </c>
      <c r="O15" s="415" t="s">
        <v>50</v>
      </c>
      <c r="P15" s="415" t="s">
        <v>50</v>
      </c>
      <c r="Q15" s="414">
        <v>0.23</v>
      </c>
      <c r="R15" s="415" t="s">
        <v>50</v>
      </c>
      <c r="S15" s="415" t="s">
        <v>50</v>
      </c>
      <c r="T15" s="415" t="s">
        <v>50</v>
      </c>
      <c r="U15" s="414">
        <v>0.28</v>
      </c>
      <c r="V15" s="415" t="s">
        <v>50</v>
      </c>
      <c r="W15" s="415" t="s">
        <v>50</v>
      </c>
      <c r="X15" s="415" t="s">
        <v>50</v>
      </c>
      <c r="Y15" s="418">
        <v>0.14</v>
      </c>
      <c r="Z15" s="415" t="s">
        <v>50</v>
      </c>
      <c r="AA15" s="415" t="s">
        <v>50</v>
      </c>
      <c r="AB15" s="415" t="s">
        <v>50</v>
      </c>
      <c r="AC15" s="418">
        <v>0.43</v>
      </c>
      <c r="AD15" s="415" t="s">
        <v>50</v>
      </c>
      <c r="AE15" s="415" t="s">
        <v>50</v>
      </c>
      <c r="AF15" s="415" t="s">
        <v>50</v>
      </c>
      <c r="AG15" s="420">
        <v>0.12</v>
      </c>
      <c r="AH15" s="415" t="s">
        <v>50</v>
      </c>
      <c r="AI15" s="415" t="s">
        <v>50</v>
      </c>
      <c r="AJ15" s="415" t="s">
        <v>50</v>
      </c>
      <c r="AK15" s="419">
        <v>0.13</v>
      </c>
      <c r="AL15" s="415" t="s">
        <v>50</v>
      </c>
      <c r="AM15" s="415" t="s">
        <v>50</v>
      </c>
      <c r="AN15" s="415" t="s">
        <v>50</v>
      </c>
      <c r="AO15" s="501">
        <v>0.11</v>
      </c>
      <c r="AP15" s="415" t="s">
        <v>50</v>
      </c>
      <c r="AQ15" s="415" t="s">
        <v>50</v>
      </c>
      <c r="AR15" s="415" t="s">
        <v>50</v>
      </c>
      <c r="AS15" s="409">
        <v>0.18</v>
      </c>
      <c r="AT15" s="366"/>
      <c r="AU15" s="366"/>
      <c r="AV15" s="366"/>
      <c r="AW15" s="366"/>
      <c r="AX15" s="366"/>
      <c r="AY15" s="366"/>
      <c r="AZ15" s="366"/>
      <c r="BA15" s="366"/>
      <c r="BB15" s="366"/>
      <c r="BC15" s="366"/>
      <c r="BD15" s="366"/>
      <c r="BE15" s="366"/>
      <c r="BF15" s="422">
        <f>(M15+Q15+U15+Y15+AC15+AG15+AK15+AO15+AS15)/9</f>
        <v>0.2022222222222222</v>
      </c>
    </row>
    <row r="16" spans="1:58" ht="53.25" customHeight="1" thickBot="1">
      <c r="A16" s="586"/>
      <c r="B16" s="586"/>
      <c r="C16" s="805"/>
      <c r="D16" s="586"/>
      <c r="E16" s="378" t="s">
        <v>250</v>
      </c>
      <c r="F16" s="379">
        <v>0.2</v>
      </c>
      <c r="G16" s="380" t="s">
        <v>247</v>
      </c>
      <c r="H16" s="381" t="s">
        <v>50</v>
      </c>
      <c r="I16" s="360" t="s">
        <v>50</v>
      </c>
      <c r="J16" s="415" t="s">
        <v>50</v>
      </c>
      <c r="K16" s="415" t="s">
        <v>50</v>
      </c>
      <c r="L16" s="415" t="s">
        <v>50</v>
      </c>
      <c r="M16" s="413">
        <v>0.23</v>
      </c>
      <c r="N16" s="415" t="s">
        <v>50</v>
      </c>
      <c r="O16" s="415" t="s">
        <v>50</v>
      </c>
      <c r="P16" s="415" t="s">
        <v>50</v>
      </c>
      <c r="Q16" s="414">
        <v>0.46</v>
      </c>
      <c r="R16" s="415" t="s">
        <v>50</v>
      </c>
      <c r="S16" s="415" t="s">
        <v>50</v>
      </c>
      <c r="T16" s="415" t="s">
        <v>50</v>
      </c>
      <c r="U16" s="414">
        <v>0.43</v>
      </c>
      <c r="V16" s="415" t="s">
        <v>50</v>
      </c>
      <c r="W16" s="415" t="s">
        <v>50</v>
      </c>
      <c r="X16" s="415" t="s">
        <v>50</v>
      </c>
      <c r="Y16" s="418">
        <v>0.42</v>
      </c>
      <c r="Z16" s="415" t="s">
        <v>50</v>
      </c>
      <c r="AA16" s="415" t="s">
        <v>50</v>
      </c>
      <c r="AB16" s="415" t="s">
        <v>50</v>
      </c>
      <c r="AC16" s="418">
        <v>0.45</v>
      </c>
      <c r="AD16" s="415" t="s">
        <v>50</v>
      </c>
      <c r="AE16" s="415" t="s">
        <v>50</v>
      </c>
      <c r="AF16" s="415" t="s">
        <v>50</v>
      </c>
      <c r="AG16" s="420">
        <v>0.35</v>
      </c>
      <c r="AH16" s="415" t="s">
        <v>50</v>
      </c>
      <c r="AI16" s="415" t="s">
        <v>50</v>
      </c>
      <c r="AJ16" s="415" t="s">
        <v>50</v>
      </c>
      <c r="AK16" s="419">
        <v>0.34</v>
      </c>
      <c r="AL16" s="415" t="s">
        <v>50</v>
      </c>
      <c r="AM16" s="415" t="s">
        <v>50</v>
      </c>
      <c r="AN16" s="415" t="s">
        <v>50</v>
      </c>
      <c r="AO16" s="502">
        <v>0.28</v>
      </c>
      <c r="AP16" s="415" t="s">
        <v>50</v>
      </c>
      <c r="AQ16" s="415" t="s">
        <v>50</v>
      </c>
      <c r="AR16" s="415" t="s">
        <v>50</v>
      </c>
      <c r="AS16" s="503">
        <v>0.44</v>
      </c>
      <c r="AT16" s="365"/>
      <c r="AU16" s="365"/>
      <c r="AV16" s="365"/>
      <c r="AW16" s="365"/>
      <c r="AX16" s="365"/>
      <c r="AY16" s="365"/>
      <c r="AZ16" s="365"/>
      <c r="BA16" s="365"/>
      <c r="BB16" s="365"/>
      <c r="BC16" s="365"/>
      <c r="BD16" s="365"/>
      <c r="BE16" s="372"/>
      <c r="BF16" s="422">
        <f>(M16+Q16+U16+Y16+AC16+AG16+AK16+AO16+AS16)/9</f>
        <v>0.37777777777777777</v>
      </c>
    </row>
    <row r="17" spans="1:58" ht="70.5" customHeight="1" thickBot="1">
      <c r="A17" s="586"/>
      <c r="B17" s="586"/>
      <c r="C17" s="805"/>
      <c r="D17" s="586"/>
      <c r="E17" s="361" t="s">
        <v>251</v>
      </c>
      <c r="F17" s="300">
        <v>1400</v>
      </c>
      <c r="G17" s="362" t="s">
        <v>252</v>
      </c>
      <c r="H17" s="363" t="s">
        <v>50</v>
      </c>
      <c r="I17" s="364" t="s">
        <v>50</v>
      </c>
      <c r="J17" s="415" t="s">
        <v>50</v>
      </c>
      <c r="K17" s="415" t="s">
        <v>50</v>
      </c>
      <c r="L17" s="415" t="s">
        <v>50</v>
      </c>
      <c r="M17" s="290">
        <v>89</v>
      </c>
      <c r="N17" s="415" t="s">
        <v>50</v>
      </c>
      <c r="O17" s="415" t="s">
        <v>50</v>
      </c>
      <c r="P17" s="415" t="s">
        <v>50</v>
      </c>
      <c r="Q17" s="290">
        <v>108</v>
      </c>
      <c r="R17" s="415" t="s">
        <v>50</v>
      </c>
      <c r="S17" s="415" t="s">
        <v>50</v>
      </c>
      <c r="T17" s="415" t="s">
        <v>50</v>
      </c>
      <c r="U17" s="290">
        <v>124</v>
      </c>
      <c r="V17" s="415" t="s">
        <v>50</v>
      </c>
      <c r="W17" s="415" t="s">
        <v>50</v>
      </c>
      <c r="X17" s="415" t="s">
        <v>50</v>
      </c>
      <c r="Y17" s="290">
        <v>133</v>
      </c>
      <c r="Z17" s="415" t="s">
        <v>50</v>
      </c>
      <c r="AA17" s="415" t="s">
        <v>50</v>
      </c>
      <c r="AB17" s="415" t="s">
        <v>50</v>
      </c>
      <c r="AC17" s="290">
        <v>128</v>
      </c>
      <c r="AD17" s="415" t="s">
        <v>50</v>
      </c>
      <c r="AE17" s="415" t="s">
        <v>50</v>
      </c>
      <c r="AF17" s="415" t="s">
        <v>50</v>
      </c>
      <c r="AG17" s="421">
        <v>202</v>
      </c>
      <c r="AH17" s="415" t="s">
        <v>50</v>
      </c>
      <c r="AI17" s="415" t="s">
        <v>50</v>
      </c>
      <c r="AJ17" s="415" t="s">
        <v>50</v>
      </c>
      <c r="AK17" s="489">
        <v>824</v>
      </c>
      <c r="AL17" s="415" t="s">
        <v>50</v>
      </c>
      <c r="AM17" s="415" t="s">
        <v>50</v>
      </c>
      <c r="AN17" s="415" t="s">
        <v>50</v>
      </c>
      <c r="AO17" s="500">
        <v>831</v>
      </c>
      <c r="AP17" s="415" t="s">
        <v>50</v>
      </c>
      <c r="AQ17" s="415" t="s">
        <v>50</v>
      </c>
      <c r="AR17" s="415" t="s">
        <v>50</v>
      </c>
      <c r="AS17" s="500">
        <v>719</v>
      </c>
      <c r="AT17" s="366"/>
      <c r="AU17" s="366"/>
      <c r="AV17" s="366"/>
      <c r="AW17" s="366"/>
      <c r="AX17" s="366"/>
      <c r="AY17" s="366"/>
      <c r="AZ17" s="366"/>
      <c r="BA17" s="366"/>
      <c r="BB17" s="366"/>
      <c r="BC17" s="366"/>
      <c r="BD17" s="366"/>
      <c r="BE17" s="373"/>
      <c r="BF17" s="290">
        <f>SUM(J17:AS17)</f>
        <v>3158</v>
      </c>
    </row>
    <row r="18" spans="1:58" ht="42" customHeight="1" thickBot="1">
      <c r="A18" s="586"/>
      <c r="B18" s="586"/>
      <c r="C18" s="805"/>
      <c r="D18" s="586"/>
      <c r="E18" s="361" t="s">
        <v>253</v>
      </c>
      <c r="F18" s="300">
        <v>60</v>
      </c>
      <c r="G18" s="362" t="s">
        <v>254</v>
      </c>
      <c r="H18" s="363" t="s">
        <v>50</v>
      </c>
      <c r="I18" s="364" t="s">
        <v>50</v>
      </c>
      <c r="J18" s="415" t="s">
        <v>50</v>
      </c>
      <c r="K18" s="415" t="s">
        <v>50</v>
      </c>
      <c r="L18" s="415" t="s">
        <v>50</v>
      </c>
      <c r="M18" s="290">
        <v>18</v>
      </c>
      <c r="N18" s="415" t="s">
        <v>50</v>
      </c>
      <c r="O18" s="415" t="s">
        <v>50</v>
      </c>
      <c r="P18" s="415" t="s">
        <v>50</v>
      </c>
      <c r="Q18" s="290">
        <v>21</v>
      </c>
      <c r="R18" s="415" t="s">
        <v>50</v>
      </c>
      <c r="S18" s="415" t="s">
        <v>50</v>
      </c>
      <c r="T18" s="415" t="s">
        <v>50</v>
      </c>
      <c r="U18" s="290">
        <v>19</v>
      </c>
      <c r="V18" s="415" t="s">
        <v>50</v>
      </c>
      <c r="W18" s="415" t="s">
        <v>50</v>
      </c>
      <c r="X18" s="415" t="s">
        <v>50</v>
      </c>
      <c r="Y18" s="290">
        <v>29</v>
      </c>
      <c r="Z18" s="415" t="s">
        <v>50</v>
      </c>
      <c r="AA18" s="415" t="s">
        <v>50</v>
      </c>
      <c r="AB18" s="415" t="s">
        <v>50</v>
      </c>
      <c r="AC18" s="290">
        <v>28</v>
      </c>
      <c r="AD18" s="415" t="s">
        <v>50</v>
      </c>
      <c r="AE18" s="415" t="s">
        <v>50</v>
      </c>
      <c r="AF18" s="415" t="s">
        <v>50</v>
      </c>
      <c r="AG18" s="421">
        <v>25</v>
      </c>
      <c r="AH18" s="490" t="s">
        <v>50</v>
      </c>
      <c r="AI18" s="490" t="s">
        <v>50</v>
      </c>
      <c r="AJ18" s="490" t="s">
        <v>50</v>
      </c>
      <c r="AK18" s="491">
        <v>43</v>
      </c>
      <c r="AL18" s="490" t="s">
        <v>50</v>
      </c>
      <c r="AM18" s="490" t="s">
        <v>50</v>
      </c>
      <c r="AN18" s="490" t="s">
        <v>50</v>
      </c>
      <c r="AO18" s="492">
        <v>56</v>
      </c>
      <c r="AP18" s="415" t="s">
        <v>50</v>
      </c>
      <c r="AQ18" s="415" t="s">
        <v>50</v>
      </c>
      <c r="AR18" s="415" t="s">
        <v>50</v>
      </c>
      <c r="AS18" s="400">
        <v>42</v>
      </c>
      <c r="AT18" s="341"/>
      <c r="AU18" s="341"/>
      <c r="AV18" s="341"/>
      <c r="AW18" s="341"/>
      <c r="AX18" s="341"/>
      <c r="AY18" s="341"/>
      <c r="AZ18" s="341"/>
      <c r="BA18" s="341"/>
      <c r="BB18" s="341"/>
      <c r="BC18" s="341"/>
      <c r="BD18" s="341"/>
      <c r="BE18" s="374"/>
      <c r="BF18" s="290">
        <f>SUM(J18:AS18)</f>
        <v>281</v>
      </c>
    </row>
    <row r="19" spans="1:58" ht="15" customHeight="1">
      <c r="A19" s="585" t="s">
        <v>263</v>
      </c>
      <c r="B19" s="586"/>
      <c r="C19" s="805"/>
      <c r="D19" s="586"/>
      <c r="E19" s="807" t="s">
        <v>255</v>
      </c>
      <c r="F19" s="810">
        <v>900</v>
      </c>
      <c r="G19" s="813" t="s">
        <v>256</v>
      </c>
      <c r="H19" s="801" t="s">
        <v>36</v>
      </c>
      <c r="I19" s="403" t="s">
        <v>37</v>
      </c>
      <c r="J19" s="347">
        <v>0</v>
      </c>
      <c r="K19" s="348">
        <v>0</v>
      </c>
      <c r="L19" s="348">
        <v>0</v>
      </c>
      <c r="M19" s="425">
        <v>0</v>
      </c>
      <c r="N19" s="347">
        <v>0</v>
      </c>
      <c r="O19" s="348">
        <v>0</v>
      </c>
      <c r="P19" s="348">
        <v>0</v>
      </c>
      <c r="Q19" s="425">
        <v>0</v>
      </c>
      <c r="R19" s="347">
        <v>0</v>
      </c>
      <c r="S19" s="348">
        <v>0</v>
      </c>
      <c r="T19" s="348">
        <v>0</v>
      </c>
      <c r="U19" s="425">
        <v>0</v>
      </c>
      <c r="V19" s="347">
        <v>0</v>
      </c>
      <c r="W19" s="348">
        <v>0</v>
      </c>
      <c r="X19" s="348">
        <v>0</v>
      </c>
      <c r="Y19" s="401">
        <v>0</v>
      </c>
      <c r="Z19" s="348">
        <v>0</v>
      </c>
      <c r="AA19" s="348">
        <v>0</v>
      </c>
      <c r="AB19" s="348">
        <v>0</v>
      </c>
      <c r="AC19" s="401">
        <v>0</v>
      </c>
      <c r="AD19" s="348">
        <v>0</v>
      </c>
      <c r="AE19" s="348">
        <v>0</v>
      </c>
      <c r="AF19" s="348">
        <v>0</v>
      </c>
      <c r="AG19" s="401">
        <v>0</v>
      </c>
      <c r="AH19" s="352">
        <v>0</v>
      </c>
      <c r="AI19" s="348">
        <v>0</v>
      </c>
      <c r="AJ19" s="348">
        <v>0</v>
      </c>
      <c r="AK19" s="493">
        <f>SUM(AH19:AJ19)</f>
        <v>0</v>
      </c>
      <c r="AL19" s="352">
        <v>0</v>
      </c>
      <c r="AM19" s="348">
        <v>0</v>
      </c>
      <c r="AN19" s="348">
        <v>0</v>
      </c>
      <c r="AO19" s="461">
        <f>SUM(AL19:AN19)</f>
        <v>0</v>
      </c>
      <c r="AP19" s="352">
        <v>0</v>
      </c>
      <c r="AQ19" s="348">
        <v>0</v>
      </c>
      <c r="AR19" s="348">
        <v>0</v>
      </c>
      <c r="AS19" s="461">
        <f>SUM(AP19:AR19)</f>
        <v>0</v>
      </c>
      <c r="AT19" s="346"/>
      <c r="AU19" s="346"/>
      <c r="AV19" s="346"/>
      <c r="AW19" s="346"/>
      <c r="AX19" s="346"/>
      <c r="AY19" s="346"/>
      <c r="AZ19" s="346"/>
      <c r="BA19" s="346"/>
      <c r="BB19" s="346"/>
      <c r="BC19" s="346"/>
      <c r="BD19" s="346"/>
      <c r="BE19" s="375"/>
      <c r="BF19" s="423">
        <v>0</v>
      </c>
    </row>
    <row r="20" spans="1:58" ht="15">
      <c r="A20" s="586"/>
      <c r="B20" s="586"/>
      <c r="C20" s="805"/>
      <c r="D20" s="586"/>
      <c r="E20" s="808"/>
      <c r="F20" s="811"/>
      <c r="G20" s="814"/>
      <c r="H20" s="802"/>
      <c r="I20" s="404" t="s">
        <v>38</v>
      </c>
      <c r="J20" s="349">
        <v>0</v>
      </c>
      <c r="K20" s="350">
        <v>0</v>
      </c>
      <c r="L20" s="350">
        <v>0</v>
      </c>
      <c r="M20" s="426">
        <v>0</v>
      </c>
      <c r="N20" s="349">
        <v>0</v>
      </c>
      <c r="O20" s="350">
        <v>0</v>
      </c>
      <c r="P20" s="350">
        <v>0</v>
      </c>
      <c r="Q20" s="426">
        <v>0</v>
      </c>
      <c r="R20" s="349">
        <v>0</v>
      </c>
      <c r="S20" s="350">
        <v>0</v>
      </c>
      <c r="T20" s="350">
        <v>0</v>
      </c>
      <c r="U20" s="426">
        <v>0</v>
      </c>
      <c r="V20" s="349">
        <v>0</v>
      </c>
      <c r="W20" s="350">
        <v>0</v>
      </c>
      <c r="X20" s="350">
        <v>0</v>
      </c>
      <c r="Y20" s="400">
        <v>0</v>
      </c>
      <c r="Z20" s="350">
        <v>0</v>
      </c>
      <c r="AA20" s="350">
        <v>0</v>
      </c>
      <c r="AB20" s="350">
        <v>0</v>
      </c>
      <c r="AC20" s="400">
        <v>0</v>
      </c>
      <c r="AD20" s="350">
        <v>0</v>
      </c>
      <c r="AE20" s="350">
        <v>0</v>
      </c>
      <c r="AF20" s="350">
        <v>0</v>
      </c>
      <c r="AG20" s="400">
        <v>0</v>
      </c>
      <c r="AH20" s="494">
        <v>0</v>
      </c>
      <c r="AI20" s="495">
        <v>0</v>
      </c>
      <c r="AJ20" s="495">
        <v>0</v>
      </c>
      <c r="AK20" s="496">
        <f aca="true" t="shared" si="0" ref="AK20:AK38">SUM(AH20:AJ20)</f>
        <v>0</v>
      </c>
      <c r="AL20" s="494">
        <v>0</v>
      </c>
      <c r="AM20" s="495">
        <v>0</v>
      </c>
      <c r="AN20" s="495">
        <v>0</v>
      </c>
      <c r="AO20" s="462">
        <f aca="true" t="shared" si="1" ref="AO20:AO33">SUM(AL20:AN20)</f>
        <v>0</v>
      </c>
      <c r="AP20" s="494">
        <v>0</v>
      </c>
      <c r="AQ20" s="495">
        <v>0</v>
      </c>
      <c r="AR20" s="495">
        <v>0</v>
      </c>
      <c r="AS20" s="462">
        <f aca="true" t="shared" si="2" ref="AS20:AS33">SUM(AP20:AR20)</f>
        <v>0</v>
      </c>
      <c r="AT20" s="341"/>
      <c r="AU20" s="341"/>
      <c r="AV20" s="341"/>
      <c r="AW20" s="341"/>
      <c r="AX20" s="341"/>
      <c r="AY20" s="341"/>
      <c r="AZ20" s="341"/>
      <c r="BA20" s="341"/>
      <c r="BB20" s="341"/>
      <c r="BC20" s="341"/>
      <c r="BD20" s="341"/>
      <c r="BE20" s="374"/>
      <c r="BF20" s="424">
        <f>M20+Q20+U20</f>
        <v>0</v>
      </c>
    </row>
    <row r="21" spans="1:58" ht="15">
      <c r="A21" s="586"/>
      <c r="B21" s="586"/>
      <c r="C21" s="805"/>
      <c r="D21" s="586"/>
      <c r="E21" s="808"/>
      <c r="F21" s="811"/>
      <c r="G21" s="814"/>
      <c r="H21" s="802"/>
      <c r="I21" s="404" t="s">
        <v>39</v>
      </c>
      <c r="J21" s="12">
        <v>15</v>
      </c>
      <c r="K21" s="8">
        <v>35</v>
      </c>
      <c r="L21" s="8">
        <v>0</v>
      </c>
      <c r="M21" s="354">
        <f>SUM(J21:L21)</f>
        <v>50</v>
      </c>
      <c r="N21" s="12">
        <v>46</v>
      </c>
      <c r="O21" s="8">
        <v>76</v>
      </c>
      <c r="P21" s="8">
        <v>0</v>
      </c>
      <c r="Q21" s="23">
        <f>SUM(N21:P21)</f>
        <v>122</v>
      </c>
      <c r="R21" s="15">
        <v>51</v>
      </c>
      <c r="S21" s="8">
        <v>54</v>
      </c>
      <c r="T21" s="8">
        <v>0</v>
      </c>
      <c r="U21" s="23">
        <f>SUM(R21:T21)</f>
        <v>105</v>
      </c>
      <c r="V21" s="349">
        <v>21</v>
      </c>
      <c r="W21" s="350">
        <v>26</v>
      </c>
      <c r="X21" s="350">
        <v>0</v>
      </c>
      <c r="Y21" s="400">
        <v>47</v>
      </c>
      <c r="Z21" s="350">
        <v>29</v>
      </c>
      <c r="AA21" s="350">
        <v>33</v>
      </c>
      <c r="AB21" s="350">
        <v>0</v>
      </c>
      <c r="AC21" s="400">
        <v>62</v>
      </c>
      <c r="AD21" s="350">
        <v>22</v>
      </c>
      <c r="AE21" s="350">
        <v>38</v>
      </c>
      <c r="AF21" s="350">
        <v>0</v>
      </c>
      <c r="AG21" s="400">
        <v>60</v>
      </c>
      <c r="AH21" s="353">
        <v>18</v>
      </c>
      <c r="AI21" s="350">
        <v>21</v>
      </c>
      <c r="AJ21" s="350">
        <v>0</v>
      </c>
      <c r="AK21" s="496">
        <f t="shared" si="0"/>
        <v>39</v>
      </c>
      <c r="AL21" s="353">
        <v>9</v>
      </c>
      <c r="AM21" s="350">
        <v>29</v>
      </c>
      <c r="AN21" s="350">
        <v>0</v>
      </c>
      <c r="AO21" s="462">
        <f t="shared" si="1"/>
        <v>38</v>
      </c>
      <c r="AP21" s="353">
        <v>33</v>
      </c>
      <c r="AQ21" s="350">
        <v>41</v>
      </c>
      <c r="AR21" s="350">
        <v>0</v>
      </c>
      <c r="AS21" s="462">
        <f t="shared" si="2"/>
        <v>74</v>
      </c>
      <c r="AT21" s="341"/>
      <c r="AU21" s="341"/>
      <c r="AV21" s="341"/>
      <c r="AW21" s="341"/>
      <c r="AX21" s="341"/>
      <c r="AY21" s="341"/>
      <c r="AZ21" s="341"/>
      <c r="BA21" s="341"/>
      <c r="BB21" s="341"/>
      <c r="BC21" s="341"/>
      <c r="BD21" s="341"/>
      <c r="BE21" s="374"/>
      <c r="BF21" s="376">
        <f>M21+Q21+U21+Y21+AC21+AG21+AK21+AO21+AS21</f>
        <v>597</v>
      </c>
    </row>
    <row r="22" spans="1:58" ht="15">
      <c r="A22" s="586"/>
      <c r="B22" s="586"/>
      <c r="C22" s="805"/>
      <c r="D22" s="586"/>
      <c r="E22" s="808"/>
      <c r="F22" s="811"/>
      <c r="G22" s="814"/>
      <c r="H22" s="802"/>
      <c r="I22" s="404" t="s">
        <v>40</v>
      </c>
      <c r="J22" s="12">
        <v>24</v>
      </c>
      <c r="K22" s="8">
        <v>22</v>
      </c>
      <c r="L22" s="8">
        <v>0</v>
      </c>
      <c r="M22" s="354">
        <f>SUM(J22:L22)</f>
        <v>46</v>
      </c>
      <c r="N22" s="12">
        <v>46</v>
      </c>
      <c r="O22" s="8">
        <v>77</v>
      </c>
      <c r="P22" s="8">
        <v>0</v>
      </c>
      <c r="Q22" s="23">
        <f>SUM(N22:P22)</f>
        <v>123</v>
      </c>
      <c r="R22" s="15">
        <v>59</v>
      </c>
      <c r="S22" s="8">
        <v>66</v>
      </c>
      <c r="T22" s="8">
        <v>0</v>
      </c>
      <c r="U22" s="23">
        <f>SUM(R22:T22)</f>
        <v>125</v>
      </c>
      <c r="V22" s="349">
        <v>24</v>
      </c>
      <c r="W22" s="350">
        <v>24</v>
      </c>
      <c r="X22" s="350">
        <v>0</v>
      </c>
      <c r="Y22" s="400">
        <v>48</v>
      </c>
      <c r="Z22" s="350">
        <v>21</v>
      </c>
      <c r="AA22" s="350">
        <v>34</v>
      </c>
      <c r="AB22" s="350">
        <v>0</v>
      </c>
      <c r="AC22" s="400">
        <v>55</v>
      </c>
      <c r="AD22" s="350">
        <v>11</v>
      </c>
      <c r="AE22" s="350">
        <v>32</v>
      </c>
      <c r="AF22" s="350">
        <v>0</v>
      </c>
      <c r="AG22" s="400">
        <v>43</v>
      </c>
      <c r="AH22" s="353">
        <v>32</v>
      </c>
      <c r="AI22" s="350">
        <v>37</v>
      </c>
      <c r="AJ22" s="350">
        <v>0</v>
      </c>
      <c r="AK22" s="496">
        <f t="shared" si="0"/>
        <v>69</v>
      </c>
      <c r="AL22" s="353">
        <v>17</v>
      </c>
      <c r="AM22" s="350">
        <v>38</v>
      </c>
      <c r="AN22" s="350">
        <v>0</v>
      </c>
      <c r="AO22" s="462">
        <f t="shared" si="1"/>
        <v>55</v>
      </c>
      <c r="AP22" s="353">
        <v>28</v>
      </c>
      <c r="AQ22" s="350">
        <v>19</v>
      </c>
      <c r="AR22" s="350">
        <v>0</v>
      </c>
      <c r="AS22" s="462">
        <f t="shared" si="2"/>
        <v>47</v>
      </c>
      <c r="AT22" s="341"/>
      <c r="AU22" s="341"/>
      <c r="AV22" s="341"/>
      <c r="AW22" s="341"/>
      <c r="AX22" s="341"/>
      <c r="AY22" s="341"/>
      <c r="AZ22" s="341"/>
      <c r="BA22" s="341"/>
      <c r="BB22" s="341"/>
      <c r="BC22" s="341"/>
      <c r="BD22" s="341"/>
      <c r="BE22" s="374"/>
      <c r="BF22" s="376">
        <f>M22+Q22+U22+Y22+AC22+AG22+AK22+AO22+AS22</f>
        <v>611</v>
      </c>
    </row>
    <row r="23" spans="1:58" ht="15">
      <c r="A23" s="586"/>
      <c r="B23" s="586"/>
      <c r="C23" s="805"/>
      <c r="D23" s="586"/>
      <c r="E23" s="808"/>
      <c r="F23" s="811"/>
      <c r="G23" s="814"/>
      <c r="H23" s="802"/>
      <c r="I23" s="404" t="s">
        <v>41</v>
      </c>
      <c r="J23" s="12">
        <v>0</v>
      </c>
      <c r="K23" s="8">
        <v>0</v>
      </c>
      <c r="L23" s="8">
        <v>0</v>
      </c>
      <c r="M23" s="354">
        <f>SUM(J23:L23)</f>
        <v>0</v>
      </c>
      <c r="N23" s="12">
        <v>0</v>
      </c>
      <c r="O23" s="8">
        <v>3</v>
      </c>
      <c r="P23" s="8">
        <v>0</v>
      </c>
      <c r="Q23" s="23">
        <f>SUM(N23:P23)</f>
        <v>3</v>
      </c>
      <c r="R23" s="15">
        <v>2</v>
      </c>
      <c r="S23" s="8">
        <v>2</v>
      </c>
      <c r="T23" s="8"/>
      <c r="U23" s="23">
        <f>SUM(R23:T23)</f>
        <v>4</v>
      </c>
      <c r="V23" s="349">
        <v>0</v>
      </c>
      <c r="W23" s="350">
        <v>0</v>
      </c>
      <c r="X23" s="350">
        <v>0</v>
      </c>
      <c r="Y23" s="400">
        <v>0</v>
      </c>
      <c r="Z23" s="350">
        <v>0</v>
      </c>
      <c r="AA23" s="350">
        <v>0</v>
      </c>
      <c r="AB23" s="350">
        <v>0</v>
      </c>
      <c r="AC23" s="400">
        <v>0</v>
      </c>
      <c r="AD23" s="350">
        <v>0</v>
      </c>
      <c r="AE23" s="350">
        <v>0</v>
      </c>
      <c r="AF23" s="350">
        <v>0</v>
      </c>
      <c r="AG23" s="400">
        <v>0</v>
      </c>
      <c r="AH23" s="353">
        <v>0</v>
      </c>
      <c r="AI23" s="350">
        <v>2</v>
      </c>
      <c r="AJ23" s="350">
        <v>0</v>
      </c>
      <c r="AK23" s="496">
        <f t="shared" si="0"/>
        <v>2</v>
      </c>
      <c r="AL23" s="353">
        <v>0</v>
      </c>
      <c r="AM23" s="350">
        <v>2</v>
      </c>
      <c r="AN23" s="350">
        <v>0</v>
      </c>
      <c r="AO23" s="462">
        <f t="shared" si="1"/>
        <v>2</v>
      </c>
      <c r="AP23" s="353">
        <v>2</v>
      </c>
      <c r="AQ23" s="350">
        <v>3</v>
      </c>
      <c r="AR23" s="350">
        <v>0</v>
      </c>
      <c r="AS23" s="462">
        <f t="shared" si="2"/>
        <v>5</v>
      </c>
      <c r="AT23" s="341"/>
      <c r="AU23" s="341"/>
      <c r="AV23" s="341"/>
      <c r="AW23" s="341"/>
      <c r="AX23" s="341"/>
      <c r="AY23" s="341"/>
      <c r="AZ23" s="341"/>
      <c r="BA23" s="341"/>
      <c r="BB23" s="341"/>
      <c r="BC23" s="341"/>
      <c r="BD23" s="341"/>
      <c r="BE23" s="374"/>
      <c r="BF23" s="376">
        <f>M23+Q23+U23+Y23+AC23+AG23</f>
        <v>7</v>
      </c>
    </row>
    <row r="24" spans="1:58" ht="24.75" customHeight="1">
      <c r="A24" s="586"/>
      <c r="B24" s="586"/>
      <c r="C24" s="805"/>
      <c r="D24" s="586"/>
      <c r="E24" s="808"/>
      <c r="F24" s="811"/>
      <c r="G24" s="814"/>
      <c r="H24" s="803"/>
      <c r="I24" s="398" t="s">
        <v>257</v>
      </c>
      <c r="J24" s="336">
        <f>SUM(J21:J23)</f>
        <v>39</v>
      </c>
      <c r="K24" s="336">
        <f>SUM(K21:K23)</f>
        <v>57</v>
      </c>
      <c r="L24" s="336">
        <f>SUM(L21:L23)</f>
        <v>0</v>
      </c>
      <c r="M24" s="354">
        <f>SUM(J24:L24)</f>
        <v>96</v>
      </c>
      <c r="N24" s="336">
        <f>SUM(N21:N23)</f>
        <v>92</v>
      </c>
      <c r="O24" s="336">
        <f>SUM(O21:O23)</f>
        <v>156</v>
      </c>
      <c r="P24" s="336">
        <f>SUM(P21:P23)</f>
        <v>0</v>
      </c>
      <c r="Q24" s="23">
        <f>SUM(N24:P24)</f>
        <v>248</v>
      </c>
      <c r="R24" s="296">
        <f aca="true" t="shared" si="3" ref="R24:T25">SUM(R21:R23)</f>
        <v>112</v>
      </c>
      <c r="S24" s="336">
        <f t="shared" si="3"/>
        <v>122</v>
      </c>
      <c r="T24" s="336">
        <f t="shared" si="3"/>
        <v>0</v>
      </c>
      <c r="U24" s="23">
        <f>SUM(R24:T24)</f>
        <v>234</v>
      </c>
      <c r="V24" s="408">
        <f>SUM(V19:V23)</f>
        <v>45</v>
      </c>
      <c r="W24" s="397">
        <f>SUM(W19:W23)</f>
        <v>50</v>
      </c>
      <c r="X24" s="397">
        <v>0</v>
      </c>
      <c r="Y24" s="397">
        <f>SUM(V24:X24)</f>
        <v>95</v>
      </c>
      <c r="Z24" s="397">
        <v>50</v>
      </c>
      <c r="AA24" s="397">
        <v>67</v>
      </c>
      <c r="AB24" s="397">
        <v>0</v>
      </c>
      <c r="AC24" s="397">
        <f>SUM(Z24:AB24)</f>
        <v>117</v>
      </c>
      <c r="AD24" s="397">
        <v>33</v>
      </c>
      <c r="AE24" s="397">
        <v>70</v>
      </c>
      <c r="AF24" s="397">
        <v>0</v>
      </c>
      <c r="AG24" s="397">
        <f>SUM(AD24:AF24)</f>
        <v>103</v>
      </c>
      <c r="AH24" s="460">
        <f>SUM(AH8:AH23)</f>
        <v>50</v>
      </c>
      <c r="AI24" s="459">
        <f>SUM(AI8:AI23)</f>
        <v>60</v>
      </c>
      <c r="AJ24" s="459">
        <f>SUM(AJ8:AJ23)</f>
        <v>0</v>
      </c>
      <c r="AK24" s="496">
        <f t="shared" si="0"/>
        <v>110</v>
      </c>
      <c r="AL24" s="460">
        <f>SUM(AL8:AL23)</f>
        <v>26</v>
      </c>
      <c r="AM24" s="459">
        <f>SUM(AM8:AM23)</f>
        <v>69</v>
      </c>
      <c r="AN24" s="459">
        <f>SUM(AN8:AN23)</f>
        <v>0</v>
      </c>
      <c r="AO24" s="462">
        <f t="shared" si="1"/>
        <v>95</v>
      </c>
      <c r="AP24" s="460">
        <f>SUM(AP8:AP23)</f>
        <v>63</v>
      </c>
      <c r="AQ24" s="459">
        <f>SUM(AQ8:AQ23)</f>
        <v>63</v>
      </c>
      <c r="AR24" s="459">
        <f>SUM(AR8:AR23)</f>
        <v>0</v>
      </c>
      <c r="AS24" s="462">
        <f t="shared" si="2"/>
        <v>126</v>
      </c>
      <c r="AT24" s="399"/>
      <c r="AU24" s="386"/>
      <c r="AV24" s="386"/>
      <c r="AW24" s="386"/>
      <c r="AX24" s="386"/>
      <c r="AY24" s="386"/>
      <c r="AZ24" s="386"/>
      <c r="BA24" s="386"/>
      <c r="BB24" s="386"/>
      <c r="BC24" s="386"/>
      <c r="BD24" s="386"/>
      <c r="BE24" s="411"/>
      <c r="BF24" s="412">
        <f>M24+Q24+U24+Y24+AC24+AG24+AK24+AO24+AS24</f>
        <v>1224</v>
      </c>
    </row>
    <row r="25" spans="1:58" ht="15">
      <c r="A25" s="586"/>
      <c r="B25" s="586"/>
      <c r="C25" s="805"/>
      <c r="D25" s="586"/>
      <c r="E25" s="808"/>
      <c r="F25" s="811"/>
      <c r="G25" s="814"/>
      <c r="H25" s="823" t="s">
        <v>42</v>
      </c>
      <c r="I25" s="404" t="s">
        <v>43</v>
      </c>
      <c r="J25" s="349">
        <v>39</v>
      </c>
      <c r="K25" s="350">
        <v>57</v>
      </c>
      <c r="L25" s="350">
        <v>0</v>
      </c>
      <c r="M25" s="426">
        <f>J25+K25+L25</f>
        <v>96</v>
      </c>
      <c r="N25" s="349">
        <v>92</v>
      </c>
      <c r="O25" s="349">
        <v>156</v>
      </c>
      <c r="P25" s="349">
        <v>0</v>
      </c>
      <c r="Q25" s="426">
        <f>N25+O25</f>
        <v>248</v>
      </c>
      <c r="R25" s="296">
        <f t="shared" si="3"/>
        <v>173</v>
      </c>
      <c r="S25" s="336">
        <f t="shared" si="3"/>
        <v>190</v>
      </c>
      <c r="T25" s="336">
        <f t="shared" si="3"/>
        <v>0</v>
      </c>
      <c r="U25" s="354">
        <f>R25+S25+T25</f>
        <v>363</v>
      </c>
      <c r="V25" s="349">
        <v>44</v>
      </c>
      <c r="W25" s="350">
        <v>49</v>
      </c>
      <c r="X25" s="350">
        <v>0</v>
      </c>
      <c r="Y25" s="400">
        <v>93</v>
      </c>
      <c r="Z25" s="350">
        <v>50</v>
      </c>
      <c r="AA25" s="350">
        <v>67</v>
      </c>
      <c r="AB25" s="350">
        <v>0</v>
      </c>
      <c r="AC25" s="400">
        <v>117</v>
      </c>
      <c r="AD25" s="350">
        <v>31</v>
      </c>
      <c r="AE25" s="350">
        <v>70</v>
      </c>
      <c r="AF25" s="350">
        <v>0</v>
      </c>
      <c r="AG25" s="400">
        <v>101</v>
      </c>
      <c r="AH25" s="353">
        <v>50</v>
      </c>
      <c r="AI25" s="350">
        <v>60</v>
      </c>
      <c r="AJ25" s="350">
        <v>0</v>
      </c>
      <c r="AK25" s="496">
        <f t="shared" si="0"/>
        <v>110</v>
      </c>
      <c r="AL25" s="387">
        <v>24</v>
      </c>
      <c r="AM25" s="350">
        <v>66</v>
      </c>
      <c r="AN25" s="350">
        <v>0</v>
      </c>
      <c r="AO25" s="462">
        <f t="shared" si="1"/>
        <v>90</v>
      </c>
      <c r="AP25" s="387">
        <v>59</v>
      </c>
      <c r="AQ25" s="350">
        <v>61</v>
      </c>
      <c r="AR25" s="350">
        <v>0</v>
      </c>
      <c r="AS25" s="462">
        <f t="shared" si="2"/>
        <v>120</v>
      </c>
      <c r="AT25" s="341"/>
      <c r="AU25" s="341"/>
      <c r="AV25" s="341"/>
      <c r="AW25" s="341"/>
      <c r="AX25" s="341"/>
      <c r="AY25" s="341"/>
      <c r="AZ25" s="341"/>
      <c r="BA25" s="341"/>
      <c r="BB25" s="341"/>
      <c r="BC25" s="341"/>
      <c r="BD25" s="341"/>
      <c r="BE25" s="374"/>
      <c r="BF25" s="376">
        <f>M25+Q25+U25+Y25+AC25+AG25+AK25+AO25+AS25</f>
        <v>1338</v>
      </c>
    </row>
    <row r="26" spans="1:58" ht="15">
      <c r="A26" s="586"/>
      <c r="B26" s="586"/>
      <c r="C26" s="805"/>
      <c r="D26" s="586"/>
      <c r="E26" s="808"/>
      <c r="F26" s="811"/>
      <c r="G26" s="814"/>
      <c r="H26" s="824"/>
      <c r="I26" s="404" t="s">
        <v>44</v>
      </c>
      <c r="J26" s="349">
        <v>0</v>
      </c>
      <c r="K26" s="350">
        <v>0</v>
      </c>
      <c r="L26" s="350">
        <v>0</v>
      </c>
      <c r="M26" s="426">
        <f>J26+K26+L26</f>
        <v>0</v>
      </c>
      <c r="N26" s="349">
        <v>0</v>
      </c>
      <c r="O26" s="349">
        <v>0</v>
      </c>
      <c r="P26" s="349">
        <v>0</v>
      </c>
      <c r="Q26" s="426">
        <f>N26+O26</f>
        <v>0</v>
      </c>
      <c r="R26" s="349">
        <v>0</v>
      </c>
      <c r="S26" s="349">
        <v>0</v>
      </c>
      <c r="T26" s="349">
        <v>0</v>
      </c>
      <c r="U26" s="426">
        <f>R26+S26</f>
        <v>0</v>
      </c>
      <c r="V26" s="349">
        <v>1</v>
      </c>
      <c r="W26" s="350">
        <v>1</v>
      </c>
      <c r="X26" s="350">
        <v>0</v>
      </c>
      <c r="Y26" s="400">
        <v>2</v>
      </c>
      <c r="Z26" s="350">
        <v>0</v>
      </c>
      <c r="AA26" s="350">
        <v>0</v>
      </c>
      <c r="AB26" s="350">
        <v>0</v>
      </c>
      <c r="AC26" s="400">
        <v>0</v>
      </c>
      <c r="AD26" s="350">
        <v>2</v>
      </c>
      <c r="AE26" s="350">
        <v>0</v>
      </c>
      <c r="AF26" s="350">
        <v>0</v>
      </c>
      <c r="AG26" s="400">
        <v>2</v>
      </c>
      <c r="AH26" s="353">
        <v>0</v>
      </c>
      <c r="AI26" s="350">
        <v>0</v>
      </c>
      <c r="AJ26" s="350">
        <v>0</v>
      </c>
      <c r="AK26" s="496">
        <f t="shared" si="0"/>
        <v>0</v>
      </c>
      <c r="AL26" s="353">
        <v>2</v>
      </c>
      <c r="AM26" s="350">
        <v>3</v>
      </c>
      <c r="AN26" s="350">
        <v>0</v>
      </c>
      <c r="AO26" s="462">
        <f t="shared" si="1"/>
        <v>5</v>
      </c>
      <c r="AP26" s="353">
        <v>4</v>
      </c>
      <c r="AQ26" s="350">
        <v>2</v>
      </c>
      <c r="AR26" s="350">
        <v>0</v>
      </c>
      <c r="AS26" s="462">
        <f t="shared" si="2"/>
        <v>6</v>
      </c>
      <c r="AT26" s="341"/>
      <c r="AU26" s="341"/>
      <c r="AV26" s="341"/>
      <c r="AW26" s="341"/>
      <c r="AX26" s="341"/>
      <c r="AY26" s="341"/>
      <c r="AZ26" s="341"/>
      <c r="BA26" s="341"/>
      <c r="BB26" s="341"/>
      <c r="BC26" s="341"/>
      <c r="BD26" s="341"/>
      <c r="BE26" s="374"/>
      <c r="BF26" s="424">
        <f>M26+Q26+U26+Y26+AC26+AG26+AK26+AO26+AS26</f>
        <v>15</v>
      </c>
    </row>
    <row r="27" spans="1:58" ht="15">
      <c r="A27" s="586"/>
      <c r="B27" s="586"/>
      <c r="C27" s="805"/>
      <c r="D27" s="586"/>
      <c r="E27" s="808"/>
      <c r="F27" s="811"/>
      <c r="G27" s="814"/>
      <c r="H27" s="825" t="s">
        <v>45</v>
      </c>
      <c r="I27" s="404" t="s">
        <v>46</v>
      </c>
      <c r="J27" s="349">
        <v>0</v>
      </c>
      <c r="K27" s="350">
        <v>0</v>
      </c>
      <c r="L27" s="350">
        <v>0</v>
      </c>
      <c r="M27" s="426">
        <v>0</v>
      </c>
      <c r="N27" s="349">
        <v>0</v>
      </c>
      <c r="O27" s="349">
        <v>0</v>
      </c>
      <c r="P27" s="349">
        <v>0</v>
      </c>
      <c r="Q27" s="426">
        <f>N27+O27</f>
        <v>0</v>
      </c>
      <c r="R27" s="349">
        <v>0</v>
      </c>
      <c r="S27" s="349">
        <v>0</v>
      </c>
      <c r="T27" s="349">
        <v>0</v>
      </c>
      <c r="U27" s="426">
        <f>R27+S27</f>
        <v>0</v>
      </c>
      <c r="V27" s="349">
        <v>0</v>
      </c>
      <c r="W27" s="350">
        <v>0</v>
      </c>
      <c r="X27" s="350">
        <v>0</v>
      </c>
      <c r="Y27" s="400">
        <v>0</v>
      </c>
      <c r="Z27" s="350">
        <v>0</v>
      </c>
      <c r="AA27" s="350">
        <v>0</v>
      </c>
      <c r="AB27" s="350">
        <v>0</v>
      </c>
      <c r="AC27" s="400">
        <v>0</v>
      </c>
      <c r="AD27" s="350">
        <v>0</v>
      </c>
      <c r="AE27" s="350">
        <v>0</v>
      </c>
      <c r="AF27" s="350">
        <v>0</v>
      </c>
      <c r="AG27" s="400">
        <v>0</v>
      </c>
      <c r="AH27" s="353">
        <v>0</v>
      </c>
      <c r="AI27" s="350">
        <v>0</v>
      </c>
      <c r="AJ27" s="350">
        <v>0</v>
      </c>
      <c r="AK27" s="496">
        <f t="shared" si="0"/>
        <v>0</v>
      </c>
      <c r="AL27" s="353">
        <v>0</v>
      </c>
      <c r="AM27" s="350">
        <v>0</v>
      </c>
      <c r="AN27" s="350">
        <v>0</v>
      </c>
      <c r="AO27" s="462">
        <f t="shared" si="1"/>
        <v>0</v>
      </c>
      <c r="AP27" s="353">
        <v>0</v>
      </c>
      <c r="AQ27" s="350">
        <v>0</v>
      </c>
      <c r="AR27" s="350">
        <v>0</v>
      </c>
      <c r="AS27" s="462">
        <f t="shared" si="2"/>
        <v>0</v>
      </c>
      <c r="AT27" s="341"/>
      <c r="AU27" s="341"/>
      <c r="AV27" s="341"/>
      <c r="AW27" s="341"/>
      <c r="AX27" s="341"/>
      <c r="AY27" s="341"/>
      <c r="AZ27" s="341"/>
      <c r="BA27" s="341"/>
      <c r="BB27" s="341"/>
      <c r="BC27" s="341"/>
      <c r="BD27" s="341"/>
      <c r="BE27" s="374"/>
      <c r="BF27" s="424">
        <f>M27+Q27+U27+Y27+AC27+AG27</f>
        <v>0</v>
      </c>
    </row>
    <row r="28" spans="1:58" ht="15.75" thickBot="1">
      <c r="A28" s="586"/>
      <c r="B28" s="586"/>
      <c r="C28" s="805"/>
      <c r="D28" s="586"/>
      <c r="E28" s="809"/>
      <c r="F28" s="812"/>
      <c r="G28" s="815"/>
      <c r="H28" s="826"/>
      <c r="I28" s="405" t="s">
        <v>47</v>
      </c>
      <c r="J28" s="351">
        <v>0</v>
      </c>
      <c r="K28" s="291">
        <v>0</v>
      </c>
      <c r="L28" s="291">
        <v>0</v>
      </c>
      <c r="M28" s="427">
        <v>0</v>
      </c>
      <c r="N28" s="351">
        <v>0</v>
      </c>
      <c r="O28" s="351">
        <v>0</v>
      </c>
      <c r="P28" s="351">
        <v>0</v>
      </c>
      <c r="Q28" s="426">
        <f>N28+O28</f>
        <v>0</v>
      </c>
      <c r="R28" s="351">
        <v>0</v>
      </c>
      <c r="S28" s="351">
        <v>0</v>
      </c>
      <c r="T28" s="351">
        <v>0</v>
      </c>
      <c r="U28" s="426">
        <f>R28+S28</f>
        <v>0</v>
      </c>
      <c r="V28" s="351">
        <v>0</v>
      </c>
      <c r="W28" s="291">
        <v>0</v>
      </c>
      <c r="X28" s="291">
        <v>0</v>
      </c>
      <c r="Y28" s="402">
        <v>0</v>
      </c>
      <c r="Z28" s="291">
        <v>0</v>
      </c>
      <c r="AA28" s="291">
        <v>0</v>
      </c>
      <c r="AB28" s="291">
        <v>0</v>
      </c>
      <c r="AC28" s="402">
        <v>0</v>
      </c>
      <c r="AD28" s="291">
        <v>0</v>
      </c>
      <c r="AE28" s="291">
        <v>0</v>
      </c>
      <c r="AF28" s="291">
        <v>0</v>
      </c>
      <c r="AG28" s="402">
        <v>0</v>
      </c>
      <c r="AH28" s="497">
        <v>0</v>
      </c>
      <c r="AI28" s="498">
        <v>0</v>
      </c>
      <c r="AJ28" s="498">
        <v>0</v>
      </c>
      <c r="AK28" s="499">
        <f t="shared" si="0"/>
        <v>0</v>
      </c>
      <c r="AL28" s="509">
        <v>0</v>
      </c>
      <c r="AM28" s="510">
        <v>0</v>
      </c>
      <c r="AN28" s="510">
        <v>0</v>
      </c>
      <c r="AO28" s="463">
        <f t="shared" si="1"/>
        <v>0</v>
      </c>
      <c r="AP28" s="509">
        <v>0</v>
      </c>
      <c r="AQ28" s="510">
        <v>0</v>
      </c>
      <c r="AR28" s="510">
        <v>0</v>
      </c>
      <c r="AS28" s="463">
        <f t="shared" si="2"/>
        <v>0</v>
      </c>
      <c r="AT28" s="288"/>
      <c r="AU28" s="288"/>
      <c r="AV28" s="288"/>
      <c r="AW28" s="288"/>
      <c r="AX28" s="288"/>
      <c r="AY28" s="288"/>
      <c r="AZ28" s="288"/>
      <c r="BA28" s="288"/>
      <c r="BB28" s="288"/>
      <c r="BC28" s="288"/>
      <c r="BD28" s="288"/>
      <c r="BE28" s="377"/>
      <c r="BF28" s="504">
        <f>M28+Q28+U28+Y28+AC28+AG28</f>
        <v>0</v>
      </c>
    </row>
    <row r="29" spans="1:58" ht="15" customHeight="1">
      <c r="A29" s="586"/>
      <c r="B29" s="586"/>
      <c r="C29" s="805"/>
      <c r="D29" s="586"/>
      <c r="E29" s="827" t="s">
        <v>258</v>
      </c>
      <c r="F29" s="810">
        <v>900</v>
      </c>
      <c r="G29" s="830" t="s">
        <v>259</v>
      </c>
      <c r="H29" s="816" t="s">
        <v>36</v>
      </c>
      <c r="I29" s="337" t="s">
        <v>37</v>
      </c>
      <c r="J29" s="352">
        <v>0</v>
      </c>
      <c r="K29" s="348">
        <v>0</v>
      </c>
      <c r="L29" s="348">
        <v>0</v>
      </c>
      <c r="M29" s="425">
        <v>0</v>
      </c>
      <c r="N29" s="347">
        <v>0</v>
      </c>
      <c r="O29" s="348">
        <v>0</v>
      </c>
      <c r="P29" s="348">
        <v>0</v>
      </c>
      <c r="Q29" s="425">
        <v>0</v>
      </c>
      <c r="R29" s="347">
        <v>0</v>
      </c>
      <c r="S29" s="348">
        <v>0</v>
      </c>
      <c r="T29" s="348">
        <v>0</v>
      </c>
      <c r="U29" s="425">
        <v>0</v>
      </c>
      <c r="V29" s="347">
        <v>0</v>
      </c>
      <c r="W29" s="348">
        <v>0</v>
      </c>
      <c r="X29" s="348">
        <v>0</v>
      </c>
      <c r="Y29" s="401">
        <v>0</v>
      </c>
      <c r="Z29" s="348">
        <v>0</v>
      </c>
      <c r="AA29" s="348">
        <v>0</v>
      </c>
      <c r="AB29" s="348">
        <v>0</v>
      </c>
      <c r="AC29" s="401">
        <v>0</v>
      </c>
      <c r="AD29" s="348">
        <v>0</v>
      </c>
      <c r="AE29" s="348">
        <v>0</v>
      </c>
      <c r="AF29" s="348">
        <v>0</v>
      </c>
      <c r="AG29" s="401">
        <v>0</v>
      </c>
      <c r="AH29" s="352">
        <v>0</v>
      </c>
      <c r="AI29" s="348">
        <v>0</v>
      </c>
      <c r="AJ29" s="348">
        <v>0</v>
      </c>
      <c r="AK29" s="508">
        <f t="shared" si="0"/>
        <v>0</v>
      </c>
      <c r="AL29" s="352">
        <v>0</v>
      </c>
      <c r="AM29" s="348">
        <v>0</v>
      </c>
      <c r="AN29" s="348">
        <v>0</v>
      </c>
      <c r="AO29" s="508">
        <f t="shared" si="1"/>
        <v>0</v>
      </c>
      <c r="AP29" s="352">
        <v>0</v>
      </c>
      <c r="AQ29" s="348">
        <v>0</v>
      </c>
      <c r="AR29" s="348">
        <v>0</v>
      </c>
      <c r="AS29" s="425">
        <f t="shared" si="2"/>
        <v>0</v>
      </c>
      <c r="AT29" s="511"/>
      <c r="AU29" s="346"/>
      <c r="AV29" s="346"/>
      <c r="AW29" s="346"/>
      <c r="AX29" s="346"/>
      <c r="AY29" s="346"/>
      <c r="AZ29" s="346"/>
      <c r="BA29" s="346"/>
      <c r="BB29" s="346"/>
      <c r="BC29" s="346"/>
      <c r="BD29" s="346"/>
      <c r="BE29" s="375"/>
      <c r="BF29" s="506">
        <f>M29+Q29+U29+Y29+AC29+AG29+AK29+AO29+AS29</f>
        <v>0</v>
      </c>
    </row>
    <row r="30" spans="1:58" ht="15">
      <c r="A30" s="586"/>
      <c r="B30" s="586"/>
      <c r="C30" s="805"/>
      <c r="D30" s="586"/>
      <c r="E30" s="828"/>
      <c r="F30" s="811"/>
      <c r="G30" s="831"/>
      <c r="H30" s="817"/>
      <c r="I30" s="338" t="s">
        <v>38</v>
      </c>
      <c r="J30" s="353">
        <v>0</v>
      </c>
      <c r="K30" s="350">
        <v>0</v>
      </c>
      <c r="L30" s="350">
        <v>0</v>
      </c>
      <c r="M30" s="426">
        <v>0</v>
      </c>
      <c r="N30" s="349">
        <v>0</v>
      </c>
      <c r="O30" s="350">
        <v>0</v>
      </c>
      <c r="P30" s="350">
        <v>0</v>
      </c>
      <c r="Q30" s="426">
        <v>0</v>
      </c>
      <c r="R30" s="349">
        <v>0</v>
      </c>
      <c r="S30" s="350">
        <v>0</v>
      </c>
      <c r="T30" s="350">
        <v>0</v>
      </c>
      <c r="U30" s="426">
        <v>0</v>
      </c>
      <c r="V30" s="349">
        <v>0</v>
      </c>
      <c r="W30" s="350">
        <v>0</v>
      </c>
      <c r="X30" s="350">
        <v>0</v>
      </c>
      <c r="Y30" s="400">
        <v>0</v>
      </c>
      <c r="Z30" s="350">
        <v>0</v>
      </c>
      <c r="AA30" s="350">
        <v>0</v>
      </c>
      <c r="AB30" s="350">
        <v>0</v>
      </c>
      <c r="AC30" s="400">
        <v>0</v>
      </c>
      <c r="AD30" s="350">
        <v>0</v>
      </c>
      <c r="AE30" s="350">
        <v>0</v>
      </c>
      <c r="AF30" s="350">
        <v>0</v>
      </c>
      <c r="AG30" s="400">
        <v>0</v>
      </c>
      <c r="AH30" s="353">
        <v>0</v>
      </c>
      <c r="AI30" s="350">
        <v>0</v>
      </c>
      <c r="AJ30" s="350">
        <v>0</v>
      </c>
      <c r="AK30" s="496">
        <f t="shared" si="0"/>
        <v>0</v>
      </c>
      <c r="AL30" s="353">
        <v>0</v>
      </c>
      <c r="AM30" s="350">
        <v>0</v>
      </c>
      <c r="AN30" s="350">
        <v>0</v>
      </c>
      <c r="AO30" s="496">
        <f t="shared" si="1"/>
        <v>0</v>
      </c>
      <c r="AP30" s="353">
        <v>0</v>
      </c>
      <c r="AQ30" s="350">
        <v>0</v>
      </c>
      <c r="AR30" s="350">
        <v>0</v>
      </c>
      <c r="AS30" s="462">
        <f t="shared" si="2"/>
        <v>0</v>
      </c>
      <c r="AT30" s="512"/>
      <c r="AU30" s="341"/>
      <c r="AV30" s="341"/>
      <c r="AW30" s="341"/>
      <c r="AX30" s="341"/>
      <c r="AY30" s="341"/>
      <c r="AZ30" s="341"/>
      <c r="BA30" s="341"/>
      <c r="BB30" s="341"/>
      <c r="BC30" s="341"/>
      <c r="BD30" s="341"/>
      <c r="BE30" s="374"/>
      <c r="BF30" s="376">
        <f>M30+Q30+U30+Y30+AC30+AG30+AK30+AO30+AS30</f>
        <v>0</v>
      </c>
    </row>
    <row r="31" spans="1:58" ht="15">
      <c r="A31" s="586"/>
      <c r="B31" s="586"/>
      <c r="C31" s="805"/>
      <c r="D31" s="586"/>
      <c r="E31" s="828"/>
      <c r="F31" s="811"/>
      <c r="G31" s="831"/>
      <c r="H31" s="817"/>
      <c r="I31" s="338" t="s">
        <v>39</v>
      </c>
      <c r="J31" s="15">
        <v>13</v>
      </c>
      <c r="K31" s="8">
        <v>17</v>
      </c>
      <c r="L31" s="8">
        <v>0</v>
      </c>
      <c r="M31" s="354">
        <f>SUM(J31:L31)</f>
        <v>30</v>
      </c>
      <c r="N31" s="15">
        <v>93</v>
      </c>
      <c r="O31" s="8">
        <v>97</v>
      </c>
      <c r="P31" s="8">
        <v>0</v>
      </c>
      <c r="Q31" s="354">
        <f>SUM(N31:P31)</f>
        <v>190</v>
      </c>
      <c r="R31" s="15">
        <v>22</v>
      </c>
      <c r="S31" s="8">
        <v>24</v>
      </c>
      <c r="T31" s="8">
        <v>0</v>
      </c>
      <c r="U31" s="354">
        <f>SUM(R31:T31)</f>
        <v>46</v>
      </c>
      <c r="V31" s="349">
        <v>35</v>
      </c>
      <c r="W31" s="350">
        <v>41</v>
      </c>
      <c r="X31" s="350">
        <v>0</v>
      </c>
      <c r="Y31" s="400">
        <v>76</v>
      </c>
      <c r="Z31" s="350">
        <v>56</v>
      </c>
      <c r="AA31" s="350">
        <v>61</v>
      </c>
      <c r="AB31" s="350">
        <v>0</v>
      </c>
      <c r="AC31" s="400">
        <v>117</v>
      </c>
      <c r="AD31" s="350">
        <v>29</v>
      </c>
      <c r="AE31" s="350">
        <v>51</v>
      </c>
      <c r="AF31" s="350">
        <v>0</v>
      </c>
      <c r="AG31" s="400">
        <v>80</v>
      </c>
      <c r="AH31" s="353">
        <v>27</v>
      </c>
      <c r="AI31" s="350">
        <v>42</v>
      </c>
      <c r="AJ31" s="350">
        <v>0</v>
      </c>
      <c r="AK31" s="496">
        <f t="shared" si="0"/>
        <v>69</v>
      </c>
      <c r="AL31" s="353">
        <v>19</v>
      </c>
      <c r="AM31" s="350">
        <v>31</v>
      </c>
      <c r="AN31" s="350">
        <v>0</v>
      </c>
      <c r="AO31" s="496">
        <f t="shared" si="1"/>
        <v>50</v>
      </c>
      <c r="AP31" s="353">
        <v>15</v>
      </c>
      <c r="AQ31" s="350">
        <v>29</v>
      </c>
      <c r="AR31" s="350">
        <v>0</v>
      </c>
      <c r="AS31" s="462">
        <f t="shared" si="2"/>
        <v>44</v>
      </c>
      <c r="AT31" s="512"/>
      <c r="AU31" s="341"/>
      <c r="AV31" s="341"/>
      <c r="AW31" s="341"/>
      <c r="AX31" s="341"/>
      <c r="AY31" s="341"/>
      <c r="AZ31" s="341"/>
      <c r="BA31" s="341"/>
      <c r="BB31" s="341"/>
      <c r="BC31" s="341"/>
      <c r="BD31" s="341"/>
      <c r="BE31" s="374"/>
      <c r="BF31" s="376">
        <f>M31+Q31+U31+Y31+AC31+AG31+AK31+AO31+AS31</f>
        <v>702</v>
      </c>
    </row>
    <row r="32" spans="1:58" ht="15">
      <c r="A32" s="586"/>
      <c r="B32" s="586"/>
      <c r="C32" s="805"/>
      <c r="D32" s="586"/>
      <c r="E32" s="828"/>
      <c r="F32" s="811"/>
      <c r="G32" s="831"/>
      <c r="H32" s="817"/>
      <c r="I32" s="338" t="s">
        <v>40</v>
      </c>
      <c r="J32" s="15">
        <v>14</v>
      </c>
      <c r="K32" s="8">
        <v>18</v>
      </c>
      <c r="L32" s="8">
        <v>0</v>
      </c>
      <c r="M32" s="354">
        <f>SUM(J32:L32)</f>
        <v>32</v>
      </c>
      <c r="N32" s="15">
        <v>94</v>
      </c>
      <c r="O32" s="8">
        <v>108</v>
      </c>
      <c r="P32" s="8">
        <v>0</v>
      </c>
      <c r="Q32" s="354">
        <f>SUM(N32:P32)</f>
        <v>202</v>
      </c>
      <c r="R32" s="15">
        <v>27</v>
      </c>
      <c r="S32" s="8">
        <v>31</v>
      </c>
      <c r="T32" s="8">
        <v>0</v>
      </c>
      <c r="U32" s="354">
        <f>SUM(R32:T32)</f>
        <v>58</v>
      </c>
      <c r="V32" s="349">
        <v>42</v>
      </c>
      <c r="W32" s="350">
        <v>48</v>
      </c>
      <c r="X32" s="350">
        <v>0</v>
      </c>
      <c r="Y32" s="400">
        <v>90</v>
      </c>
      <c r="Z32" s="350">
        <v>67</v>
      </c>
      <c r="AA32" s="350">
        <v>71</v>
      </c>
      <c r="AB32" s="350">
        <v>0</v>
      </c>
      <c r="AC32" s="400">
        <v>138</v>
      </c>
      <c r="AD32" s="350">
        <v>31</v>
      </c>
      <c r="AE32" s="350">
        <v>57</v>
      </c>
      <c r="AF32" s="350">
        <v>0</v>
      </c>
      <c r="AG32" s="400">
        <v>88</v>
      </c>
      <c r="AH32" s="353">
        <v>21</v>
      </c>
      <c r="AI32" s="350">
        <v>29</v>
      </c>
      <c r="AJ32" s="350">
        <v>0</v>
      </c>
      <c r="AK32" s="496">
        <f t="shared" si="0"/>
        <v>50</v>
      </c>
      <c r="AL32" s="353">
        <v>11</v>
      </c>
      <c r="AM32" s="350">
        <v>15</v>
      </c>
      <c r="AN32" s="350">
        <v>0</v>
      </c>
      <c r="AO32" s="496">
        <f t="shared" si="1"/>
        <v>26</v>
      </c>
      <c r="AP32" s="353">
        <v>14</v>
      </c>
      <c r="AQ32" s="350">
        <v>23</v>
      </c>
      <c r="AR32" s="350">
        <v>0</v>
      </c>
      <c r="AS32" s="462">
        <f t="shared" si="2"/>
        <v>37</v>
      </c>
      <c r="AT32" s="512"/>
      <c r="AU32" s="341"/>
      <c r="AV32" s="341"/>
      <c r="AW32" s="341"/>
      <c r="AX32" s="341"/>
      <c r="AY32" s="341"/>
      <c r="AZ32" s="341"/>
      <c r="BA32" s="341"/>
      <c r="BB32" s="341"/>
      <c r="BC32" s="341"/>
      <c r="BD32" s="341"/>
      <c r="BE32" s="374"/>
      <c r="BF32" s="376">
        <f aca="true" t="shared" si="4" ref="BF32:BF38">M32+Q32+U32+Y32+AC32+AG32+AK32+AO32+AS32</f>
        <v>721</v>
      </c>
    </row>
    <row r="33" spans="1:58" ht="15">
      <c r="A33" s="586"/>
      <c r="B33" s="586"/>
      <c r="C33" s="805"/>
      <c r="D33" s="586"/>
      <c r="E33" s="828"/>
      <c r="F33" s="811"/>
      <c r="G33" s="831"/>
      <c r="H33" s="817"/>
      <c r="I33" s="338" t="s">
        <v>41</v>
      </c>
      <c r="J33" s="15">
        <v>3</v>
      </c>
      <c r="K33" s="8">
        <v>1</v>
      </c>
      <c r="L33" s="8">
        <v>0</v>
      </c>
      <c r="M33" s="354">
        <f>SUM(J33:L33)</f>
        <v>4</v>
      </c>
      <c r="N33" s="15">
        <v>2</v>
      </c>
      <c r="O33" s="8">
        <v>1</v>
      </c>
      <c r="P33" s="8">
        <v>0</v>
      </c>
      <c r="Q33" s="354">
        <f>SUM(N33:P33)</f>
        <v>3</v>
      </c>
      <c r="R33" s="15">
        <v>1</v>
      </c>
      <c r="S33" s="8"/>
      <c r="T33" s="8">
        <v>0</v>
      </c>
      <c r="U33" s="354">
        <f>SUM(R33:T33)</f>
        <v>1</v>
      </c>
      <c r="V33" s="349">
        <v>1</v>
      </c>
      <c r="W33" s="350">
        <v>0</v>
      </c>
      <c r="X33" s="350">
        <v>0</v>
      </c>
      <c r="Y33" s="400">
        <v>1</v>
      </c>
      <c r="Z33" s="350">
        <v>1</v>
      </c>
      <c r="AA33" s="350">
        <v>3</v>
      </c>
      <c r="AB33" s="350">
        <v>0</v>
      </c>
      <c r="AC33" s="400">
        <v>4</v>
      </c>
      <c r="AD33" s="350">
        <v>0</v>
      </c>
      <c r="AE33" s="350">
        <v>0</v>
      </c>
      <c r="AF33" s="350">
        <v>0</v>
      </c>
      <c r="AG33" s="400">
        <v>0</v>
      </c>
      <c r="AH33" s="353">
        <v>0</v>
      </c>
      <c r="AI33" s="350">
        <v>0</v>
      </c>
      <c r="AJ33" s="350">
        <v>0</v>
      </c>
      <c r="AK33" s="496">
        <f t="shared" si="0"/>
        <v>0</v>
      </c>
      <c r="AL33" s="353">
        <v>0</v>
      </c>
      <c r="AM33" s="350">
        <v>0</v>
      </c>
      <c r="AN33" s="350">
        <v>0</v>
      </c>
      <c r="AO33" s="496">
        <f t="shared" si="1"/>
        <v>0</v>
      </c>
      <c r="AP33" s="353">
        <v>0</v>
      </c>
      <c r="AQ33" s="350">
        <v>0</v>
      </c>
      <c r="AR33" s="350">
        <v>0</v>
      </c>
      <c r="AS33" s="462">
        <f t="shared" si="2"/>
        <v>0</v>
      </c>
      <c r="AT33" s="512"/>
      <c r="AU33" s="341"/>
      <c r="AV33" s="341"/>
      <c r="AW33" s="341"/>
      <c r="AX33" s="341"/>
      <c r="AY33" s="341"/>
      <c r="AZ33" s="341"/>
      <c r="BA33" s="341"/>
      <c r="BB33" s="341"/>
      <c r="BC33" s="341"/>
      <c r="BD33" s="341"/>
      <c r="BE33" s="374"/>
      <c r="BF33" s="376">
        <f t="shared" si="4"/>
        <v>13</v>
      </c>
    </row>
    <row r="34" spans="1:58" ht="25.5">
      <c r="A34" s="586"/>
      <c r="B34" s="586"/>
      <c r="C34" s="805"/>
      <c r="D34" s="586"/>
      <c r="E34" s="828"/>
      <c r="F34" s="811"/>
      <c r="G34" s="831"/>
      <c r="H34" s="817"/>
      <c r="I34" s="339" t="s">
        <v>260</v>
      </c>
      <c r="J34" s="296">
        <f>SUM(J31:J33)</f>
        <v>30</v>
      </c>
      <c r="K34" s="336">
        <f>SUM(K31:K33)</f>
        <v>36</v>
      </c>
      <c r="L34" s="336">
        <f>SUM(L31:L33)</f>
        <v>0</v>
      </c>
      <c r="M34" s="385">
        <f>SUM(J34:L34)</f>
        <v>66</v>
      </c>
      <c r="N34" s="296">
        <f>SUM(N31:N33)</f>
        <v>189</v>
      </c>
      <c r="O34" s="336">
        <f>SUM(O31:O33)</f>
        <v>206</v>
      </c>
      <c r="P34" s="336">
        <f>SUM(P31:P33)</f>
        <v>0</v>
      </c>
      <c r="Q34" s="385">
        <f>SUM(N34:P34)</f>
        <v>395</v>
      </c>
      <c r="R34" s="296">
        <f>SUM(R31:R33)</f>
        <v>50</v>
      </c>
      <c r="S34" s="336">
        <f>SUM(S31:S33)</f>
        <v>55</v>
      </c>
      <c r="T34" s="336">
        <f>SUM(T31:T33)</f>
        <v>0</v>
      </c>
      <c r="U34" s="385">
        <f>SUM(R34:T34)</f>
        <v>105</v>
      </c>
      <c r="V34" s="408">
        <v>78</v>
      </c>
      <c r="W34" s="397">
        <v>89</v>
      </c>
      <c r="X34" s="397">
        <v>0</v>
      </c>
      <c r="Y34" s="397">
        <v>167</v>
      </c>
      <c r="Z34" s="397">
        <v>124</v>
      </c>
      <c r="AA34" s="397">
        <v>135</v>
      </c>
      <c r="AB34" s="397">
        <v>0</v>
      </c>
      <c r="AC34" s="397">
        <v>259</v>
      </c>
      <c r="AD34" s="397">
        <v>60</v>
      </c>
      <c r="AE34" s="397">
        <v>108</v>
      </c>
      <c r="AF34" s="397">
        <v>0</v>
      </c>
      <c r="AG34" s="397">
        <v>168</v>
      </c>
      <c r="AH34" s="460">
        <f>SUM(AH29:AH33)</f>
        <v>48</v>
      </c>
      <c r="AI34" s="460">
        <f>SUM(AI29:AI33)</f>
        <v>71</v>
      </c>
      <c r="AJ34" s="460">
        <f>SUM(AJ29:AJ33)</f>
        <v>0</v>
      </c>
      <c r="AK34" s="496">
        <f t="shared" si="0"/>
        <v>119</v>
      </c>
      <c r="AL34" s="460">
        <f>SUM(AL29:AL33)</f>
        <v>30</v>
      </c>
      <c r="AM34" s="459">
        <f>SUM(AM29:AM33)</f>
        <v>46</v>
      </c>
      <c r="AN34" s="459">
        <f>SUM(AN29:AN33)</f>
        <v>0</v>
      </c>
      <c r="AO34" s="496">
        <f>SUM(AL34:AN34)</f>
        <v>76</v>
      </c>
      <c r="AP34" s="460">
        <f>SUM(AP29:AP33)</f>
        <v>29</v>
      </c>
      <c r="AQ34" s="459">
        <f>SUM(AQ29:AQ33)</f>
        <v>52</v>
      </c>
      <c r="AR34" s="459">
        <f>SUM(AR29:AR33)</f>
        <v>0</v>
      </c>
      <c r="AS34" s="462">
        <f>SUM(AP34:AR34)</f>
        <v>81</v>
      </c>
      <c r="AT34" s="513"/>
      <c r="AU34" s="386"/>
      <c r="AV34" s="386"/>
      <c r="AW34" s="386"/>
      <c r="AX34" s="386"/>
      <c r="AY34" s="386"/>
      <c r="AZ34" s="386"/>
      <c r="BA34" s="386"/>
      <c r="BB34" s="386"/>
      <c r="BC34" s="386"/>
      <c r="BD34" s="386"/>
      <c r="BE34" s="411"/>
      <c r="BF34" s="376">
        <f t="shared" si="4"/>
        <v>1436</v>
      </c>
    </row>
    <row r="35" spans="1:58" ht="15">
      <c r="A35" s="586"/>
      <c r="B35" s="586"/>
      <c r="C35" s="805"/>
      <c r="D35" s="586"/>
      <c r="E35" s="828"/>
      <c r="F35" s="811"/>
      <c r="G35" s="831"/>
      <c r="H35" s="818" t="s">
        <v>42</v>
      </c>
      <c r="I35" s="338" t="s">
        <v>43</v>
      </c>
      <c r="J35" s="387">
        <v>30</v>
      </c>
      <c r="K35" s="388">
        <v>36</v>
      </c>
      <c r="L35" s="388">
        <v>0</v>
      </c>
      <c r="M35" s="385">
        <f>SUM(J35:L35)</f>
        <v>66</v>
      </c>
      <c r="N35" s="387">
        <v>189</v>
      </c>
      <c r="O35" s="388">
        <v>206</v>
      </c>
      <c r="P35" s="388">
        <v>0</v>
      </c>
      <c r="Q35" s="385">
        <f>SUM(N35:P35)</f>
        <v>395</v>
      </c>
      <c r="R35" s="387">
        <v>50</v>
      </c>
      <c r="S35" s="388">
        <v>55</v>
      </c>
      <c r="T35" s="388">
        <v>0</v>
      </c>
      <c r="U35" s="385">
        <f>SUM(R35:T35)</f>
        <v>105</v>
      </c>
      <c r="V35" s="407">
        <v>76</v>
      </c>
      <c r="W35" s="388">
        <v>86</v>
      </c>
      <c r="X35" s="388">
        <v>0</v>
      </c>
      <c r="Y35" s="397">
        <v>162</v>
      </c>
      <c r="Z35" s="388">
        <v>122</v>
      </c>
      <c r="AA35" s="388">
        <v>132</v>
      </c>
      <c r="AB35" s="388">
        <v>0</v>
      </c>
      <c r="AC35" s="397">
        <v>254</v>
      </c>
      <c r="AD35" s="388">
        <v>60</v>
      </c>
      <c r="AE35" s="388">
        <v>108</v>
      </c>
      <c r="AF35" s="388">
        <v>0</v>
      </c>
      <c r="AG35" s="397">
        <v>168</v>
      </c>
      <c r="AH35" s="353">
        <v>48</v>
      </c>
      <c r="AI35" s="350">
        <v>71</v>
      </c>
      <c r="AJ35" s="350">
        <v>0</v>
      </c>
      <c r="AK35" s="496">
        <f t="shared" si="0"/>
        <v>119</v>
      </c>
      <c r="AL35" s="353">
        <v>30</v>
      </c>
      <c r="AM35" s="350">
        <v>46</v>
      </c>
      <c r="AN35" s="350">
        <v>0</v>
      </c>
      <c r="AO35" s="496">
        <f>SUM(AL35:AN35)</f>
        <v>76</v>
      </c>
      <c r="AP35" s="353">
        <v>29</v>
      </c>
      <c r="AQ35" s="350">
        <v>52</v>
      </c>
      <c r="AR35" s="350">
        <v>0</v>
      </c>
      <c r="AS35" s="462">
        <f>SUM(AP35:AR35)</f>
        <v>81</v>
      </c>
      <c r="AT35" s="513"/>
      <c r="AU35" s="386"/>
      <c r="AV35" s="386"/>
      <c r="AW35" s="386"/>
      <c r="AX35" s="386"/>
      <c r="AY35" s="386"/>
      <c r="AZ35" s="386"/>
      <c r="BA35" s="386"/>
      <c r="BB35" s="386"/>
      <c r="BC35" s="386"/>
      <c r="BD35" s="386"/>
      <c r="BE35" s="411"/>
      <c r="BF35" s="376">
        <f t="shared" si="4"/>
        <v>1426</v>
      </c>
    </row>
    <row r="36" spans="1:58" ht="15">
      <c r="A36" s="586"/>
      <c r="B36" s="586"/>
      <c r="C36" s="805"/>
      <c r="D36" s="586"/>
      <c r="E36" s="828"/>
      <c r="F36" s="811"/>
      <c r="G36" s="831"/>
      <c r="H36" s="818"/>
      <c r="I36" s="338" t="s">
        <v>44</v>
      </c>
      <c r="J36" s="353">
        <v>0</v>
      </c>
      <c r="K36" s="350">
        <v>0</v>
      </c>
      <c r="L36" s="350">
        <v>0</v>
      </c>
      <c r="M36" s="426">
        <f>J36+K36+L36</f>
        <v>0</v>
      </c>
      <c r="N36" s="349">
        <v>0</v>
      </c>
      <c r="O36" s="349">
        <v>0</v>
      </c>
      <c r="P36" s="349">
        <v>0</v>
      </c>
      <c r="Q36" s="426">
        <f>N36+O36</f>
        <v>0</v>
      </c>
      <c r="R36" s="349">
        <v>0</v>
      </c>
      <c r="S36" s="349">
        <v>0</v>
      </c>
      <c r="T36" s="349">
        <v>0</v>
      </c>
      <c r="U36" s="426">
        <f>R36+S36</f>
        <v>0</v>
      </c>
      <c r="V36" s="349">
        <v>2</v>
      </c>
      <c r="W36" s="350">
        <v>3</v>
      </c>
      <c r="X36" s="350">
        <v>0</v>
      </c>
      <c r="Y36" s="400">
        <v>5</v>
      </c>
      <c r="Z36" s="350">
        <v>2</v>
      </c>
      <c r="AA36" s="350">
        <v>3</v>
      </c>
      <c r="AB36" s="350">
        <v>0</v>
      </c>
      <c r="AC36" s="400">
        <v>5</v>
      </c>
      <c r="AD36" s="350">
        <v>0</v>
      </c>
      <c r="AE36" s="350">
        <v>0</v>
      </c>
      <c r="AF36" s="350">
        <v>0</v>
      </c>
      <c r="AG36" s="400">
        <v>0</v>
      </c>
      <c r="AH36" s="353">
        <v>0</v>
      </c>
      <c r="AI36" s="350">
        <v>0</v>
      </c>
      <c r="AJ36" s="350">
        <v>0</v>
      </c>
      <c r="AK36" s="496">
        <f t="shared" si="0"/>
        <v>0</v>
      </c>
      <c r="AL36" s="353">
        <v>0</v>
      </c>
      <c r="AM36" s="350">
        <v>0</v>
      </c>
      <c r="AN36" s="350">
        <v>0</v>
      </c>
      <c r="AO36" s="496">
        <f>SUM(AL36:AN36)</f>
        <v>0</v>
      </c>
      <c r="AP36" s="353">
        <v>0</v>
      </c>
      <c r="AQ36" s="350">
        <v>0</v>
      </c>
      <c r="AR36" s="350">
        <v>0</v>
      </c>
      <c r="AS36" s="462">
        <f>SUM(AP36:AR36)</f>
        <v>0</v>
      </c>
      <c r="AT36" s="512"/>
      <c r="AU36" s="341"/>
      <c r="AV36" s="341"/>
      <c r="AW36" s="341"/>
      <c r="AX36" s="341"/>
      <c r="AY36" s="341"/>
      <c r="AZ36" s="341"/>
      <c r="BA36" s="341"/>
      <c r="BB36" s="341"/>
      <c r="BC36" s="341"/>
      <c r="BD36" s="341"/>
      <c r="BE36" s="374"/>
      <c r="BF36" s="376">
        <f t="shared" si="4"/>
        <v>10</v>
      </c>
    </row>
    <row r="37" spans="1:58" ht="15">
      <c r="A37" s="586"/>
      <c r="B37" s="586"/>
      <c r="C37" s="805"/>
      <c r="D37" s="586"/>
      <c r="E37" s="828"/>
      <c r="F37" s="811"/>
      <c r="G37" s="831"/>
      <c r="H37" s="817" t="s">
        <v>45</v>
      </c>
      <c r="I37" s="338" t="s">
        <v>46</v>
      </c>
      <c r="J37" s="353">
        <v>0</v>
      </c>
      <c r="K37" s="350">
        <v>0</v>
      </c>
      <c r="L37" s="350">
        <v>0</v>
      </c>
      <c r="M37" s="426">
        <v>0</v>
      </c>
      <c r="N37" s="349">
        <v>0</v>
      </c>
      <c r="O37" s="349">
        <v>0</v>
      </c>
      <c r="P37" s="349">
        <v>0</v>
      </c>
      <c r="Q37" s="426">
        <f>N37+O37</f>
        <v>0</v>
      </c>
      <c r="R37" s="349">
        <v>0</v>
      </c>
      <c r="S37" s="349">
        <v>0</v>
      </c>
      <c r="T37" s="349">
        <v>0</v>
      </c>
      <c r="U37" s="426">
        <f>R37+S37</f>
        <v>0</v>
      </c>
      <c r="V37" s="349">
        <v>0</v>
      </c>
      <c r="W37" s="350">
        <v>0</v>
      </c>
      <c r="X37" s="350">
        <v>0</v>
      </c>
      <c r="Y37" s="400">
        <v>0</v>
      </c>
      <c r="Z37" s="350">
        <v>0</v>
      </c>
      <c r="AA37" s="350">
        <v>0</v>
      </c>
      <c r="AB37" s="350">
        <v>0</v>
      </c>
      <c r="AC37" s="400">
        <v>0</v>
      </c>
      <c r="AD37" s="350">
        <v>0</v>
      </c>
      <c r="AE37" s="350">
        <v>0</v>
      </c>
      <c r="AF37" s="350">
        <v>0</v>
      </c>
      <c r="AG37" s="400">
        <v>0</v>
      </c>
      <c r="AH37" s="353">
        <v>0</v>
      </c>
      <c r="AI37" s="350">
        <v>0</v>
      </c>
      <c r="AJ37" s="350">
        <v>0</v>
      </c>
      <c r="AK37" s="496">
        <f t="shared" si="0"/>
        <v>0</v>
      </c>
      <c r="AL37" s="353">
        <v>0</v>
      </c>
      <c r="AM37" s="350">
        <v>0</v>
      </c>
      <c r="AN37" s="350">
        <v>0</v>
      </c>
      <c r="AO37" s="496">
        <f>SUM(AL37:AN37)</f>
        <v>0</v>
      </c>
      <c r="AP37" s="353">
        <v>0</v>
      </c>
      <c r="AQ37" s="350">
        <v>0</v>
      </c>
      <c r="AR37" s="350">
        <v>0</v>
      </c>
      <c r="AS37" s="462">
        <f>SUM(AP37:AR37)</f>
        <v>0</v>
      </c>
      <c r="AT37" s="512"/>
      <c r="AU37" s="341"/>
      <c r="AV37" s="341"/>
      <c r="AW37" s="341"/>
      <c r="AX37" s="341"/>
      <c r="AY37" s="341"/>
      <c r="AZ37" s="341"/>
      <c r="BA37" s="341"/>
      <c r="BB37" s="341"/>
      <c r="BC37" s="341"/>
      <c r="BD37" s="341"/>
      <c r="BE37" s="374"/>
      <c r="BF37" s="376">
        <f t="shared" si="4"/>
        <v>0</v>
      </c>
    </row>
    <row r="38" spans="1:58" ht="15.75" thickBot="1">
      <c r="A38" s="586"/>
      <c r="B38" s="586"/>
      <c r="C38" s="805"/>
      <c r="D38" s="586"/>
      <c r="E38" s="829"/>
      <c r="F38" s="812"/>
      <c r="G38" s="832"/>
      <c r="H38" s="819"/>
      <c r="I38" s="340" t="s">
        <v>47</v>
      </c>
      <c r="J38" s="355">
        <v>0</v>
      </c>
      <c r="K38" s="291">
        <v>0</v>
      </c>
      <c r="L38" s="291">
        <v>0</v>
      </c>
      <c r="M38" s="427">
        <v>0</v>
      </c>
      <c r="N38" s="351">
        <v>0</v>
      </c>
      <c r="O38" s="351">
        <v>0</v>
      </c>
      <c r="P38" s="351">
        <v>0</v>
      </c>
      <c r="Q38" s="426">
        <f>N38+O38</f>
        <v>0</v>
      </c>
      <c r="R38" s="351">
        <v>0</v>
      </c>
      <c r="S38" s="351">
        <v>0</v>
      </c>
      <c r="T38" s="351">
        <v>0</v>
      </c>
      <c r="U38" s="426">
        <f>R38+S38</f>
        <v>0</v>
      </c>
      <c r="V38" s="351">
        <v>0</v>
      </c>
      <c r="W38" s="291">
        <v>0</v>
      </c>
      <c r="X38" s="291">
        <v>0</v>
      </c>
      <c r="Y38" s="402">
        <v>0</v>
      </c>
      <c r="Z38" s="291">
        <v>0</v>
      </c>
      <c r="AA38" s="291">
        <v>0</v>
      </c>
      <c r="AB38" s="291">
        <v>0</v>
      </c>
      <c r="AC38" s="402">
        <v>0</v>
      </c>
      <c r="AD38" s="291">
        <v>0</v>
      </c>
      <c r="AE38" s="291">
        <v>0</v>
      </c>
      <c r="AF38" s="291">
        <v>0</v>
      </c>
      <c r="AG38" s="402">
        <v>0</v>
      </c>
      <c r="AH38" s="355">
        <v>0</v>
      </c>
      <c r="AI38" s="291">
        <v>0</v>
      </c>
      <c r="AJ38" s="291">
        <v>0</v>
      </c>
      <c r="AK38" s="499">
        <f t="shared" si="0"/>
        <v>0</v>
      </c>
      <c r="AL38" s="355">
        <v>0</v>
      </c>
      <c r="AM38" s="291">
        <v>0</v>
      </c>
      <c r="AN38" s="291">
        <v>0</v>
      </c>
      <c r="AO38" s="499">
        <f>SUM(AL38:AN38)</f>
        <v>0</v>
      </c>
      <c r="AP38" s="355">
        <v>0</v>
      </c>
      <c r="AQ38" s="291">
        <v>0</v>
      </c>
      <c r="AR38" s="291">
        <v>0</v>
      </c>
      <c r="AS38" s="464">
        <f>SUM(AP38:AR38)</f>
        <v>0</v>
      </c>
      <c r="AT38" s="514"/>
      <c r="AU38" s="288"/>
      <c r="AV38" s="288"/>
      <c r="AW38" s="288"/>
      <c r="AX38" s="288"/>
      <c r="AY38" s="288"/>
      <c r="AZ38" s="288"/>
      <c r="BA38" s="288"/>
      <c r="BB38" s="288"/>
      <c r="BC38" s="288"/>
      <c r="BD38" s="288"/>
      <c r="BE38" s="377"/>
      <c r="BF38" s="507">
        <f t="shared" si="4"/>
        <v>0</v>
      </c>
    </row>
    <row r="39" spans="1:58" ht="39" thickBot="1">
      <c r="A39" s="587"/>
      <c r="B39" s="587"/>
      <c r="C39" s="806"/>
      <c r="D39" s="587"/>
      <c r="E39" s="110" t="s">
        <v>261</v>
      </c>
      <c r="F39" s="369">
        <v>0.2</v>
      </c>
      <c r="G39" s="370" t="s">
        <v>279</v>
      </c>
      <c r="H39" s="371" t="s">
        <v>50</v>
      </c>
      <c r="I39" s="371" t="s">
        <v>50</v>
      </c>
      <c r="J39" s="820">
        <v>0.23</v>
      </c>
      <c r="K39" s="821"/>
      <c r="L39" s="821"/>
      <c r="M39" s="822"/>
      <c r="N39" s="820">
        <v>0.46</v>
      </c>
      <c r="O39" s="821"/>
      <c r="P39" s="821"/>
      <c r="Q39" s="822"/>
      <c r="R39" s="820">
        <v>0.43</v>
      </c>
      <c r="S39" s="821"/>
      <c r="T39" s="821"/>
      <c r="U39" s="822"/>
      <c r="V39" s="786">
        <v>0.42</v>
      </c>
      <c r="W39" s="787"/>
      <c r="X39" s="787"/>
      <c r="Y39" s="788"/>
      <c r="Z39" s="789">
        <v>0.45</v>
      </c>
      <c r="AA39" s="787"/>
      <c r="AB39" s="787"/>
      <c r="AC39" s="788"/>
      <c r="AD39" s="790">
        <v>0.35</v>
      </c>
      <c r="AE39" s="791"/>
      <c r="AF39" s="791"/>
      <c r="AG39" s="792"/>
      <c r="AH39" s="790">
        <v>0.34</v>
      </c>
      <c r="AI39" s="791"/>
      <c r="AJ39" s="791"/>
      <c r="AK39" s="793"/>
      <c r="AL39" s="786">
        <v>0.28</v>
      </c>
      <c r="AM39" s="787"/>
      <c r="AN39" s="787"/>
      <c r="AO39" s="794"/>
      <c r="AP39" s="795">
        <v>0.44</v>
      </c>
      <c r="AQ39" s="796"/>
      <c r="AR39" s="796"/>
      <c r="AS39" s="797"/>
      <c r="AT39" s="515"/>
      <c r="AU39" s="410"/>
      <c r="AV39" s="410"/>
      <c r="AW39" s="410"/>
      <c r="AX39" s="410"/>
      <c r="AY39" s="410"/>
      <c r="AZ39" s="410"/>
      <c r="BA39" s="410"/>
      <c r="BB39" s="410"/>
      <c r="BC39" s="410"/>
      <c r="BD39" s="410"/>
      <c r="BE39" s="410"/>
      <c r="BF39" s="505">
        <f>(J39+N39+R39+V39+Z39+AD39+AH39+AL39+AP39)/9</f>
        <v>0.37777777777777777</v>
      </c>
    </row>
    <row r="40" ht="15">
      <c r="Y40" s="406"/>
    </row>
  </sheetData>
  <sheetProtection/>
  <mergeCells count="59">
    <mergeCell ref="A19:A39"/>
    <mergeCell ref="A14:A18"/>
    <mergeCell ref="J39:M39"/>
    <mergeCell ref="N39:Q39"/>
    <mergeCell ref="R39:U39"/>
    <mergeCell ref="H25:H26"/>
    <mergeCell ref="H27:H28"/>
    <mergeCell ref="E29:E38"/>
    <mergeCell ref="F29:F38"/>
    <mergeCell ref="G29:G38"/>
    <mergeCell ref="H29:H34"/>
    <mergeCell ref="H35:H36"/>
    <mergeCell ref="H37:H38"/>
    <mergeCell ref="BB11:BE11"/>
    <mergeCell ref="BF11:BF13"/>
    <mergeCell ref="J12:M12"/>
    <mergeCell ref="N12:Q12"/>
    <mergeCell ref="R12:U12"/>
    <mergeCell ref="AP11:AS11"/>
    <mergeCell ref="AT11:AW11"/>
    <mergeCell ref="AX11:BA11"/>
    <mergeCell ref="B14:B39"/>
    <mergeCell ref="C14:C39"/>
    <mergeCell ref="D14:D39"/>
    <mergeCell ref="AD11:AG11"/>
    <mergeCell ref="AH11:AK11"/>
    <mergeCell ref="AL11:AO11"/>
    <mergeCell ref="E19:E28"/>
    <mergeCell ref="F19:F28"/>
    <mergeCell ref="G19:G28"/>
    <mergeCell ref="H19:H24"/>
    <mergeCell ref="I11:I13"/>
    <mergeCell ref="J11:M11"/>
    <mergeCell ref="N11:Q11"/>
    <mergeCell ref="R11:U11"/>
    <mergeCell ref="V11:Y11"/>
    <mergeCell ref="H11:H13"/>
    <mergeCell ref="Z11:AC11"/>
    <mergeCell ref="A10:I10"/>
    <mergeCell ref="J10:U10"/>
    <mergeCell ref="A11:A13"/>
    <mergeCell ref="B11:B13"/>
    <mergeCell ref="C11:C13"/>
    <mergeCell ref="D11:D13"/>
    <mergeCell ref="E11:E13"/>
    <mergeCell ref="F11:F13"/>
    <mergeCell ref="G11:G13"/>
    <mergeCell ref="C1:Q1"/>
    <mergeCell ref="C2:Q2"/>
    <mergeCell ref="C3:Q3"/>
    <mergeCell ref="A6:D6"/>
    <mergeCell ref="B7:C7"/>
    <mergeCell ref="B8:C8"/>
    <mergeCell ref="V39:Y39"/>
    <mergeCell ref="Z39:AC39"/>
    <mergeCell ref="AD39:AG39"/>
    <mergeCell ref="AH39:AK39"/>
    <mergeCell ref="AL39:AO39"/>
    <mergeCell ref="AP39:AS3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T16"/>
  <sheetViews>
    <sheetView zoomScale="84" zoomScaleNormal="84" zoomScalePageLayoutView="0" workbookViewId="0" topLeftCell="F10">
      <selection activeCell="J19" sqref="J19"/>
    </sheetView>
  </sheetViews>
  <sheetFormatPr defaultColWidth="11.421875" defaultRowHeight="15"/>
  <cols>
    <col min="1" max="1" width="21.421875" style="0" bestFit="1" customWidth="1"/>
    <col min="2" max="2" width="11.28125" style="0" customWidth="1"/>
    <col min="3" max="3" width="24.7109375" style="0" customWidth="1"/>
    <col min="4" max="4" width="31.00390625" style="0" customWidth="1"/>
    <col min="5" max="6" width="28.00390625" style="0" customWidth="1"/>
    <col min="7" max="7" width="25.28125" style="0" bestFit="1" customWidth="1"/>
    <col min="8" max="11" width="20.8515625" style="0" customWidth="1"/>
    <col min="12" max="12" width="11.421875" style="0" customWidth="1"/>
    <col min="13" max="13" width="14.421875" style="0" customWidth="1"/>
    <col min="14" max="14" width="14.7109375" style="0" customWidth="1"/>
    <col min="15" max="15" width="14.140625" style="0" customWidth="1"/>
    <col min="16" max="16" width="16.421875" style="0" customWidth="1"/>
    <col min="17" max="19" width="11.421875" style="0" hidden="1" customWidth="1"/>
  </cols>
  <sheetData>
    <row r="1" spans="2:20" s="7" customFormat="1" ht="33.75" customHeight="1">
      <c r="B1" s="72"/>
      <c r="C1" s="544" t="s">
        <v>51</v>
      </c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</row>
    <row r="2" spans="2:20" s="7" customFormat="1" ht="31.5" customHeight="1">
      <c r="B2" s="73"/>
      <c r="C2" s="545" t="s">
        <v>24</v>
      </c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</row>
    <row r="3" spans="2:20" s="7" customFormat="1" ht="31.5" customHeight="1">
      <c r="B3" s="73"/>
      <c r="C3" s="545" t="s">
        <v>21</v>
      </c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</row>
    <row r="4" spans="1:7" s="7" customFormat="1" ht="18.75">
      <c r="A4" s="4"/>
      <c r="B4" s="4"/>
      <c r="C4" s="4"/>
      <c r="D4" s="4"/>
      <c r="E4" s="4"/>
      <c r="F4" s="4"/>
      <c r="G4" s="4"/>
    </row>
    <row r="5" s="7" customFormat="1" ht="15.75" thickBot="1"/>
    <row r="6" spans="1:7" s="7" customFormat="1" ht="15">
      <c r="A6" s="536" t="s">
        <v>0</v>
      </c>
      <c r="B6" s="537"/>
      <c r="C6" s="538"/>
      <c r="D6" s="539"/>
      <c r="E6" s="3"/>
      <c r="F6" s="3"/>
      <c r="G6" s="3"/>
    </row>
    <row r="7" spans="1:7" s="7" customFormat="1" ht="30">
      <c r="A7" s="5" t="s">
        <v>1</v>
      </c>
      <c r="B7" s="540" t="s">
        <v>2</v>
      </c>
      <c r="C7" s="541"/>
      <c r="D7" s="1" t="s">
        <v>26</v>
      </c>
      <c r="E7" s="3"/>
      <c r="F7" s="3"/>
      <c r="G7" s="3"/>
    </row>
    <row r="8" spans="1:4" s="7" customFormat="1" ht="45" customHeight="1" thickBot="1">
      <c r="A8" s="6" t="s">
        <v>27</v>
      </c>
      <c r="B8" s="542" t="s">
        <v>174</v>
      </c>
      <c r="C8" s="543"/>
      <c r="D8" s="2" t="s">
        <v>175</v>
      </c>
    </row>
    <row r="9" s="7" customFormat="1" ht="15.75" thickBot="1"/>
    <row r="10" spans="1:20" ht="15" customHeight="1" thickBot="1">
      <c r="A10" s="840" t="s">
        <v>3</v>
      </c>
      <c r="B10" s="841"/>
      <c r="C10" s="841"/>
      <c r="D10" s="841"/>
      <c r="E10" s="841"/>
      <c r="F10" s="841"/>
      <c r="G10" s="842"/>
      <c r="H10" s="840">
        <v>2022</v>
      </c>
      <c r="I10" s="841"/>
      <c r="J10" s="841"/>
      <c r="K10" s="841"/>
      <c r="L10" s="841"/>
      <c r="M10" s="841"/>
      <c r="N10" s="841"/>
      <c r="O10" s="841"/>
      <c r="P10" s="841"/>
      <c r="Q10" s="841"/>
      <c r="R10" s="841"/>
      <c r="S10" s="842"/>
      <c r="T10" s="843" t="s">
        <v>23</v>
      </c>
    </row>
    <row r="11" spans="1:20" ht="39" thickBot="1">
      <c r="A11" s="140" t="s">
        <v>20</v>
      </c>
      <c r="B11" s="68" t="s">
        <v>25</v>
      </c>
      <c r="C11" s="69" t="s">
        <v>4</v>
      </c>
      <c r="D11" s="69" t="s">
        <v>5</v>
      </c>
      <c r="E11" s="69" t="s">
        <v>6</v>
      </c>
      <c r="F11" s="69" t="s">
        <v>7</v>
      </c>
      <c r="G11" s="69" t="s">
        <v>8</v>
      </c>
      <c r="H11" s="69" t="s">
        <v>9</v>
      </c>
      <c r="I11" s="69" t="s">
        <v>22</v>
      </c>
      <c r="J11" s="69" t="s">
        <v>10</v>
      </c>
      <c r="K11" s="69" t="s">
        <v>11</v>
      </c>
      <c r="L11" s="69" t="s">
        <v>12</v>
      </c>
      <c r="M11" s="69" t="s">
        <v>13</v>
      </c>
      <c r="N11" s="69" t="s">
        <v>14</v>
      </c>
      <c r="O11" s="199" t="s">
        <v>15</v>
      </c>
      <c r="P11" s="140" t="s">
        <v>16</v>
      </c>
      <c r="Q11" s="69" t="s">
        <v>17</v>
      </c>
      <c r="R11" s="69" t="s">
        <v>18</v>
      </c>
      <c r="S11" s="69" t="s">
        <v>19</v>
      </c>
      <c r="T11" s="844"/>
    </row>
    <row r="12" spans="1:20" ht="39" thickBot="1">
      <c r="A12" s="246" t="s">
        <v>176</v>
      </c>
      <c r="B12" s="833">
        <v>15679</v>
      </c>
      <c r="C12" s="833" t="s">
        <v>177</v>
      </c>
      <c r="D12" s="833" t="s">
        <v>178</v>
      </c>
      <c r="E12" s="247" t="s">
        <v>179</v>
      </c>
      <c r="F12" s="247">
        <v>4000</v>
      </c>
      <c r="G12" s="248" t="s">
        <v>180</v>
      </c>
      <c r="H12" s="247">
        <v>0</v>
      </c>
      <c r="I12" s="247">
        <v>0</v>
      </c>
      <c r="J12" s="249">
        <v>1084</v>
      </c>
      <c r="K12" s="250">
        <v>0</v>
      </c>
      <c r="L12" s="250">
        <v>0</v>
      </c>
      <c r="M12" s="251">
        <v>1380</v>
      </c>
      <c r="N12" s="251">
        <v>0</v>
      </c>
      <c r="O12" s="251">
        <v>0</v>
      </c>
      <c r="P12" s="252">
        <v>1405</v>
      </c>
      <c r="Q12" s="252"/>
      <c r="R12" s="252"/>
      <c r="S12" s="253"/>
      <c r="T12" s="200">
        <f>SUM(H12:S12)</f>
        <v>3869</v>
      </c>
    </row>
    <row r="13" spans="1:20" ht="64.5" thickBot="1">
      <c r="A13" s="254" t="s">
        <v>181</v>
      </c>
      <c r="B13" s="834"/>
      <c r="C13" s="834"/>
      <c r="D13" s="834"/>
      <c r="E13" s="255" t="s">
        <v>182</v>
      </c>
      <c r="F13" s="255">
        <v>450000</v>
      </c>
      <c r="G13" s="256" t="s">
        <v>183</v>
      </c>
      <c r="H13" s="255">
        <v>0</v>
      </c>
      <c r="I13" s="255">
        <v>0</v>
      </c>
      <c r="J13" s="18">
        <v>56322</v>
      </c>
      <c r="K13" s="18">
        <v>0</v>
      </c>
      <c r="L13" s="18">
        <v>0</v>
      </c>
      <c r="M13" s="257">
        <v>149738</v>
      </c>
      <c r="N13" s="257">
        <v>0</v>
      </c>
      <c r="O13" s="257">
        <v>0</v>
      </c>
      <c r="P13" s="257">
        <v>153328</v>
      </c>
      <c r="Q13" s="255"/>
      <c r="R13" s="255"/>
      <c r="S13" s="258"/>
      <c r="T13" s="259">
        <f>SUM(H13:S13)</f>
        <v>359388</v>
      </c>
    </row>
    <row r="14" spans="1:20" ht="51.75" thickBot="1">
      <c r="A14" s="260" t="s">
        <v>184</v>
      </c>
      <c r="B14" s="835">
        <v>15665</v>
      </c>
      <c r="C14" s="835" t="s">
        <v>185</v>
      </c>
      <c r="D14" s="835" t="s">
        <v>186</v>
      </c>
      <c r="E14" s="261" t="s">
        <v>187</v>
      </c>
      <c r="F14" s="262">
        <v>3</v>
      </c>
      <c r="G14" s="263" t="s">
        <v>188</v>
      </c>
      <c r="H14" s="262">
        <v>0</v>
      </c>
      <c r="I14" s="262">
        <v>0</v>
      </c>
      <c r="J14" s="262">
        <v>0</v>
      </c>
      <c r="K14" s="14">
        <v>0</v>
      </c>
      <c r="L14" s="14">
        <v>0</v>
      </c>
      <c r="M14" s="264">
        <v>1</v>
      </c>
      <c r="N14" s="265">
        <v>0</v>
      </c>
      <c r="O14" s="264">
        <v>0</v>
      </c>
      <c r="P14" s="266">
        <v>1</v>
      </c>
      <c r="Q14" s="262"/>
      <c r="R14" s="262"/>
      <c r="S14" s="267"/>
      <c r="T14" s="200">
        <f>SUM(H14:S14)</f>
        <v>2</v>
      </c>
    </row>
    <row r="15" spans="1:20" ht="64.5" customHeight="1" thickBot="1">
      <c r="A15" s="838" t="s">
        <v>189</v>
      </c>
      <c r="B15" s="836"/>
      <c r="C15" s="836"/>
      <c r="D15" s="836"/>
      <c r="E15" s="204" t="s">
        <v>190</v>
      </c>
      <c r="F15" s="201">
        <v>20</v>
      </c>
      <c r="G15" s="144" t="s">
        <v>191</v>
      </c>
      <c r="H15" s="201">
        <v>0</v>
      </c>
      <c r="I15" s="201">
        <v>0</v>
      </c>
      <c r="J15" s="201">
        <v>0</v>
      </c>
      <c r="K15" s="8">
        <v>0</v>
      </c>
      <c r="L15" s="8">
        <v>0</v>
      </c>
      <c r="M15" s="145">
        <v>30</v>
      </c>
      <c r="N15" s="145">
        <v>0</v>
      </c>
      <c r="O15" s="145">
        <v>0</v>
      </c>
      <c r="P15" s="202">
        <v>0</v>
      </c>
      <c r="Q15" s="201"/>
      <c r="R15" s="201"/>
      <c r="S15" s="203"/>
      <c r="T15" s="200">
        <f>SUM(H15:S15)</f>
        <v>30</v>
      </c>
    </row>
    <row r="16" spans="1:20" ht="31.5" customHeight="1" thickBot="1">
      <c r="A16" s="839"/>
      <c r="B16" s="837"/>
      <c r="C16" s="837"/>
      <c r="D16" s="837"/>
      <c r="E16" s="269" t="s">
        <v>192</v>
      </c>
      <c r="F16" s="255">
        <v>90</v>
      </c>
      <c r="G16" s="256" t="s">
        <v>193</v>
      </c>
      <c r="H16" s="255">
        <v>0</v>
      </c>
      <c r="I16" s="255">
        <v>0</v>
      </c>
      <c r="J16" s="255">
        <v>0</v>
      </c>
      <c r="K16" s="18">
        <v>0</v>
      </c>
      <c r="L16" s="18">
        <v>0</v>
      </c>
      <c r="M16" s="257">
        <v>0</v>
      </c>
      <c r="N16" s="257">
        <v>0</v>
      </c>
      <c r="O16" s="257">
        <v>0</v>
      </c>
      <c r="P16" s="270">
        <v>0</v>
      </c>
      <c r="Q16" s="255"/>
      <c r="R16" s="255"/>
      <c r="S16" s="74"/>
      <c r="T16" s="259">
        <f>SUM(H16:S16)</f>
        <v>0</v>
      </c>
    </row>
  </sheetData>
  <sheetProtection/>
  <mergeCells count="16">
    <mergeCell ref="B14:B16"/>
    <mergeCell ref="C14:C16"/>
    <mergeCell ref="D14:D16"/>
    <mergeCell ref="A15:A16"/>
    <mergeCell ref="C1:T1"/>
    <mergeCell ref="C2:T2"/>
    <mergeCell ref="C3:T3"/>
    <mergeCell ref="A10:G10"/>
    <mergeCell ref="H10:S10"/>
    <mergeCell ref="T10:T11"/>
    <mergeCell ref="B12:B13"/>
    <mergeCell ref="C12:C13"/>
    <mergeCell ref="D12:D13"/>
    <mergeCell ref="A6:D6"/>
    <mergeCell ref="B7:C7"/>
    <mergeCell ref="B8:C8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F30"/>
  <sheetViews>
    <sheetView zoomScale="78" zoomScaleNormal="78" zoomScalePageLayoutView="0" workbookViewId="0" topLeftCell="AG24">
      <selection activeCell="BG29" sqref="BG29"/>
    </sheetView>
  </sheetViews>
  <sheetFormatPr defaultColWidth="11.421875" defaultRowHeight="15"/>
  <cols>
    <col min="1" max="1" width="29.00390625" style="0" customWidth="1"/>
    <col min="2" max="2" width="11.28125" style="0" customWidth="1"/>
    <col min="3" max="3" width="24.7109375" style="0" customWidth="1"/>
    <col min="4" max="4" width="31.00390625" style="0" customWidth="1"/>
    <col min="5" max="7" width="28.00390625" style="0" customWidth="1"/>
    <col min="8" max="8" width="26.57421875" style="0" customWidth="1"/>
    <col min="9" max="9" width="33.421875" style="0" customWidth="1"/>
    <col min="10" max="10" width="16.7109375" style="0" customWidth="1"/>
    <col min="11" max="11" width="15.8515625" style="0" customWidth="1"/>
    <col min="12" max="15" width="13.57421875" style="0" customWidth="1"/>
    <col min="16" max="16" width="13.140625" style="0" customWidth="1"/>
    <col min="17" max="17" width="17.00390625" style="0" customWidth="1"/>
    <col min="18" max="18" width="16.28125" style="0" customWidth="1"/>
    <col min="19" max="19" width="16.421875" style="0" customWidth="1"/>
    <col min="20" max="20" width="15.8515625" style="0" customWidth="1"/>
    <col min="21" max="45" width="14.57421875" style="0" customWidth="1"/>
    <col min="46" max="57" width="14.57421875" style="0" hidden="1" customWidth="1"/>
    <col min="58" max="58" width="22.7109375" style="0" customWidth="1"/>
    <col min="59" max="62" width="20.8515625" style="0" customWidth="1"/>
  </cols>
  <sheetData>
    <row r="1" spans="2:58" s="7" customFormat="1" ht="33.75" customHeight="1">
      <c r="B1" s="72"/>
      <c r="C1" s="544" t="s">
        <v>51</v>
      </c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</row>
    <row r="2" spans="2:58" s="7" customFormat="1" ht="31.5" customHeight="1">
      <c r="B2" s="73"/>
      <c r="C2" s="545" t="s">
        <v>24</v>
      </c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</row>
    <row r="3" spans="2:58" s="7" customFormat="1" ht="31.5" customHeight="1">
      <c r="B3" s="73"/>
      <c r="C3" s="545" t="s">
        <v>21</v>
      </c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</row>
    <row r="4" spans="1:58" s="7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="7" customFormat="1" ht="15.75" thickBot="1"/>
    <row r="6" spans="1:9" s="7" customFormat="1" ht="15">
      <c r="A6" s="536" t="s">
        <v>0</v>
      </c>
      <c r="B6" s="537"/>
      <c r="C6" s="538"/>
      <c r="D6" s="539"/>
      <c r="E6" s="3"/>
      <c r="F6" s="3"/>
      <c r="G6" s="3"/>
      <c r="I6" s="7" t="s">
        <v>48</v>
      </c>
    </row>
    <row r="7" spans="1:7" s="7" customFormat="1" ht="30">
      <c r="A7" s="5" t="s">
        <v>1</v>
      </c>
      <c r="B7" s="540" t="s">
        <v>2</v>
      </c>
      <c r="C7" s="541"/>
      <c r="D7" s="1" t="s">
        <v>26</v>
      </c>
      <c r="E7" s="3"/>
      <c r="F7" s="3"/>
      <c r="G7" s="3"/>
    </row>
    <row r="8" spans="1:4" s="7" customFormat="1" ht="45" customHeight="1" thickBot="1">
      <c r="A8" s="6" t="s">
        <v>27</v>
      </c>
      <c r="B8" s="542" t="s">
        <v>211</v>
      </c>
      <c r="C8" s="543"/>
      <c r="D8" s="2" t="s">
        <v>212</v>
      </c>
    </row>
    <row r="9" s="7" customFormat="1" ht="15.75" thickBot="1"/>
    <row r="10" spans="1:58" s="7" customFormat="1" ht="21.75" thickBot="1">
      <c r="A10" s="546" t="s">
        <v>3</v>
      </c>
      <c r="B10" s="547"/>
      <c r="C10" s="547"/>
      <c r="D10" s="547"/>
      <c r="E10" s="547"/>
      <c r="F10" s="547"/>
      <c r="G10" s="547"/>
      <c r="H10" s="547"/>
      <c r="I10" s="548"/>
      <c r="J10" s="549">
        <v>2022</v>
      </c>
      <c r="K10" s="550"/>
      <c r="L10" s="550"/>
      <c r="M10" s="550"/>
      <c r="N10" s="550"/>
      <c r="O10" s="550"/>
      <c r="P10" s="550"/>
      <c r="Q10" s="550"/>
      <c r="R10" s="550"/>
      <c r="S10" s="550"/>
      <c r="T10" s="550"/>
      <c r="U10" s="550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</row>
    <row r="11" spans="1:58" s="7" customFormat="1" ht="38.25" customHeight="1">
      <c r="A11" s="551" t="s">
        <v>20</v>
      </c>
      <c r="B11" s="624" t="s">
        <v>25</v>
      </c>
      <c r="C11" s="618" t="s">
        <v>4</v>
      </c>
      <c r="D11" s="612" t="s">
        <v>5</v>
      </c>
      <c r="E11" s="615" t="s">
        <v>6</v>
      </c>
      <c r="F11" s="615" t="s">
        <v>7</v>
      </c>
      <c r="G11" s="618" t="s">
        <v>8</v>
      </c>
      <c r="H11" s="615" t="s">
        <v>28</v>
      </c>
      <c r="I11" s="612" t="s">
        <v>29</v>
      </c>
      <c r="J11" s="569" t="s">
        <v>9</v>
      </c>
      <c r="K11" s="569"/>
      <c r="L11" s="569"/>
      <c r="M11" s="569"/>
      <c r="N11" s="569" t="s">
        <v>22</v>
      </c>
      <c r="O11" s="569"/>
      <c r="P11" s="569"/>
      <c r="Q11" s="569"/>
      <c r="R11" s="569" t="s">
        <v>10</v>
      </c>
      <c r="S11" s="569"/>
      <c r="T11" s="569"/>
      <c r="U11" s="569"/>
      <c r="V11" s="668" t="s">
        <v>11</v>
      </c>
      <c r="W11" s="660"/>
      <c r="X11" s="660"/>
      <c r="Y11" s="660"/>
      <c r="Z11" s="668" t="s">
        <v>12</v>
      </c>
      <c r="AA11" s="660"/>
      <c r="AB11" s="660"/>
      <c r="AC11" s="660"/>
      <c r="AD11" s="659" t="s">
        <v>13</v>
      </c>
      <c r="AE11" s="660"/>
      <c r="AF11" s="660"/>
      <c r="AG11" s="661"/>
      <c r="AH11" s="659" t="s">
        <v>14</v>
      </c>
      <c r="AI11" s="660"/>
      <c r="AJ11" s="660"/>
      <c r="AK11" s="661"/>
      <c r="AL11" s="659" t="s">
        <v>15</v>
      </c>
      <c r="AM11" s="660"/>
      <c r="AN11" s="660"/>
      <c r="AO11" s="660"/>
      <c r="AP11" s="662" t="s">
        <v>16</v>
      </c>
      <c r="AQ11" s="663"/>
      <c r="AR11" s="663"/>
      <c r="AS11" s="664"/>
      <c r="AT11" s="662" t="s">
        <v>17</v>
      </c>
      <c r="AU11" s="663"/>
      <c r="AV11" s="663"/>
      <c r="AW11" s="664"/>
      <c r="AX11" s="662" t="s">
        <v>18</v>
      </c>
      <c r="AY11" s="663"/>
      <c r="AZ11" s="663"/>
      <c r="BA11" s="664"/>
      <c r="BB11" s="662" t="s">
        <v>19</v>
      </c>
      <c r="BC11" s="663"/>
      <c r="BD11" s="663"/>
      <c r="BE11" s="664"/>
      <c r="BF11" s="630" t="s">
        <v>23</v>
      </c>
    </row>
    <row r="12" spans="1:58" s="7" customFormat="1" ht="15.75" thickBot="1">
      <c r="A12" s="551"/>
      <c r="B12" s="625"/>
      <c r="C12" s="619"/>
      <c r="D12" s="613"/>
      <c r="E12" s="616"/>
      <c r="F12" s="616"/>
      <c r="G12" s="619"/>
      <c r="H12" s="616"/>
      <c r="I12" s="613"/>
      <c r="J12" s="666" t="s">
        <v>30</v>
      </c>
      <c r="K12" s="583"/>
      <c r="L12" s="583"/>
      <c r="M12" s="667"/>
      <c r="N12" s="666" t="s">
        <v>30</v>
      </c>
      <c r="O12" s="583"/>
      <c r="P12" s="583"/>
      <c r="Q12" s="667"/>
      <c r="R12" s="666" t="s">
        <v>30</v>
      </c>
      <c r="S12" s="583"/>
      <c r="T12" s="583"/>
      <c r="U12" s="667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631"/>
    </row>
    <row r="13" spans="1:58" s="7" customFormat="1" ht="42" customHeight="1" thickBot="1">
      <c r="A13" s="658"/>
      <c r="B13" s="854"/>
      <c r="C13" s="619"/>
      <c r="D13" s="613"/>
      <c r="E13" s="800"/>
      <c r="F13" s="800"/>
      <c r="G13" s="619"/>
      <c r="H13" s="800"/>
      <c r="I13" s="665"/>
      <c r="J13" s="275" t="s">
        <v>31</v>
      </c>
      <c r="K13" s="272" t="s">
        <v>32</v>
      </c>
      <c r="L13" s="273" t="s">
        <v>33</v>
      </c>
      <c r="M13" s="274" t="s">
        <v>34</v>
      </c>
      <c r="N13" s="275" t="s">
        <v>31</v>
      </c>
      <c r="O13" s="272" t="s">
        <v>32</v>
      </c>
      <c r="P13" s="273" t="s">
        <v>33</v>
      </c>
      <c r="Q13" s="274" t="s">
        <v>35</v>
      </c>
      <c r="R13" s="271" t="s">
        <v>31</v>
      </c>
      <c r="S13" s="272" t="s">
        <v>32</v>
      </c>
      <c r="T13" s="273" t="s">
        <v>33</v>
      </c>
      <c r="U13" s="274" t="s">
        <v>35</v>
      </c>
      <c r="V13" s="275" t="s">
        <v>31</v>
      </c>
      <c r="W13" s="272" t="s">
        <v>32</v>
      </c>
      <c r="X13" s="273" t="s">
        <v>33</v>
      </c>
      <c r="Y13" s="274" t="s">
        <v>35</v>
      </c>
      <c r="Z13" s="275" t="s">
        <v>31</v>
      </c>
      <c r="AA13" s="272" t="s">
        <v>32</v>
      </c>
      <c r="AB13" s="273" t="s">
        <v>33</v>
      </c>
      <c r="AC13" s="274" t="s">
        <v>35</v>
      </c>
      <c r="AD13" s="275" t="s">
        <v>31</v>
      </c>
      <c r="AE13" s="272" t="s">
        <v>32</v>
      </c>
      <c r="AF13" s="273" t="s">
        <v>33</v>
      </c>
      <c r="AG13" s="274" t="s">
        <v>35</v>
      </c>
      <c r="AH13" s="275" t="s">
        <v>31</v>
      </c>
      <c r="AI13" s="272" t="s">
        <v>32</v>
      </c>
      <c r="AJ13" s="273" t="s">
        <v>33</v>
      </c>
      <c r="AK13" s="274" t="s">
        <v>35</v>
      </c>
      <c r="AL13" s="275" t="s">
        <v>31</v>
      </c>
      <c r="AM13" s="272" t="s">
        <v>32</v>
      </c>
      <c r="AN13" s="273" t="s">
        <v>33</v>
      </c>
      <c r="AO13" s="276" t="s">
        <v>35</v>
      </c>
      <c r="AP13" s="275" t="s">
        <v>31</v>
      </c>
      <c r="AQ13" s="272" t="s">
        <v>32</v>
      </c>
      <c r="AR13" s="273" t="s">
        <v>33</v>
      </c>
      <c r="AS13" s="276" t="s">
        <v>35</v>
      </c>
      <c r="AT13" s="275" t="s">
        <v>31</v>
      </c>
      <c r="AU13" s="272" t="s">
        <v>32</v>
      </c>
      <c r="AV13" s="273" t="s">
        <v>33</v>
      </c>
      <c r="AW13" s="276" t="s">
        <v>35</v>
      </c>
      <c r="AX13" s="275" t="s">
        <v>31</v>
      </c>
      <c r="AY13" s="272" t="s">
        <v>32</v>
      </c>
      <c r="AZ13" s="273" t="s">
        <v>33</v>
      </c>
      <c r="BA13" s="276" t="s">
        <v>35</v>
      </c>
      <c r="BB13" s="275" t="s">
        <v>31</v>
      </c>
      <c r="BC13" s="272" t="s">
        <v>32</v>
      </c>
      <c r="BD13" s="273" t="s">
        <v>33</v>
      </c>
      <c r="BE13" s="276" t="s">
        <v>35</v>
      </c>
      <c r="BF13" s="631"/>
    </row>
    <row r="14" spans="1:58" s="7" customFormat="1" ht="15" customHeight="1">
      <c r="A14" s="855" t="s">
        <v>226</v>
      </c>
      <c r="B14" s="833">
        <v>15638</v>
      </c>
      <c r="C14" s="858" t="s">
        <v>213</v>
      </c>
      <c r="D14" s="861" t="s">
        <v>214</v>
      </c>
      <c r="E14" s="858" t="s">
        <v>215</v>
      </c>
      <c r="F14" s="865">
        <v>36</v>
      </c>
      <c r="G14" s="867" t="s">
        <v>216</v>
      </c>
      <c r="H14" s="870" t="s">
        <v>36</v>
      </c>
      <c r="I14" s="282" t="s">
        <v>37</v>
      </c>
      <c r="J14" s="13">
        <v>0</v>
      </c>
      <c r="K14" s="14">
        <v>0</v>
      </c>
      <c r="L14" s="14">
        <v>0</v>
      </c>
      <c r="M14" s="32">
        <v>0</v>
      </c>
      <c r="N14" s="30">
        <v>0</v>
      </c>
      <c r="O14" s="14">
        <v>0</v>
      </c>
      <c r="P14" s="14">
        <v>0</v>
      </c>
      <c r="Q14" s="20">
        <v>0</v>
      </c>
      <c r="R14" s="13">
        <v>0</v>
      </c>
      <c r="S14" s="14">
        <v>0</v>
      </c>
      <c r="T14" s="14">
        <v>0</v>
      </c>
      <c r="U14" s="29">
        <v>0</v>
      </c>
      <c r="V14" s="30">
        <v>0</v>
      </c>
      <c r="W14" s="14">
        <v>0</v>
      </c>
      <c r="X14" s="30">
        <v>0</v>
      </c>
      <c r="Y14" s="449">
        <f>V14+W14+X14</f>
        <v>0</v>
      </c>
      <c r="Z14" s="30">
        <v>0</v>
      </c>
      <c r="AA14" s="14">
        <v>0</v>
      </c>
      <c r="AB14" s="30">
        <v>0</v>
      </c>
      <c r="AC14" s="450">
        <f>Z14+AA14+AB14</f>
        <v>0</v>
      </c>
      <c r="AD14" s="13">
        <v>0</v>
      </c>
      <c r="AE14" s="14">
        <v>0</v>
      </c>
      <c r="AF14" s="30">
        <v>0</v>
      </c>
      <c r="AG14" s="32">
        <f>AD14+AE14+AF14</f>
        <v>0</v>
      </c>
      <c r="AH14" s="30">
        <v>0</v>
      </c>
      <c r="AI14" s="14">
        <v>0</v>
      </c>
      <c r="AJ14" s="30">
        <v>0</v>
      </c>
      <c r="AK14" s="20">
        <v>0</v>
      </c>
      <c r="AL14" s="13">
        <v>0</v>
      </c>
      <c r="AM14" s="14">
        <v>0</v>
      </c>
      <c r="AN14" s="30">
        <v>0</v>
      </c>
      <c r="AO14" s="32">
        <v>0</v>
      </c>
      <c r="AP14" s="13">
        <v>0</v>
      </c>
      <c r="AQ14" s="14">
        <v>0</v>
      </c>
      <c r="AR14" s="30">
        <v>0</v>
      </c>
      <c r="AS14" s="41">
        <v>0</v>
      </c>
      <c r="AT14" s="30"/>
      <c r="AU14" s="14"/>
      <c r="AV14" s="30"/>
      <c r="AW14" s="41"/>
      <c r="AX14" s="30"/>
      <c r="AY14" s="14"/>
      <c r="AZ14" s="30"/>
      <c r="BA14" s="41"/>
      <c r="BB14" s="30"/>
      <c r="BC14" s="14"/>
      <c r="BD14" s="30"/>
      <c r="BE14" s="20"/>
      <c r="BF14" s="60">
        <f>AG14+AC14+Y14+U14+Q14+M14+AK14+AO14+AS14+AW14+BA14+BE14</f>
        <v>0</v>
      </c>
    </row>
    <row r="15" spans="1:58" s="7" customFormat="1" ht="15" customHeight="1">
      <c r="A15" s="856"/>
      <c r="B15" s="857"/>
      <c r="C15" s="859"/>
      <c r="D15" s="862"/>
      <c r="E15" s="859"/>
      <c r="F15" s="866"/>
      <c r="G15" s="868"/>
      <c r="H15" s="871"/>
      <c r="I15" s="283" t="s">
        <v>38</v>
      </c>
      <c r="J15" s="15">
        <v>0</v>
      </c>
      <c r="K15" s="8">
        <v>0</v>
      </c>
      <c r="L15" s="8">
        <v>0</v>
      </c>
      <c r="M15" s="16">
        <v>0</v>
      </c>
      <c r="N15" s="12">
        <v>1</v>
      </c>
      <c r="O15" s="8">
        <v>0</v>
      </c>
      <c r="P15" s="8">
        <v>0</v>
      </c>
      <c r="Q15" s="21">
        <v>1</v>
      </c>
      <c r="R15" s="15">
        <v>1</v>
      </c>
      <c r="S15" s="8">
        <v>0</v>
      </c>
      <c r="T15" s="8">
        <v>0</v>
      </c>
      <c r="U15" s="16">
        <v>1</v>
      </c>
      <c r="V15" s="12">
        <v>0</v>
      </c>
      <c r="W15" s="8">
        <v>0</v>
      </c>
      <c r="X15" s="12">
        <v>0</v>
      </c>
      <c r="Y15" s="84">
        <f aca="true" t="shared" si="0" ref="Y15:Y23">V15+W15+X15</f>
        <v>0</v>
      </c>
      <c r="Z15" s="12">
        <v>0</v>
      </c>
      <c r="AA15" s="8">
        <v>0</v>
      </c>
      <c r="AB15" s="12">
        <v>0</v>
      </c>
      <c r="AC15" s="83">
        <f aca="true" t="shared" si="1" ref="AC15:AC23">Z15+AA15+AB15</f>
        <v>0</v>
      </c>
      <c r="AD15" s="15">
        <v>0</v>
      </c>
      <c r="AE15" s="8">
        <v>0</v>
      </c>
      <c r="AF15" s="12">
        <v>0</v>
      </c>
      <c r="AG15" s="16">
        <f aca="true" t="shared" si="2" ref="AG15:AG23">AD15+AE15+AF15</f>
        <v>0</v>
      </c>
      <c r="AH15" s="12">
        <v>0</v>
      </c>
      <c r="AI15" s="8">
        <v>0</v>
      </c>
      <c r="AJ15" s="12">
        <v>0</v>
      </c>
      <c r="AK15" s="21">
        <v>0</v>
      </c>
      <c r="AL15" s="15">
        <v>0</v>
      </c>
      <c r="AM15" s="8">
        <v>0</v>
      </c>
      <c r="AN15" s="12">
        <v>0</v>
      </c>
      <c r="AO15" s="16">
        <v>0</v>
      </c>
      <c r="AP15" s="15">
        <v>0</v>
      </c>
      <c r="AQ15" s="8">
        <v>0</v>
      </c>
      <c r="AR15" s="12">
        <v>0</v>
      </c>
      <c r="AS15" s="42">
        <v>0</v>
      </c>
      <c r="AT15" s="12"/>
      <c r="AU15" s="8"/>
      <c r="AV15" s="12"/>
      <c r="AW15" s="42"/>
      <c r="AX15" s="12"/>
      <c r="AY15" s="8"/>
      <c r="AZ15" s="12"/>
      <c r="BA15" s="42"/>
      <c r="BB15" s="12"/>
      <c r="BC15" s="8"/>
      <c r="BD15" s="12"/>
      <c r="BE15" s="21"/>
      <c r="BF15" s="61">
        <f aca="true" t="shared" si="3" ref="BF15:BF23">AG15+AC15+Y15+U15+Q15+M15+AK15+AO15+AS15+AW15+BA15+BE15</f>
        <v>2</v>
      </c>
    </row>
    <row r="16" spans="1:58" s="7" customFormat="1" ht="15" customHeight="1">
      <c r="A16" s="856"/>
      <c r="B16" s="857"/>
      <c r="C16" s="859"/>
      <c r="D16" s="862"/>
      <c r="E16" s="859"/>
      <c r="F16" s="866"/>
      <c r="G16" s="868"/>
      <c r="H16" s="871"/>
      <c r="I16" s="283" t="s">
        <v>39</v>
      </c>
      <c r="J16" s="15">
        <v>0</v>
      </c>
      <c r="K16" s="8">
        <v>1</v>
      </c>
      <c r="L16" s="8">
        <v>0</v>
      </c>
      <c r="M16" s="16">
        <v>1</v>
      </c>
      <c r="N16" s="12">
        <v>6</v>
      </c>
      <c r="O16" s="8">
        <v>9</v>
      </c>
      <c r="P16" s="8">
        <v>0</v>
      </c>
      <c r="Q16" s="21">
        <v>15</v>
      </c>
      <c r="R16" s="15">
        <v>9</v>
      </c>
      <c r="S16" s="8">
        <v>4</v>
      </c>
      <c r="T16" s="8">
        <v>0</v>
      </c>
      <c r="U16" s="16">
        <v>13</v>
      </c>
      <c r="V16" s="12">
        <v>4</v>
      </c>
      <c r="W16" s="8">
        <v>2</v>
      </c>
      <c r="X16" s="8">
        <v>0</v>
      </c>
      <c r="Y16" s="84">
        <f t="shared" si="0"/>
        <v>6</v>
      </c>
      <c r="Z16" s="12">
        <v>30</v>
      </c>
      <c r="AA16" s="8">
        <v>27</v>
      </c>
      <c r="AB16" s="8">
        <v>0</v>
      </c>
      <c r="AC16" s="83">
        <f t="shared" si="1"/>
        <v>57</v>
      </c>
      <c r="AD16" s="15">
        <v>52</v>
      </c>
      <c r="AE16" s="8">
        <v>3</v>
      </c>
      <c r="AF16" s="8">
        <v>0</v>
      </c>
      <c r="AG16" s="16">
        <f t="shared" si="2"/>
        <v>55</v>
      </c>
      <c r="AH16" s="12">
        <v>20</v>
      </c>
      <c r="AI16" s="8">
        <v>25</v>
      </c>
      <c r="AJ16" s="8">
        <v>0</v>
      </c>
      <c r="AK16" s="21">
        <v>45</v>
      </c>
      <c r="AL16" s="15">
        <v>51</v>
      </c>
      <c r="AM16" s="8">
        <v>42</v>
      </c>
      <c r="AN16" s="8">
        <v>0</v>
      </c>
      <c r="AO16" s="16">
        <v>93</v>
      </c>
      <c r="AP16" s="15">
        <v>19</v>
      </c>
      <c r="AQ16" s="8">
        <v>13</v>
      </c>
      <c r="AR16" s="8">
        <v>0</v>
      </c>
      <c r="AS16" s="42">
        <v>32</v>
      </c>
      <c r="AT16" s="12"/>
      <c r="AU16" s="8"/>
      <c r="AV16" s="8"/>
      <c r="AW16" s="42"/>
      <c r="AX16" s="12"/>
      <c r="AY16" s="8"/>
      <c r="AZ16" s="8"/>
      <c r="BA16" s="42"/>
      <c r="BB16" s="12"/>
      <c r="BC16" s="8"/>
      <c r="BD16" s="8"/>
      <c r="BE16" s="21"/>
      <c r="BF16" s="61">
        <f t="shared" si="3"/>
        <v>317</v>
      </c>
    </row>
    <row r="17" spans="1:58" s="7" customFormat="1" ht="15" customHeight="1">
      <c r="A17" s="856"/>
      <c r="B17" s="857"/>
      <c r="C17" s="859"/>
      <c r="D17" s="862"/>
      <c r="E17" s="859"/>
      <c r="F17" s="866"/>
      <c r="G17" s="868"/>
      <c r="H17" s="871"/>
      <c r="I17" s="283" t="s">
        <v>40</v>
      </c>
      <c r="J17" s="15">
        <v>0</v>
      </c>
      <c r="K17" s="8">
        <v>4</v>
      </c>
      <c r="L17" s="8">
        <v>0</v>
      </c>
      <c r="M17" s="16">
        <v>4</v>
      </c>
      <c r="N17" s="12">
        <v>15</v>
      </c>
      <c r="O17" s="8">
        <v>17</v>
      </c>
      <c r="P17" s="8">
        <v>0</v>
      </c>
      <c r="Q17" s="21">
        <v>32</v>
      </c>
      <c r="R17" s="15">
        <v>18</v>
      </c>
      <c r="S17" s="8">
        <v>12</v>
      </c>
      <c r="T17" s="8">
        <v>0</v>
      </c>
      <c r="U17" s="16">
        <v>30</v>
      </c>
      <c r="V17" s="12">
        <v>15</v>
      </c>
      <c r="W17" s="8">
        <v>10</v>
      </c>
      <c r="X17" s="8">
        <v>0</v>
      </c>
      <c r="Y17" s="84">
        <f t="shared" si="0"/>
        <v>25</v>
      </c>
      <c r="Z17" s="12">
        <v>35</v>
      </c>
      <c r="AA17" s="8">
        <v>39</v>
      </c>
      <c r="AB17" s="8">
        <v>0</v>
      </c>
      <c r="AC17" s="83">
        <f t="shared" si="1"/>
        <v>74</v>
      </c>
      <c r="AD17" s="15">
        <v>10</v>
      </c>
      <c r="AE17" s="8">
        <v>5</v>
      </c>
      <c r="AF17" s="8">
        <v>0</v>
      </c>
      <c r="AG17" s="16">
        <f t="shared" si="2"/>
        <v>15</v>
      </c>
      <c r="AH17" s="12">
        <v>35</v>
      </c>
      <c r="AI17" s="8">
        <v>29</v>
      </c>
      <c r="AJ17" s="8">
        <v>0</v>
      </c>
      <c r="AK17" s="21">
        <v>64</v>
      </c>
      <c r="AL17" s="15">
        <v>26</v>
      </c>
      <c r="AM17" s="8">
        <v>30</v>
      </c>
      <c r="AN17" s="8">
        <v>0</v>
      </c>
      <c r="AO17" s="16">
        <v>56</v>
      </c>
      <c r="AP17" s="15">
        <v>22</v>
      </c>
      <c r="AQ17" s="8">
        <v>16</v>
      </c>
      <c r="AR17" s="8">
        <v>0</v>
      </c>
      <c r="AS17" s="42">
        <v>38</v>
      </c>
      <c r="AT17" s="12"/>
      <c r="AU17" s="8"/>
      <c r="AV17" s="8"/>
      <c r="AW17" s="42"/>
      <c r="AX17" s="12"/>
      <c r="AY17" s="8"/>
      <c r="AZ17" s="8"/>
      <c r="BA17" s="42"/>
      <c r="BB17" s="12"/>
      <c r="BC17" s="8"/>
      <c r="BD17" s="8"/>
      <c r="BE17" s="21"/>
      <c r="BF17" s="61">
        <f>AG17+AC17+Y17+U17+Q17+M17+AK17+AO17+AS17+AW17+BA17+BE17</f>
        <v>338</v>
      </c>
    </row>
    <row r="18" spans="1:58" s="7" customFormat="1" ht="15" customHeight="1">
      <c r="A18" s="856"/>
      <c r="B18" s="857"/>
      <c r="C18" s="859"/>
      <c r="D18" s="862"/>
      <c r="E18" s="859"/>
      <c r="F18" s="866"/>
      <c r="G18" s="868"/>
      <c r="H18" s="871"/>
      <c r="I18" s="283" t="s">
        <v>41</v>
      </c>
      <c r="J18" s="15">
        <v>0</v>
      </c>
      <c r="K18" s="8">
        <v>1</v>
      </c>
      <c r="L18" s="8">
        <v>0</v>
      </c>
      <c r="M18" s="16">
        <v>1</v>
      </c>
      <c r="N18" s="12">
        <v>0</v>
      </c>
      <c r="O18" s="8">
        <v>2</v>
      </c>
      <c r="P18" s="8">
        <v>0</v>
      </c>
      <c r="Q18" s="21">
        <v>2</v>
      </c>
      <c r="R18" s="15">
        <v>2</v>
      </c>
      <c r="S18" s="8">
        <v>2</v>
      </c>
      <c r="T18" s="8">
        <v>0</v>
      </c>
      <c r="U18" s="16">
        <v>4</v>
      </c>
      <c r="V18" s="12">
        <v>3</v>
      </c>
      <c r="W18" s="8">
        <v>3</v>
      </c>
      <c r="X18" s="8">
        <v>0</v>
      </c>
      <c r="Y18" s="42">
        <f t="shared" si="0"/>
        <v>6</v>
      </c>
      <c r="Z18" s="12">
        <v>5</v>
      </c>
      <c r="AA18" s="8">
        <v>9</v>
      </c>
      <c r="AB18" s="8">
        <v>0</v>
      </c>
      <c r="AC18" s="16">
        <f t="shared" si="1"/>
        <v>14</v>
      </c>
      <c r="AD18" s="15">
        <v>0</v>
      </c>
      <c r="AE18" s="8">
        <v>0</v>
      </c>
      <c r="AF18" s="8">
        <v>0</v>
      </c>
      <c r="AG18" s="16">
        <f t="shared" si="2"/>
        <v>0</v>
      </c>
      <c r="AH18" s="12">
        <v>0</v>
      </c>
      <c r="AI18" s="8">
        <v>0</v>
      </c>
      <c r="AJ18" s="8">
        <v>0</v>
      </c>
      <c r="AK18" s="21">
        <v>0</v>
      </c>
      <c r="AL18" s="15">
        <v>0</v>
      </c>
      <c r="AM18" s="8">
        <v>2</v>
      </c>
      <c r="AN18" s="8">
        <v>0</v>
      </c>
      <c r="AO18" s="16">
        <v>2</v>
      </c>
      <c r="AP18" s="15">
        <v>1</v>
      </c>
      <c r="AQ18" s="8">
        <v>0</v>
      </c>
      <c r="AR18" s="8">
        <v>0</v>
      </c>
      <c r="AS18" s="42">
        <v>1</v>
      </c>
      <c r="AT18" s="12"/>
      <c r="AU18" s="8"/>
      <c r="AV18" s="8"/>
      <c r="AW18" s="42"/>
      <c r="AX18" s="12"/>
      <c r="AY18" s="8"/>
      <c r="AZ18" s="8"/>
      <c r="BA18" s="42"/>
      <c r="BB18" s="12"/>
      <c r="BC18" s="8"/>
      <c r="BD18" s="8"/>
      <c r="BE18" s="21"/>
      <c r="BF18" s="61">
        <f t="shared" si="3"/>
        <v>30</v>
      </c>
    </row>
    <row r="19" spans="1:58" s="7" customFormat="1" ht="36" customHeight="1">
      <c r="A19" s="856"/>
      <c r="B19" s="857"/>
      <c r="C19" s="859"/>
      <c r="D19" s="862"/>
      <c r="E19" s="859"/>
      <c r="F19" s="866"/>
      <c r="G19" s="868"/>
      <c r="H19" s="872"/>
      <c r="I19" s="367" t="s">
        <v>217</v>
      </c>
      <c r="J19" s="285">
        <v>0</v>
      </c>
      <c r="K19" s="209">
        <v>6</v>
      </c>
      <c r="L19" s="209">
        <v>0</v>
      </c>
      <c r="M19" s="207">
        <v>6</v>
      </c>
      <c r="N19" s="12">
        <v>22</v>
      </c>
      <c r="O19" s="8">
        <v>28</v>
      </c>
      <c r="P19" s="209">
        <v>0</v>
      </c>
      <c r="Q19" s="25">
        <v>50</v>
      </c>
      <c r="R19" s="15">
        <v>30</v>
      </c>
      <c r="S19" s="8">
        <v>18</v>
      </c>
      <c r="T19" s="209">
        <v>0</v>
      </c>
      <c r="U19" s="23">
        <v>48</v>
      </c>
      <c r="V19" s="12">
        <v>22</v>
      </c>
      <c r="W19" s="8">
        <v>15</v>
      </c>
      <c r="X19" s="209">
        <v>0</v>
      </c>
      <c r="Y19" s="84">
        <f t="shared" si="0"/>
        <v>37</v>
      </c>
      <c r="Z19" s="12">
        <v>70</v>
      </c>
      <c r="AA19" s="8">
        <v>75</v>
      </c>
      <c r="AB19" s="209">
        <v>0</v>
      </c>
      <c r="AC19" s="83">
        <f t="shared" si="1"/>
        <v>145</v>
      </c>
      <c r="AD19" s="15">
        <v>62</v>
      </c>
      <c r="AE19" s="8">
        <v>38</v>
      </c>
      <c r="AF19" s="209">
        <v>0</v>
      </c>
      <c r="AG19" s="16">
        <f t="shared" si="2"/>
        <v>100</v>
      </c>
      <c r="AH19" s="12">
        <v>55</v>
      </c>
      <c r="AI19" s="8">
        <v>54</v>
      </c>
      <c r="AJ19" s="516">
        <v>0</v>
      </c>
      <c r="AK19" s="25">
        <v>109</v>
      </c>
      <c r="AL19" s="15">
        <v>77</v>
      </c>
      <c r="AM19" s="8">
        <v>74</v>
      </c>
      <c r="AN19" s="516">
        <v>0</v>
      </c>
      <c r="AO19" s="23">
        <v>151</v>
      </c>
      <c r="AP19" s="15">
        <v>43</v>
      </c>
      <c r="AQ19" s="8">
        <v>28</v>
      </c>
      <c r="AR19" s="516">
        <v>0</v>
      </c>
      <c r="AS19" s="43">
        <v>71</v>
      </c>
      <c r="AT19" s="53"/>
      <c r="AU19" s="53"/>
      <c r="AV19" s="53"/>
      <c r="AW19" s="43"/>
      <c r="AX19" s="53"/>
      <c r="AY19" s="53"/>
      <c r="AZ19" s="53"/>
      <c r="BA19" s="43"/>
      <c r="BB19" s="53"/>
      <c r="BC19" s="53"/>
      <c r="BD19" s="53"/>
      <c r="BE19" s="25"/>
      <c r="BF19" s="368">
        <f>AG19+AC19+Y19+U19+Q19+M19+AK19+AO19+AS19+AW19+BA19+BE19</f>
        <v>717</v>
      </c>
    </row>
    <row r="20" spans="1:58" s="7" customFormat="1" ht="15" customHeight="1">
      <c r="A20" s="856"/>
      <c r="B20" s="857"/>
      <c r="C20" s="859"/>
      <c r="D20" s="862"/>
      <c r="E20" s="859"/>
      <c r="F20" s="866"/>
      <c r="G20" s="868"/>
      <c r="H20" s="873" t="s">
        <v>42</v>
      </c>
      <c r="I20" s="283" t="s">
        <v>43</v>
      </c>
      <c r="J20" s="15">
        <v>0</v>
      </c>
      <c r="K20" s="8">
        <v>6</v>
      </c>
      <c r="L20" s="8">
        <v>0</v>
      </c>
      <c r="M20" s="16">
        <v>6</v>
      </c>
      <c r="N20" s="12">
        <v>15</v>
      </c>
      <c r="O20" s="8">
        <v>20</v>
      </c>
      <c r="P20" s="209">
        <v>0</v>
      </c>
      <c r="Q20" s="21">
        <v>35</v>
      </c>
      <c r="R20" s="15">
        <v>28</v>
      </c>
      <c r="S20" s="8">
        <v>17</v>
      </c>
      <c r="T20" s="209">
        <v>0</v>
      </c>
      <c r="U20" s="16">
        <v>45</v>
      </c>
      <c r="V20" s="12">
        <v>16</v>
      </c>
      <c r="W20" s="8">
        <v>21</v>
      </c>
      <c r="X20" s="209">
        <v>0</v>
      </c>
      <c r="Y20" s="84">
        <f t="shared" si="0"/>
        <v>37</v>
      </c>
      <c r="Z20" s="12">
        <v>75</v>
      </c>
      <c r="AA20" s="8">
        <v>66</v>
      </c>
      <c r="AB20" s="209">
        <v>0</v>
      </c>
      <c r="AC20" s="83">
        <f t="shared" si="1"/>
        <v>141</v>
      </c>
      <c r="AD20" s="15">
        <v>62</v>
      </c>
      <c r="AE20" s="8">
        <v>38</v>
      </c>
      <c r="AF20" s="209">
        <v>0</v>
      </c>
      <c r="AG20" s="16">
        <f t="shared" si="2"/>
        <v>100</v>
      </c>
      <c r="AH20" s="12">
        <v>48</v>
      </c>
      <c r="AI20" s="8">
        <v>51</v>
      </c>
      <c r="AJ20" s="516">
        <v>0</v>
      </c>
      <c r="AK20" s="21">
        <v>99</v>
      </c>
      <c r="AL20" s="15">
        <v>77</v>
      </c>
      <c r="AM20" s="8">
        <v>73</v>
      </c>
      <c r="AN20" s="516">
        <v>0</v>
      </c>
      <c r="AO20" s="16">
        <v>150</v>
      </c>
      <c r="AP20" s="15">
        <v>42</v>
      </c>
      <c r="AQ20" s="8">
        <v>22</v>
      </c>
      <c r="AR20" s="516">
        <v>0</v>
      </c>
      <c r="AS20" s="42">
        <v>64</v>
      </c>
      <c r="AT20" s="12"/>
      <c r="AU20" s="8"/>
      <c r="AV20" s="209"/>
      <c r="AW20" s="42"/>
      <c r="AX20" s="12"/>
      <c r="AY20" s="8"/>
      <c r="AZ20" s="209"/>
      <c r="BA20" s="42"/>
      <c r="BB20" s="12"/>
      <c r="BC20" s="8"/>
      <c r="BD20" s="8"/>
      <c r="BE20" s="21"/>
      <c r="BF20" s="61">
        <f>AG20+AC20+Y20+U20+Q20+M20+AK20+AO20+AS20+AW20+BA20+BE20</f>
        <v>677</v>
      </c>
    </row>
    <row r="21" spans="1:58" s="7" customFormat="1" ht="15" customHeight="1">
      <c r="A21" s="856"/>
      <c r="B21" s="857"/>
      <c r="C21" s="859"/>
      <c r="D21" s="862"/>
      <c r="E21" s="859"/>
      <c r="F21" s="866"/>
      <c r="G21" s="868"/>
      <c r="H21" s="874"/>
      <c r="I21" s="283" t="s">
        <v>44</v>
      </c>
      <c r="J21" s="15">
        <v>0</v>
      </c>
      <c r="K21" s="8">
        <v>0</v>
      </c>
      <c r="L21" s="8">
        <v>0</v>
      </c>
      <c r="M21" s="16">
        <v>0</v>
      </c>
      <c r="N21" s="12">
        <v>7</v>
      </c>
      <c r="O21" s="8">
        <v>8</v>
      </c>
      <c r="P21" s="209">
        <v>0</v>
      </c>
      <c r="Q21" s="21">
        <v>15</v>
      </c>
      <c r="R21" s="15">
        <v>2</v>
      </c>
      <c r="S21" s="8">
        <v>1</v>
      </c>
      <c r="T21" s="209">
        <v>0</v>
      </c>
      <c r="U21" s="16">
        <v>3</v>
      </c>
      <c r="V21" s="12">
        <v>0</v>
      </c>
      <c r="W21" s="8">
        <v>0</v>
      </c>
      <c r="X21" s="209">
        <v>0</v>
      </c>
      <c r="Y21" s="84">
        <f t="shared" si="0"/>
        <v>0</v>
      </c>
      <c r="Z21" s="12">
        <v>2</v>
      </c>
      <c r="AA21" s="8">
        <v>2</v>
      </c>
      <c r="AB21" s="209">
        <v>0</v>
      </c>
      <c r="AC21" s="83">
        <f t="shared" si="1"/>
        <v>4</v>
      </c>
      <c r="AD21" s="15">
        <v>0</v>
      </c>
      <c r="AE21" s="8">
        <v>0</v>
      </c>
      <c r="AF21" s="209">
        <v>0</v>
      </c>
      <c r="AG21" s="16">
        <f t="shared" si="2"/>
        <v>0</v>
      </c>
      <c r="AH21" s="12">
        <v>7</v>
      </c>
      <c r="AI21" s="8">
        <v>3</v>
      </c>
      <c r="AJ21" s="516">
        <v>0</v>
      </c>
      <c r="AK21" s="21">
        <v>10</v>
      </c>
      <c r="AL21" s="15">
        <v>0</v>
      </c>
      <c r="AM21" s="8">
        <v>1</v>
      </c>
      <c r="AN21" s="516">
        <v>0</v>
      </c>
      <c r="AO21" s="16">
        <v>1</v>
      </c>
      <c r="AP21" s="15">
        <v>1</v>
      </c>
      <c r="AQ21" s="8">
        <v>6</v>
      </c>
      <c r="AR21" s="516">
        <v>0</v>
      </c>
      <c r="AS21" s="42">
        <v>7</v>
      </c>
      <c r="AT21" s="12"/>
      <c r="AU21" s="8"/>
      <c r="AV21" s="209"/>
      <c r="AW21" s="42"/>
      <c r="AX21" s="12"/>
      <c r="AY21" s="8"/>
      <c r="AZ21" s="209"/>
      <c r="BA21" s="42"/>
      <c r="BB21" s="12"/>
      <c r="BC21" s="8"/>
      <c r="BD21" s="8"/>
      <c r="BE21" s="21"/>
      <c r="BF21" s="61">
        <f t="shared" si="3"/>
        <v>40</v>
      </c>
    </row>
    <row r="22" spans="1:58" s="7" customFormat="1" ht="15" customHeight="1">
      <c r="A22" s="856"/>
      <c r="B22" s="857"/>
      <c r="C22" s="859"/>
      <c r="D22" s="862"/>
      <c r="E22" s="859"/>
      <c r="F22" s="866"/>
      <c r="G22" s="868"/>
      <c r="H22" s="875" t="s">
        <v>45</v>
      </c>
      <c r="I22" s="283" t="s">
        <v>46</v>
      </c>
      <c r="J22" s="15">
        <v>0</v>
      </c>
      <c r="K22" s="8">
        <v>0</v>
      </c>
      <c r="L22" s="8">
        <v>0</v>
      </c>
      <c r="M22" s="16">
        <v>0</v>
      </c>
      <c r="N22" s="12">
        <v>0</v>
      </c>
      <c r="O22" s="8">
        <v>0</v>
      </c>
      <c r="P22" s="209">
        <v>0</v>
      </c>
      <c r="Q22" s="21">
        <v>0</v>
      </c>
      <c r="R22" s="15">
        <v>0</v>
      </c>
      <c r="S22" s="8">
        <v>0</v>
      </c>
      <c r="T22" s="8">
        <v>0</v>
      </c>
      <c r="U22" s="16">
        <v>0</v>
      </c>
      <c r="V22" s="12">
        <v>0</v>
      </c>
      <c r="W22" s="8">
        <v>0</v>
      </c>
      <c r="X22" s="209">
        <v>0</v>
      </c>
      <c r="Y22" s="84">
        <f t="shared" si="0"/>
        <v>0</v>
      </c>
      <c r="Z22" s="12">
        <v>0</v>
      </c>
      <c r="AA22" s="8">
        <v>1</v>
      </c>
      <c r="AB22" s="209">
        <v>0</v>
      </c>
      <c r="AC22" s="83">
        <f t="shared" si="1"/>
        <v>1</v>
      </c>
      <c r="AD22" s="15">
        <v>0</v>
      </c>
      <c r="AE22" s="8">
        <v>0</v>
      </c>
      <c r="AF22" s="209">
        <v>0</v>
      </c>
      <c r="AG22" s="16">
        <f t="shared" si="2"/>
        <v>0</v>
      </c>
      <c r="AH22" s="12">
        <v>0</v>
      </c>
      <c r="AI22" s="8">
        <v>0</v>
      </c>
      <c r="AJ22" s="516">
        <v>0</v>
      </c>
      <c r="AK22" s="21">
        <v>0</v>
      </c>
      <c r="AL22" s="15">
        <v>0</v>
      </c>
      <c r="AM22" s="8">
        <v>0</v>
      </c>
      <c r="AN22" s="516">
        <v>0</v>
      </c>
      <c r="AO22" s="16">
        <v>0</v>
      </c>
      <c r="AP22" s="15">
        <v>0</v>
      </c>
      <c r="AQ22" s="8">
        <v>0</v>
      </c>
      <c r="AR22" s="516">
        <v>0</v>
      </c>
      <c r="AS22" s="42">
        <v>0</v>
      </c>
      <c r="AT22" s="12"/>
      <c r="AU22" s="8"/>
      <c r="AV22" s="209"/>
      <c r="AW22" s="42"/>
      <c r="AX22" s="12"/>
      <c r="AY22" s="8"/>
      <c r="AZ22" s="209"/>
      <c r="BA22" s="42"/>
      <c r="BB22" s="12"/>
      <c r="BC22" s="8"/>
      <c r="BD22" s="8"/>
      <c r="BE22" s="21"/>
      <c r="BF22" s="61">
        <f t="shared" si="3"/>
        <v>1</v>
      </c>
    </row>
    <row r="23" spans="1:58" s="7" customFormat="1" ht="30.75" customHeight="1" thickBot="1">
      <c r="A23" s="856"/>
      <c r="B23" s="857"/>
      <c r="C23" s="859"/>
      <c r="D23" s="862"/>
      <c r="E23" s="864"/>
      <c r="F23" s="866"/>
      <c r="G23" s="869"/>
      <c r="H23" s="876"/>
      <c r="I23" s="284" t="s">
        <v>47</v>
      </c>
      <c r="J23" s="17">
        <v>0</v>
      </c>
      <c r="K23" s="18">
        <v>0</v>
      </c>
      <c r="L23" s="18">
        <v>0</v>
      </c>
      <c r="M23" s="19">
        <v>0</v>
      </c>
      <c r="N23" s="31">
        <v>0</v>
      </c>
      <c r="O23" s="18">
        <v>0</v>
      </c>
      <c r="P23" s="268">
        <v>0</v>
      </c>
      <c r="Q23" s="54">
        <v>0</v>
      </c>
      <c r="R23" s="17">
        <v>0</v>
      </c>
      <c r="S23" s="18">
        <v>0</v>
      </c>
      <c r="T23" s="18">
        <v>0</v>
      </c>
      <c r="U23" s="19">
        <v>0</v>
      </c>
      <c r="V23" s="31">
        <v>0</v>
      </c>
      <c r="W23" s="18">
        <v>0</v>
      </c>
      <c r="X23" s="268">
        <v>0</v>
      </c>
      <c r="Y23" s="44">
        <f t="shared" si="0"/>
        <v>0</v>
      </c>
      <c r="Z23" s="31">
        <v>1</v>
      </c>
      <c r="AA23" s="18">
        <v>0</v>
      </c>
      <c r="AB23" s="268">
        <v>0</v>
      </c>
      <c r="AC23" s="19">
        <f t="shared" si="1"/>
        <v>1</v>
      </c>
      <c r="AD23" s="82">
        <v>1</v>
      </c>
      <c r="AE23" s="49">
        <v>1</v>
      </c>
      <c r="AF23" s="286">
        <v>0</v>
      </c>
      <c r="AG23" s="83">
        <f t="shared" si="2"/>
        <v>2</v>
      </c>
      <c r="AH23" s="48">
        <v>0</v>
      </c>
      <c r="AI23" s="49">
        <v>0</v>
      </c>
      <c r="AJ23" s="286">
        <v>0</v>
      </c>
      <c r="AK23" s="54">
        <v>0</v>
      </c>
      <c r="AL23" s="82">
        <v>0</v>
      </c>
      <c r="AM23" s="49">
        <v>0</v>
      </c>
      <c r="AN23" s="286">
        <v>0</v>
      </c>
      <c r="AO23" s="83">
        <v>0</v>
      </c>
      <c r="AP23" s="82">
        <v>0</v>
      </c>
      <c r="AQ23" s="49">
        <v>0</v>
      </c>
      <c r="AR23" s="286">
        <v>0</v>
      </c>
      <c r="AS23" s="84">
        <v>0</v>
      </c>
      <c r="AT23" s="31"/>
      <c r="AU23" s="18"/>
      <c r="AV23" s="268"/>
      <c r="AW23" s="287"/>
      <c r="AX23" s="31"/>
      <c r="AY23" s="18"/>
      <c r="AZ23" s="268"/>
      <c r="BA23" s="44"/>
      <c r="BB23" s="31"/>
      <c r="BC23" s="18"/>
      <c r="BD23" s="18"/>
      <c r="BE23" s="22"/>
      <c r="BF23" s="62">
        <f t="shared" si="3"/>
        <v>3</v>
      </c>
    </row>
    <row r="24" spans="1:58" ht="41.25" customHeight="1" thickBot="1">
      <c r="A24" s="839"/>
      <c r="B24" s="834"/>
      <c r="C24" s="860"/>
      <c r="D24" s="863"/>
      <c r="E24" s="277" t="s">
        <v>218</v>
      </c>
      <c r="F24" s="292">
        <v>360</v>
      </c>
      <c r="G24" s="278" t="s">
        <v>219</v>
      </c>
      <c r="H24" s="109" t="s">
        <v>50</v>
      </c>
      <c r="I24" s="529" t="s">
        <v>220</v>
      </c>
      <c r="J24" s="523" t="s">
        <v>50</v>
      </c>
      <c r="K24" s="524" t="s">
        <v>50</v>
      </c>
      <c r="L24" s="524" t="s">
        <v>50</v>
      </c>
      <c r="M24" s="535">
        <v>1</v>
      </c>
      <c r="N24" s="523" t="s">
        <v>50</v>
      </c>
      <c r="O24" s="524" t="s">
        <v>50</v>
      </c>
      <c r="P24" s="517" t="s">
        <v>50</v>
      </c>
      <c r="Q24" s="534">
        <v>4</v>
      </c>
      <c r="R24" s="521" t="s">
        <v>50</v>
      </c>
      <c r="S24" s="521" t="s">
        <v>50</v>
      </c>
      <c r="T24" s="521" t="s">
        <v>50</v>
      </c>
      <c r="U24" s="533">
        <v>4</v>
      </c>
      <c r="V24" s="518" t="s">
        <v>50</v>
      </c>
      <c r="W24" s="518" t="s">
        <v>50</v>
      </c>
      <c r="X24" s="518" t="s">
        <v>50</v>
      </c>
      <c r="Y24" s="518">
        <v>3</v>
      </c>
      <c r="Z24" s="518" t="s">
        <v>50</v>
      </c>
      <c r="AA24" s="518" t="s">
        <v>50</v>
      </c>
      <c r="AB24" s="518" t="s">
        <v>50</v>
      </c>
      <c r="AC24" s="519">
        <v>5</v>
      </c>
      <c r="AD24" s="522" t="s">
        <v>50</v>
      </c>
      <c r="AE24" s="520" t="s">
        <v>50</v>
      </c>
      <c r="AF24" s="520" t="s">
        <v>50</v>
      </c>
      <c r="AG24" s="532">
        <v>3</v>
      </c>
      <c r="AH24" s="522" t="s">
        <v>50</v>
      </c>
      <c r="AI24" s="520" t="s">
        <v>50</v>
      </c>
      <c r="AJ24" s="520" t="s">
        <v>50</v>
      </c>
      <c r="AK24" s="532">
        <v>8</v>
      </c>
      <c r="AL24" s="522" t="s">
        <v>50</v>
      </c>
      <c r="AM24" s="520" t="s">
        <v>50</v>
      </c>
      <c r="AN24" s="520" t="s">
        <v>50</v>
      </c>
      <c r="AO24" s="532">
        <v>3</v>
      </c>
      <c r="AP24" s="522" t="s">
        <v>50</v>
      </c>
      <c r="AQ24" s="520" t="s">
        <v>50</v>
      </c>
      <c r="AR24" s="520" t="s">
        <v>50</v>
      </c>
      <c r="AS24" s="532">
        <v>3</v>
      </c>
      <c r="AT24" s="289"/>
      <c r="AU24" s="289"/>
      <c r="AV24" s="289"/>
      <c r="AW24" s="289"/>
      <c r="AX24" s="289"/>
      <c r="AY24" s="289"/>
      <c r="AZ24" s="289"/>
      <c r="BA24" s="289"/>
      <c r="BB24" s="289"/>
      <c r="BC24" s="289"/>
      <c r="BD24" s="289"/>
      <c r="BE24" s="289"/>
      <c r="BF24" s="525">
        <f>SUM(M24:AS24)</f>
        <v>34</v>
      </c>
    </row>
    <row r="25" spans="1:58" ht="84.75" customHeight="1">
      <c r="A25" s="279" t="s">
        <v>227</v>
      </c>
      <c r="B25" s="833">
        <v>15816</v>
      </c>
      <c r="C25" s="835" t="s">
        <v>221</v>
      </c>
      <c r="D25" s="835" t="s">
        <v>222</v>
      </c>
      <c r="E25" s="835" t="s">
        <v>223</v>
      </c>
      <c r="F25" s="877">
        <v>55</v>
      </c>
      <c r="G25" s="880" t="s">
        <v>224</v>
      </c>
      <c r="H25" s="882" t="s">
        <v>50</v>
      </c>
      <c r="I25" s="885" t="s">
        <v>225</v>
      </c>
      <c r="J25" s="888" t="s">
        <v>50</v>
      </c>
      <c r="K25" s="845" t="s">
        <v>50</v>
      </c>
      <c r="L25" s="845" t="s">
        <v>50</v>
      </c>
      <c r="M25" s="848">
        <v>4</v>
      </c>
      <c r="N25" s="851" t="s">
        <v>50</v>
      </c>
      <c r="O25" s="845" t="s">
        <v>50</v>
      </c>
      <c r="P25" s="845" t="s">
        <v>50</v>
      </c>
      <c r="Q25" s="848">
        <v>6</v>
      </c>
      <c r="R25" s="851" t="s">
        <v>50</v>
      </c>
      <c r="S25" s="845" t="s">
        <v>50</v>
      </c>
      <c r="T25" s="845" t="s">
        <v>50</v>
      </c>
      <c r="U25" s="848">
        <v>30</v>
      </c>
      <c r="V25" s="851" t="s">
        <v>50</v>
      </c>
      <c r="W25" s="845" t="s">
        <v>50</v>
      </c>
      <c r="X25" s="845" t="s">
        <v>50</v>
      </c>
      <c r="Y25" s="848">
        <v>22</v>
      </c>
      <c r="Z25" s="851" t="s">
        <v>50</v>
      </c>
      <c r="AA25" s="845" t="s">
        <v>50</v>
      </c>
      <c r="AB25" s="845" t="s">
        <v>50</v>
      </c>
      <c r="AC25" s="848">
        <v>16</v>
      </c>
      <c r="AD25" s="851" t="s">
        <v>50</v>
      </c>
      <c r="AE25" s="845" t="s">
        <v>50</v>
      </c>
      <c r="AF25" s="845" t="s">
        <v>50</v>
      </c>
      <c r="AG25" s="848">
        <v>16</v>
      </c>
      <c r="AH25" s="851" t="s">
        <v>50</v>
      </c>
      <c r="AI25" s="845" t="s">
        <v>50</v>
      </c>
      <c r="AJ25" s="845" t="s">
        <v>50</v>
      </c>
      <c r="AK25" s="848">
        <v>14</v>
      </c>
      <c r="AL25" s="851" t="s">
        <v>50</v>
      </c>
      <c r="AM25" s="845" t="s">
        <v>50</v>
      </c>
      <c r="AN25" s="845" t="s">
        <v>50</v>
      </c>
      <c r="AO25" s="848">
        <v>15</v>
      </c>
      <c r="AP25" s="851" t="s">
        <v>50</v>
      </c>
      <c r="AQ25" s="845" t="s">
        <v>50</v>
      </c>
      <c r="AR25" s="845" t="s">
        <v>50</v>
      </c>
      <c r="AS25" s="848">
        <v>19</v>
      </c>
      <c r="AT25" s="451"/>
      <c r="AU25" s="451"/>
      <c r="AV25" s="451"/>
      <c r="AW25" s="451"/>
      <c r="AX25" s="451"/>
      <c r="AY25" s="451"/>
      <c r="AZ25" s="451"/>
      <c r="BA25" s="451"/>
      <c r="BB25" s="451"/>
      <c r="BC25" s="451"/>
      <c r="BD25" s="451"/>
      <c r="BE25" s="451"/>
      <c r="BF25" s="891">
        <f>SUM(M25:AS29)</f>
        <v>142</v>
      </c>
    </row>
    <row r="26" spans="1:58" ht="77.25">
      <c r="A26" s="280" t="s">
        <v>228</v>
      </c>
      <c r="B26" s="857"/>
      <c r="C26" s="836"/>
      <c r="D26" s="836"/>
      <c r="E26" s="836"/>
      <c r="F26" s="878"/>
      <c r="G26" s="881"/>
      <c r="H26" s="883"/>
      <c r="I26" s="886"/>
      <c r="J26" s="889"/>
      <c r="K26" s="846"/>
      <c r="L26" s="846"/>
      <c r="M26" s="849"/>
      <c r="N26" s="852"/>
      <c r="O26" s="846"/>
      <c r="P26" s="846"/>
      <c r="Q26" s="849"/>
      <c r="R26" s="852"/>
      <c r="S26" s="846"/>
      <c r="T26" s="846"/>
      <c r="U26" s="849"/>
      <c r="V26" s="852"/>
      <c r="W26" s="846"/>
      <c r="X26" s="846"/>
      <c r="Y26" s="849"/>
      <c r="Z26" s="852"/>
      <c r="AA26" s="846"/>
      <c r="AB26" s="846"/>
      <c r="AC26" s="849"/>
      <c r="AD26" s="852"/>
      <c r="AE26" s="846"/>
      <c r="AF26" s="846"/>
      <c r="AG26" s="849"/>
      <c r="AH26" s="852"/>
      <c r="AI26" s="846"/>
      <c r="AJ26" s="846"/>
      <c r="AK26" s="849"/>
      <c r="AL26" s="852"/>
      <c r="AM26" s="846"/>
      <c r="AN26" s="846"/>
      <c r="AO26" s="849"/>
      <c r="AP26" s="852"/>
      <c r="AQ26" s="846"/>
      <c r="AR26" s="846"/>
      <c r="AS26" s="849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892"/>
    </row>
    <row r="27" spans="1:58" ht="57" customHeight="1">
      <c r="A27" s="280" t="s">
        <v>229</v>
      </c>
      <c r="B27" s="857"/>
      <c r="C27" s="836"/>
      <c r="D27" s="836"/>
      <c r="E27" s="836"/>
      <c r="F27" s="878"/>
      <c r="G27" s="881"/>
      <c r="H27" s="883"/>
      <c r="I27" s="886"/>
      <c r="J27" s="889"/>
      <c r="K27" s="846"/>
      <c r="L27" s="846"/>
      <c r="M27" s="849"/>
      <c r="N27" s="852"/>
      <c r="O27" s="846"/>
      <c r="P27" s="846"/>
      <c r="Q27" s="849"/>
      <c r="R27" s="852"/>
      <c r="S27" s="846"/>
      <c r="T27" s="846"/>
      <c r="U27" s="849"/>
      <c r="V27" s="852"/>
      <c r="W27" s="846"/>
      <c r="X27" s="846"/>
      <c r="Y27" s="849"/>
      <c r="Z27" s="852"/>
      <c r="AA27" s="846"/>
      <c r="AB27" s="846"/>
      <c r="AC27" s="849"/>
      <c r="AD27" s="852"/>
      <c r="AE27" s="846"/>
      <c r="AF27" s="846"/>
      <c r="AG27" s="849"/>
      <c r="AH27" s="852"/>
      <c r="AI27" s="846"/>
      <c r="AJ27" s="846"/>
      <c r="AK27" s="849"/>
      <c r="AL27" s="852"/>
      <c r="AM27" s="846"/>
      <c r="AN27" s="846"/>
      <c r="AO27" s="849"/>
      <c r="AP27" s="852"/>
      <c r="AQ27" s="846"/>
      <c r="AR27" s="846"/>
      <c r="AS27" s="849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892"/>
    </row>
    <row r="28" spans="1:58" ht="75.75" customHeight="1">
      <c r="A28" s="280" t="s">
        <v>230</v>
      </c>
      <c r="B28" s="857"/>
      <c r="C28" s="836"/>
      <c r="D28" s="836"/>
      <c r="E28" s="836"/>
      <c r="F28" s="878"/>
      <c r="G28" s="881"/>
      <c r="H28" s="883"/>
      <c r="I28" s="886"/>
      <c r="J28" s="889"/>
      <c r="K28" s="846"/>
      <c r="L28" s="846"/>
      <c r="M28" s="849"/>
      <c r="N28" s="852"/>
      <c r="O28" s="846"/>
      <c r="P28" s="846"/>
      <c r="Q28" s="849"/>
      <c r="R28" s="852"/>
      <c r="S28" s="846"/>
      <c r="T28" s="846"/>
      <c r="U28" s="849"/>
      <c r="V28" s="852"/>
      <c r="W28" s="846"/>
      <c r="X28" s="846"/>
      <c r="Y28" s="849"/>
      <c r="Z28" s="852"/>
      <c r="AA28" s="846"/>
      <c r="AB28" s="846"/>
      <c r="AC28" s="849"/>
      <c r="AD28" s="852"/>
      <c r="AE28" s="846"/>
      <c r="AF28" s="846"/>
      <c r="AG28" s="849"/>
      <c r="AH28" s="852"/>
      <c r="AI28" s="846"/>
      <c r="AJ28" s="846"/>
      <c r="AK28" s="849"/>
      <c r="AL28" s="852"/>
      <c r="AM28" s="846"/>
      <c r="AN28" s="846"/>
      <c r="AO28" s="849"/>
      <c r="AP28" s="852"/>
      <c r="AQ28" s="846"/>
      <c r="AR28" s="846"/>
      <c r="AS28" s="849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892"/>
    </row>
    <row r="29" spans="1:58" ht="76.5" customHeight="1" thickBot="1">
      <c r="A29" s="281" t="s">
        <v>231</v>
      </c>
      <c r="B29" s="834"/>
      <c r="C29" s="837"/>
      <c r="D29" s="837"/>
      <c r="E29" s="837"/>
      <c r="F29" s="879"/>
      <c r="G29" s="542"/>
      <c r="H29" s="884"/>
      <c r="I29" s="887"/>
      <c r="J29" s="890"/>
      <c r="K29" s="847"/>
      <c r="L29" s="847"/>
      <c r="M29" s="850"/>
      <c r="N29" s="853"/>
      <c r="O29" s="847"/>
      <c r="P29" s="847"/>
      <c r="Q29" s="850"/>
      <c r="R29" s="853"/>
      <c r="S29" s="847"/>
      <c r="T29" s="847"/>
      <c r="U29" s="850"/>
      <c r="V29" s="853"/>
      <c r="W29" s="847"/>
      <c r="X29" s="847"/>
      <c r="Y29" s="850"/>
      <c r="Z29" s="853"/>
      <c r="AA29" s="847"/>
      <c r="AB29" s="847"/>
      <c r="AC29" s="850"/>
      <c r="AD29" s="853"/>
      <c r="AE29" s="847"/>
      <c r="AF29" s="847"/>
      <c r="AG29" s="850"/>
      <c r="AH29" s="853"/>
      <c r="AI29" s="847"/>
      <c r="AJ29" s="847"/>
      <c r="AK29" s="850"/>
      <c r="AL29" s="853"/>
      <c r="AM29" s="847"/>
      <c r="AN29" s="847"/>
      <c r="AO29" s="850"/>
      <c r="AP29" s="853"/>
      <c r="AQ29" s="847"/>
      <c r="AR29" s="847"/>
      <c r="AS29" s="850"/>
      <c r="AT29" s="289"/>
      <c r="AU29" s="289"/>
      <c r="AV29" s="289"/>
      <c r="AW29" s="289"/>
      <c r="AX29" s="289"/>
      <c r="AY29" s="289"/>
      <c r="AZ29" s="289"/>
      <c r="BA29" s="289"/>
      <c r="BB29" s="289"/>
      <c r="BC29" s="289"/>
      <c r="BD29" s="289"/>
      <c r="BE29" s="289"/>
      <c r="BF29" s="893"/>
    </row>
    <row r="30" spans="1:4" ht="15">
      <c r="A30" s="7"/>
      <c r="B30" s="7"/>
      <c r="C30" s="7"/>
      <c r="D30" s="7"/>
    </row>
  </sheetData>
  <sheetProtection/>
  <mergeCells count="88">
    <mergeCell ref="R25:R29"/>
    <mergeCell ref="S25:S29"/>
    <mergeCell ref="T25:T29"/>
    <mergeCell ref="U25:U29"/>
    <mergeCell ref="BF25:BF29"/>
    <mergeCell ref="L25:L29"/>
    <mergeCell ref="M25:M29"/>
    <mergeCell ref="N25:N29"/>
    <mergeCell ref="O25:O29"/>
    <mergeCell ref="P25:P29"/>
    <mergeCell ref="Q25:Q29"/>
    <mergeCell ref="F25:F29"/>
    <mergeCell ref="G25:G29"/>
    <mergeCell ref="H25:H29"/>
    <mergeCell ref="I25:I29"/>
    <mergeCell ref="J25:J29"/>
    <mergeCell ref="K25:K29"/>
    <mergeCell ref="G14:G23"/>
    <mergeCell ref="H14:H19"/>
    <mergeCell ref="H20:H21"/>
    <mergeCell ref="H22:H23"/>
    <mergeCell ref="B25:B29"/>
    <mergeCell ref="C25:C29"/>
    <mergeCell ref="D25:D29"/>
    <mergeCell ref="E25:E29"/>
    <mergeCell ref="A14:A24"/>
    <mergeCell ref="B14:B24"/>
    <mergeCell ref="C14:C24"/>
    <mergeCell ref="D14:D24"/>
    <mergeCell ref="E14:E23"/>
    <mergeCell ref="F14:F23"/>
    <mergeCell ref="AX11:BA11"/>
    <mergeCell ref="BB11:BE11"/>
    <mergeCell ref="BF11:BF13"/>
    <mergeCell ref="J12:M12"/>
    <mergeCell ref="N12:Q12"/>
    <mergeCell ref="R12:U12"/>
    <mergeCell ref="Z11:AC11"/>
    <mergeCell ref="AD11:AG11"/>
    <mergeCell ref="AH11:AK11"/>
    <mergeCell ref="AL11:AO11"/>
    <mergeCell ref="AP11:AS11"/>
    <mergeCell ref="AT11:AW11"/>
    <mergeCell ref="H11:H13"/>
    <mergeCell ref="I11:I13"/>
    <mergeCell ref="J11:M11"/>
    <mergeCell ref="N11:Q11"/>
    <mergeCell ref="R11:U11"/>
    <mergeCell ref="V11:Y11"/>
    <mergeCell ref="B8:C8"/>
    <mergeCell ref="A10:I10"/>
    <mergeCell ref="J10:U10"/>
    <mergeCell ref="A11:A13"/>
    <mergeCell ref="B11:B13"/>
    <mergeCell ref="C11:C13"/>
    <mergeCell ref="D11:D13"/>
    <mergeCell ref="E11:E13"/>
    <mergeCell ref="F11:F13"/>
    <mergeCell ref="G11:G13"/>
    <mergeCell ref="V25:V29"/>
    <mergeCell ref="W25:W29"/>
    <mergeCell ref="X25:X29"/>
    <mergeCell ref="Y25:Y29"/>
    <mergeCell ref="Z25:Z29"/>
    <mergeCell ref="C1:Q1"/>
    <mergeCell ref="C2:Q2"/>
    <mergeCell ref="C3:Q3"/>
    <mergeCell ref="A6:D6"/>
    <mergeCell ref="B7:C7"/>
    <mergeCell ref="AG25:AG29"/>
    <mergeCell ref="AA25:AA29"/>
    <mergeCell ref="AB25:AB29"/>
    <mergeCell ref="AC25:AC29"/>
    <mergeCell ref="AD25:AD29"/>
    <mergeCell ref="AE25:AE29"/>
    <mergeCell ref="AF25:AF29"/>
    <mergeCell ref="AH25:AH29"/>
    <mergeCell ref="AI25:AI29"/>
    <mergeCell ref="AJ25:AJ29"/>
    <mergeCell ref="AK25:AK29"/>
    <mergeCell ref="AL25:AL29"/>
    <mergeCell ref="AM25:AM29"/>
    <mergeCell ref="AN25:AN29"/>
    <mergeCell ref="AO25:AO29"/>
    <mergeCell ref="AP25:AP29"/>
    <mergeCell ref="AQ25:AQ29"/>
    <mergeCell ref="AR25:AR29"/>
    <mergeCell ref="AS25:AS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BF47"/>
  <sheetViews>
    <sheetView zoomScale="80" zoomScaleNormal="80" zoomScalePageLayoutView="0" workbookViewId="0" topLeftCell="C26">
      <selection activeCell="G34" sqref="G34"/>
    </sheetView>
  </sheetViews>
  <sheetFormatPr defaultColWidth="11.421875" defaultRowHeight="15"/>
  <cols>
    <col min="1" max="1" width="30.7109375" style="0" customWidth="1"/>
    <col min="2" max="2" width="11.28125" style="0" customWidth="1"/>
    <col min="3" max="3" width="19.7109375" style="0" customWidth="1"/>
    <col min="4" max="4" width="35.00390625" style="0" customWidth="1"/>
    <col min="5" max="5" width="19.421875" style="0" customWidth="1"/>
    <col min="6" max="6" width="15.140625" style="0" customWidth="1"/>
    <col min="7" max="7" width="23.140625" style="0" customWidth="1"/>
    <col min="8" max="8" width="26.57421875" style="0" customWidth="1"/>
    <col min="9" max="9" width="27.00390625" style="0" customWidth="1"/>
    <col min="10" max="10" width="12.140625" style="0" hidden="1" customWidth="1"/>
    <col min="11" max="11" width="13.7109375" style="0" hidden="1" customWidth="1"/>
    <col min="12" max="12" width="9.57421875" style="0" hidden="1" customWidth="1"/>
    <col min="13" max="13" width="10.7109375" style="0" hidden="1" customWidth="1"/>
    <col min="14" max="14" width="12.421875" style="0" hidden="1" customWidth="1"/>
    <col min="15" max="15" width="12.8515625" style="0" hidden="1" customWidth="1"/>
    <col min="16" max="16" width="9.8515625" style="0" hidden="1" customWidth="1"/>
    <col min="17" max="17" width="15.8515625" style="0" hidden="1" customWidth="1"/>
    <col min="18" max="18" width="16.28125" style="0" hidden="1" customWidth="1"/>
    <col min="19" max="19" width="16.421875" style="0" hidden="1" customWidth="1"/>
    <col min="20" max="20" width="15.8515625" style="0" hidden="1" customWidth="1"/>
    <col min="21" max="33" width="14.57421875" style="0" hidden="1" customWidth="1"/>
    <col min="34" max="45" width="14.57421875" style="0" customWidth="1"/>
    <col min="46" max="56" width="14.57421875" style="0" hidden="1" customWidth="1"/>
    <col min="57" max="57" width="26.140625" style="0" hidden="1" customWidth="1"/>
    <col min="58" max="58" width="22.7109375" style="0" customWidth="1"/>
    <col min="59" max="62" width="20.8515625" style="0" customWidth="1"/>
  </cols>
  <sheetData>
    <row r="1" spans="2:58" s="7" customFormat="1" ht="33.75" customHeight="1">
      <c r="B1" s="72"/>
      <c r="C1" s="544" t="s">
        <v>51</v>
      </c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</row>
    <row r="2" spans="2:58" s="7" customFormat="1" ht="31.5" customHeight="1">
      <c r="B2" s="73"/>
      <c r="C2" s="545" t="s">
        <v>24</v>
      </c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</row>
    <row r="3" spans="2:58" s="7" customFormat="1" ht="31.5" customHeight="1">
      <c r="B3" s="73"/>
      <c r="C3" s="545" t="s">
        <v>21</v>
      </c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</row>
    <row r="4" spans="1:58" s="7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="7" customFormat="1" ht="15.75" thickBot="1"/>
    <row r="6" spans="1:9" s="7" customFormat="1" ht="15">
      <c r="A6" s="536" t="s">
        <v>0</v>
      </c>
      <c r="B6" s="537"/>
      <c r="C6" s="538"/>
      <c r="D6" s="539"/>
      <c r="E6" s="3"/>
      <c r="F6" s="3"/>
      <c r="G6" s="3"/>
      <c r="I6" s="7" t="s">
        <v>48</v>
      </c>
    </row>
    <row r="7" spans="1:7" s="7" customFormat="1" ht="15">
      <c r="A7" s="5" t="s">
        <v>1</v>
      </c>
      <c r="B7" s="540" t="s">
        <v>2</v>
      </c>
      <c r="C7" s="541"/>
      <c r="D7" s="1" t="s">
        <v>26</v>
      </c>
      <c r="E7" s="3"/>
      <c r="F7" s="3"/>
      <c r="G7" s="3"/>
    </row>
    <row r="8" spans="1:4" s="7" customFormat="1" ht="45" customHeight="1" thickBot="1">
      <c r="A8" s="6" t="s">
        <v>27</v>
      </c>
      <c r="B8" s="542" t="s">
        <v>99</v>
      </c>
      <c r="C8" s="543"/>
      <c r="D8" s="2" t="s">
        <v>194</v>
      </c>
    </row>
    <row r="9" s="7" customFormat="1" ht="15.75" thickBot="1"/>
    <row r="10" spans="1:58" s="7" customFormat="1" ht="21.75" thickBot="1">
      <c r="A10" s="546" t="s">
        <v>3</v>
      </c>
      <c r="B10" s="547"/>
      <c r="C10" s="547"/>
      <c r="D10" s="547"/>
      <c r="E10" s="547"/>
      <c r="F10" s="547"/>
      <c r="G10" s="547"/>
      <c r="H10" s="547"/>
      <c r="I10" s="548"/>
      <c r="J10" s="549">
        <v>2022</v>
      </c>
      <c r="K10" s="550"/>
      <c r="L10" s="550"/>
      <c r="M10" s="550"/>
      <c r="N10" s="550"/>
      <c r="O10" s="550"/>
      <c r="P10" s="550"/>
      <c r="Q10" s="550"/>
      <c r="R10" s="550"/>
      <c r="S10" s="550"/>
      <c r="T10" s="550"/>
      <c r="U10" s="550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</row>
    <row r="11" spans="1:58" s="7" customFormat="1" ht="38.25" customHeight="1">
      <c r="A11" s="551" t="s">
        <v>20</v>
      </c>
      <c r="B11" s="562" t="s">
        <v>25</v>
      </c>
      <c r="C11" s="556" t="s">
        <v>4</v>
      </c>
      <c r="D11" s="556" t="s">
        <v>5</v>
      </c>
      <c r="E11" s="562" t="s">
        <v>6</v>
      </c>
      <c r="F11" s="562" t="s">
        <v>7</v>
      </c>
      <c r="G11" s="556" t="s">
        <v>8</v>
      </c>
      <c r="H11" s="562" t="s">
        <v>28</v>
      </c>
      <c r="I11" s="556" t="s">
        <v>29</v>
      </c>
      <c r="J11" s="574" t="s">
        <v>9</v>
      </c>
      <c r="K11" s="569"/>
      <c r="L11" s="569"/>
      <c r="M11" s="569"/>
      <c r="N11" s="569" t="s">
        <v>22</v>
      </c>
      <c r="O11" s="569"/>
      <c r="P11" s="569"/>
      <c r="Q11" s="569"/>
      <c r="R11" s="569" t="s">
        <v>10</v>
      </c>
      <c r="S11" s="569"/>
      <c r="T11" s="569"/>
      <c r="U11" s="569"/>
      <c r="V11" s="668" t="s">
        <v>11</v>
      </c>
      <c r="W11" s="660"/>
      <c r="X11" s="660"/>
      <c r="Y11" s="660"/>
      <c r="Z11" s="668" t="s">
        <v>12</v>
      </c>
      <c r="AA11" s="660"/>
      <c r="AB11" s="660"/>
      <c r="AC11" s="660"/>
      <c r="AD11" s="659" t="s">
        <v>13</v>
      </c>
      <c r="AE11" s="660"/>
      <c r="AF11" s="660"/>
      <c r="AG11" s="661"/>
      <c r="AH11" s="659" t="s">
        <v>14</v>
      </c>
      <c r="AI11" s="660"/>
      <c r="AJ11" s="660"/>
      <c r="AK11" s="661"/>
      <c r="AL11" s="659" t="s">
        <v>15</v>
      </c>
      <c r="AM11" s="660"/>
      <c r="AN11" s="660"/>
      <c r="AO11" s="660"/>
      <c r="AP11" s="662" t="s">
        <v>16</v>
      </c>
      <c r="AQ11" s="663"/>
      <c r="AR11" s="663"/>
      <c r="AS11" s="664"/>
      <c r="AT11" s="662" t="s">
        <v>17</v>
      </c>
      <c r="AU11" s="663"/>
      <c r="AV11" s="663"/>
      <c r="AW11" s="664"/>
      <c r="AX11" s="662" t="s">
        <v>18</v>
      </c>
      <c r="AY11" s="663"/>
      <c r="AZ11" s="663"/>
      <c r="BA11" s="664"/>
      <c r="BB11" s="662" t="s">
        <v>19</v>
      </c>
      <c r="BC11" s="663"/>
      <c r="BD11" s="663"/>
      <c r="BE11" s="664"/>
      <c r="BF11" s="630" t="s">
        <v>23</v>
      </c>
    </row>
    <row r="12" spans="1:58" s="7" customFormat="1" ht="15.75" thickBot="1">
      <c r="A12" s="551"/>
      <c r="B12" s="563"/>
      <c r="C12" s="557"/>
      <c r="D12" s="557"/>
      <c r="E12" s="563"/>
      <c r="F12" s="563"/>
      <c r="G12" s="557"/>
      <c r="H12" s="563"/>
      <c r="I12" s="557"/>
      <c r="J12" s="583" t="s">
        <v>30</v>
      </c>
      <c r="K12" s="583"/>
      <c r="L12" s="583"/>
      <c r="M12" s="667"/>
      <c r="N12" s="666" t="s">
        <v>30</v>
      </c>
      <c r="O12" s="583"/>
      <c r="P12" s="583"/>
      <c r="Q12" s="667"/>
      <c r="R12" s="666" t="s">
        <v>30</v>
      </c>
      <c r="S12" s="583"/>
      <c r="T12" s="583"/>
      <c r="U12" s="667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631"/>
    </row>
    <row r="13" spans="1:58" s="7" customFormat="1" ht="42" customHeight="1" thickBot="1">
      <c r="A13" s="552"/>
      <c r="B13" s="564"/>
      <c r="C13" s="558"/>
      <c r="D13" s="558"/>
      <c r="E13" s="564"/>
      <c r="F13" s="564"/>
      <c r="G13" s="558"/>
      <c r="H13" s="564"/>
      <c r="I13" s="558"/>
      <c r="J13" s="158" t="s">
        <v>31</v>
      </c>
      <c r="K13" s="155" t="s">
        <v>32</v>
      </c>
      <c r="L13" s="156" t="s">
        <v>33</v>
      </c>
      <c r="M13" s="157" t="s">
        <v>34</v>
      </c>
      <c r="N13" s="154" t="s">
        <v>31</v>
      </c>
      <c r="O13" s="155" t="s">
        <v>32</v>
      </c>
      <c r="P13" s="156" t="s">
        <v>33</v>
      </c>
      <c r="Q13" s="157" t="s">
        <v>35</v>
      </c>
      <c r="R13" s="158" t="s">
        <v>31</v>
      </c>
      <c r="S13" s="155" t="s">
        <v>32</v>
      </c>
      <c r="T13" s="156" t="s">
        <v>33</v>
      </c>
      <c r="U13" s="157" t="s">
        <v>35</v>
      </c>
      <c r="V13" s="154" t="s">
        <v>31</v>
      </c>
      <c r="W13" s="155" t="s">
        <v>32</v>
      </c>
      <c r="X13" s="156" t="s">
        <v>33</v>
      </c>
      <c r="Y13" s="157" t="s">
        <v>35</v>
      </c>
      <c r="Z13" s="154" t="s">
        <v>31</v>
      </c>
      <c r="AA13" s="155" t="s">
        <v>32</v>
      </c>
      <c r="AB13" s="156" t="s">
        <v>33</v>
      </c>
      <c r="AC13" s="157" t="s">
        <v>35</v>
      </c>
      <c r="AD13" s="154" t="s">
        <v>31</v>
      </c>
      <c r="AE13" s="155" t="s">
        <v>32</v>
      </c>
      <c r="AF13" s="156" t="s">
        <v>33</v>
      </c>
      <c r="AG13" s="157" t="s">
        <v>35</v>
      </c>
      <c r="AH13" s="154" t="s">
        <v>31</v>
      </c>
      <c r="AI13" s="155" t="s">
        <v>32</v>
      </c>
      <c r="AJ13" s="156" t="s">
        <v>33</v>
      </c>
      <c r="AK13" s="157" t="s">
        <v>35</v>
      </c>
      <c r="AL13" s="154" t="s">
        <v>31</v>
      </c>
      <c r="AM13" s="155" t="s">
        <v>32</v>
      </c>
      <c r="AN13" s="156" t="s">
        <v>33</v>
      </c>
      <c r="AO13" s="159" t="s">
        <v>35</v>
      </c>
      <c r="AP13" s="154" t="s">
        <v>31</v>
      </c>
      <c r="AQ13" s="155" t="s">
        <v>32</v>
      </c>
      <c r="AR13" s="156" t="s">
        <v>33</v>
      </c>
      <c r="AS13" s="159" t="s">
        <v>35</v>
      </c>
      <c r="AT13" s="154" t="s">
        <v>31</v>
      </c>
      <c r="AU13" s="155" t="s">
        <v>32</v>
      </c>
      <c r="AV13" s="156" t="s">
        <v>33</v>
      </c>
      <c r="AW13" s="159" t="s">
        <v>35</v>
      </c>
      <c r="AX13" s="154" t="s">
        <v>31</v>
      </c>
      <c r="AY13" s="155" t="s">
        <v>32</v>
      </c>
      <c r="AZ13" s="156" t="s">
        <v>33</v>
      </c>
      <c r="BA13" s="159" t="s">
        <v>35</v>
      </c>
      <c r="BB13" s="154" t="s">
        <v>31</v>
      </c>
      <c r="BC13" s="155" t="s">
        <v>32</v>
      </c>
      <c r="BD13" s="156" t="s">
        <v>33</v>
      </c>
      <c r="BE13" s="159" t="s">
        <v>35</v>
      </c>
      <c r="BF13" s="632"/>
    </row>
    <row r="14" spans="1:58" s="7" customFormat="1" ht="15" customHeight="1">
      <c r="A14" s="938" t="s">
        <v>195</v>
      </c>
      <c r="B14" s="585">
        <v>15511</v>
      </c>
      <c r="C14" s="922" t="s">
        <v>266</v>
      </c>
      <c r="D14" s="585" t="s">
        <v>196</v>
      </c>
      <c r="E14" s="640" t="s">
        <v>197</v>
      </c>
      <c r="F14" s="932">
        <v>90</v>
      </c>
      <c r="G14" s="723" t="s">
        <v>267</v>
      </c>
      <c r="H14" s="597" t="s">
        <v>36</v>
      </c>
      <c r="I14" s="64" t="s">
        <v>37</v>
      </c>
      <c r="J14" s="13">
        <v>0</v>
      </c>
      <c r="K14" s="14">
        <v>0</v>
      </c>
      <c r="L14" s="14">
        <v>0</v>
      </c>
      <c r="M14" s="29">
        <v>0</v>
      </c>
      <c r="N14" s="30">
        <v>0</v>
      </c>
      <c r="O14" s="14">
        <v>0</v>
      </c>
      <c r="P14" s="14">
        <v>0</v>
      </c>
      <c r="Q14" s="20">
        <v>0</v>
      </c>
      <c r="R14" s="30">
        <v>0</v>
      </c>
      <c r="S14" s="14">
        <v>0</v>
      </c>
      <c r="T14" s="14">
        <v>0</v>
      </c>
      <c r="U14" s="20">
        <v>0</v>
      </c>
      <c r="V14" s="30">
        <v>0</v>
      </c>
      <c r="W14" s="14">
        <v>0</v>
      </c>
      <c r="X14" s="30">
        <v>0</v>
      </c>
      <c r="Y14" s="432">
        <v>0</v>
      </c>
      <c r="Z14" s="30">
        <v>0</v>
      </c>
      <c r="AA14" s="14">
        <v>0</v>
      </c>
      <c r="AB14" s="30">
        <v>0</v>
      </c>
      <c r="AC14" s="429">
        <v>0</v>
      </c>
      <c r="AD14" s="13">
        <v>0</v>
      </c>
      <c r="AE14" s="14">
        <v>0</v>
      </c>
      <c r="AF14" s="30">
        <v>0</v>
      </c>
      <c r="AG14" s="29">
        <v>0</v>
      </c>
      <c r="AH14" s="13">
        <v>0</v>
      </c>
      <c r="AI14" s="14">
        <v>0</v>
      </c>
      <c r="AJ14" s="30">
        <v>0</v>
      </c>
      <c r="AK14" s="29">
        <v>0</v>
      </c>
      <c r="AL14" s="13">
        <v>0</v>
      </c>
      <c r="AM14" s="14">
        <v>0</v>
      </c>
      <c r="AN14" s="30">
        <v>0</v>
      </c>
      <c r="AO14" s="29">
        <v>0</v>
      </c>
      <c r="AP14" s="13">
        <v>0</v>
      </c>
      <c r="AQ14" s="14">
        <v>0</v>
      </c>
      <c r="AR14" s="30">
        <v>0</v>
      </c>
      <c r="AS14" s="29">
        <v>0</v>
      </c>
      <c r="AT14" s="30"/>
      <c r="AU14" s="14"/>
      <c r="AV14" s="30"/>
      <c r="AW14" s="41"/>
      <c r="AX14" s="30"/>
      <c r="AY14" s="14"/>
      <c r="AZ14" s="30"/>
      <c r="BA14" s="41"/>
      <c r="BB14" s="30"/>
      <c r="BC14" s="14"/>
      <c r="BD14" s="30"/>
      <c r="BE14" s="20"/>
      <c r="BF14" s="60">
        <f aca="true" t="shared" si="0" ref="BF14:BF39">AG14+AC14+Y14+U14+Q14+M14+AK14+AO14+AS14+AW14+BA14+BE14</f>
        <v>0</v>
      </c>
    </row>
    <row r="15" spans="1:58" s="7" customFormat="1" ht="15" customHeight="1">
      <c r="A15" s="939"/>
      <c r="B15" s="586"/>
      <c r="C15" s="923"/>
      <c r="D15" s="586"/>
      <c r="E15" s="641"/>
      <c r="F15" s="933"/>
      <c r="G15" s="724"/>
      <c r="H15" s="598"/>
      <c r="I15" s="65" t="s">
        <v>38</v>
      </c>
      <c r="J15" s="15">
        <v>0</v>
      </c>
      <c r="K15" s="8">
        <v>0</v>
      </c>
      <c r="L15" s="8">
        <v>0</v>
      </c>
      <c r="M15" s="23">
        <v>0</v>
      </c>
      <c r="N15" s="12">
        <v>0</v>
      </c>
      <c r="O15" s="8">
        <v>0</v>
      </c>
      <c r="P15" s="8">
        <v>0</v>
      </c>
      <c r="Q15" s="21">
        <v>0</v>
      </c>
      <c r="R15" s="12">
        <v>0</v>
      </c>
      <c r="S15" s="8">
        <v>0</v>
      </c>
      <c r="T15" s="8">
        <v>0</v>
      </c>
      <c r="U15" s="21">
        <v>0</v>
      </c>
      <c r="V15" s="12">
        <v>0</v>
      </c>
      <c r="W15" s="8">
        <v>0</v>
      </c>
      <c r="X15" s="12">
        <v>0</v>
      </c>
      <c r="Y15" s="43">
        <v>0</v>
      </c>
      <c r="Z15" s="12">
        <v>0</v>
      </c>
      <c r="AA15" s="8">
        <v>0</v>
      </c>
      <c r="AB15" s="12">
        <v>0</v>
      </c>
      <c r="AC15" s="25">
        <v>0</v>
      </c>
      <c r="AD15" s="15">
        <v>0</v>
      </c>
      <c r="AE15" s="8">
        <v>0</v>
      </c>
      <c r="AF15" s="12">
        <v>0</v>
      </c>
      <c r="AG15" s="23">
        <v>0</v>
      </c>
      <c r="AH15" s="15">
        <v>0</v>
      </c>
      <c r="AI15" s="8">
        <v>0</v>
      </c>
      <c r="AJ15" s="12">
        <v>0</v>
      </c>
      <c r="AK15" s="23">
        <v>0</v>
      </c>
      <c r="AL15" s="15">
        <v>0</v>
      </c>
      <c r="AM15" s="8">
        <v>0</v>
      </c>
      <c r="AN15" s="12">
        <v>0</v>
      </c>
      <c r="AO15" s="23">
        <v>0</v>
      </c>
      <c r="AP15" s="15">
        <v>0</v>
      </c>
      <c r="AQ15" s="8">
        <v>0</v>
      </c>
      <c r="AR15" s="12">
        <v>0</v>
      </c>
      <c r="AS15" s="23">
        <v>0</v>
      </c>
      <c r="AT15" s="12"/>
      <c r="AU15" s="8"/>
      <c r="AV15" s="12"/>
      <c r="AW15" s="42"/>
      <c r="AX15" s="12"/>
      <c r="AY15" s="8"/>
      <c r="AZ15" s="12"/>
      <c r="BA15" s="42"/>
      <c r="BB15" s="12"/>
      <c r="BC15" s="8"/>
      <c r="BD15" s="12"/>
      <c r="BE15" s="21"/>
      <c r="BF15" s="61">
        <f t="shared" si="0"/>
        <v>0</v>
      </c>
    </row>
    <row r="16" spans="1:58" s="7" customFormat="1" ht="15" customHeight="1">
      <c r="A16" s="939"/>
      <c r="B16" s="586"/>
      <c r="C16" s="923"/>
      <c r="D16" s="586"/>
      <c r="E16" s="641"/>
      <c r="F16" s="933"/>
      <c r="G16" s="724"/>
      <c r="H16" s="598"/>
      <c r="I16" s="65" t="s">
        <v>39</v>
      </c>
      <c r="J16" s="15">
        <v>0</v>
      </c>
      <c r="K16" s="8">
        <v>0</v>
      </c>
      <c r="L16" s="8">
        <v>0</v>
      </c>
      <c r="M16" s="23">
        <v>0</v>
      </c>
      <c r="N16" s="12">
        <v>0</v>
      </c>
      <c r="O16" s="8">
        <v>0</v>
      </c>
      <c r="P16" s="8">
        <v>0</v>
      </c>
      <c r="Q16" s="21">
        <v>0</v>
      </c>
      <c r="R16" s="12">
        <v>0</v>
      </c>
      <c r="S16" s="8">
        <v>0</v>
      </c>
      <c r="T16" s="8">
        <v>0</v>
      </c>
      <c r="U16" s="21">
        <v>0</v>
      </c>
      <c r="V16" s="12">
        <v>0</v>
      </c>
      <c r="W16" s="8">
        <v>0</v>
      </c>
      <c r="X16" s="8">
        <v>0</v>
      </c>
      <c r="Y16" s="43">
        <v>0</v>
      </c>
      <c r="Z16" s="12">
        <v>0</v>
      </c>
      <c r="AA16" s="8">
        <v>0</v>
      </c>
      <c r="AB16" s="8">
        <v>0</v>
      </c>
      <c r="AC16" s="25">
        <v>0</v>
      </c>
      <c r="AD16" s="15">
        <v>0</v>
      </c>
      <c r="AE16" s="8">
        <v>0</v>
      </c>
      <c r="AF16" s="8">
        <v>0</v>
      </c>
      <c r="AG16" s="23">
        <v>0</v>
      </c>
      <c r="AH16" s="15">
        <v>0</v>
      </c>
      <c r="AI16" s="8">
        <v>0</v>
      </c>
      <c r="AJ16" s="8">
        <v>0</v>
      </c>
      <c r="AK16" s="23">
        <v>0</v>
      </c>
      <c r="AL16" s="15">
        <v>0</v>
      </c>
      <c r="AM16" s="8">
        <v>0</v>
      </c>
      <c r="AN16" s="8">
        <v>0</v>
      </c>
      <c r="AO16" s="23">
        <v>0</v>
      </c>
      <c r="AP16" s="15">
        <v>0</v>
      </c>
      <c r="AQ16" s="8">
        <v>0</v>
      </c>
      <c r="AR16" s="8">
        <v>0</v>
      </c>
      <c r="AS16" s="23">
        <v>0</v>
      </c>
      <c r="AT16" s="12"/>
      <c r="AU16" s="8"/>
      <c r="AV16" s="8"/>
      <c r="AW16" s="42"/>
      <c r="AX16" s="12"/>
      <c r="AY16" s="8"/>
      <c r="AZ16" s="8"/>
      <c r="BA16" s="42"/>
      <c r="BB16" s="12"/>
      <c r="BC16" s="8"/>
      <c r="BD16" s="8"/>
      <c r="BE16" s="21"/>
      <c r="BF16" s="61">
        <f t="shared" si="0"/>
        <v>0</v>
      </c>
    </row>
    <row r="17" spans="1:58" s="7" customFormat="1" ht="15" customHeight="1">
      <c r="A17" s="939"/>
      <c r="B17" s="586"/>
      <c r="C17" s="923"/>
      <c r="D17" s="586"/>
      <c r="E17" s="641"/>
      <c r="F17" s="933"/>
      <c r="G17" s="724"/>
      <c r="H17" s="598"/>
      <c r="I17" s="65" t="s">
        <v>40</v>
      </c>
      <c r="J17" s="15">
        <v>0</v>
      </c>
      <c r="K17" s="8">
        <v>0</v>
      </c>
      <c r="L17" s="8">
        <v>0</v>
      </c>
      <c r="M17" s="23">
        <v>0</v>
      </c>
      <c r="N17" s="12">
        <v>0</v>
      </c>
      <c r="O17" s="8">
        <v>0</v>
      </c>
      <c r="P17" s="8">
        <v>0</v>
      </c>
      <c r="Q17" s="21">
        <v>0</v>
      </c>
      <c r="R17" s="12">
        <v>0</v>
      </c>
      <c r="S17" s="8">
        <v>0</v>
      </c>
      <c r="T17" s="8">
        <v>0</v>
      </c>
      <c r="U17" s="21">
        <v>0</v>
      </c>
      <c r="V17" s="12">
        <v>0</v>
      </c>
      <c r="W17" s="8">
        <v>0</v>
      </c>
      <c r="X17" s="8">
        <v>0</v>
      </c>
      <c r="Y17" s="43">
        <v>0</v>
      </c>
      <c r="Z17" s="12">
        <v>2</v>
      </c>
      <c r="AA17" s="8">
        <v>2</v>
      </c>
      <c r="AB17" s="8">
        <v>0</v>
      </c>
      <c r="AC17" s="25">
        <v>4</v>
      </c>
      <c r="AD17" s="15">
        <v>0</v>
      </c>
      <c r="AE17" s="8">
        <v>0</v>
      </c>
      <c r="AF17" s="8">
        <v>0</v>
      </c>
      <c r="AG17" s="23">
        <v>0</v>
      </c>
      <c r="AH17" s="15">
        <v>0</v>
      </c>
      <c r="AI17" s="8">
        <v>0</v>
      </c>
      <c r="AJ17" s="8">
        <v>0</v>
      </c>
      <c r="AK17" s="23">
        <v>0</v>
      </c>
      <c r="AL17" s="15">
        <v>0</v>
      </c>
      <c r="AM17" s="8">
        <v>0</v>
      </c>
      <c r="AN17" s="8">
        <v>0</v>
      </c>
      <c r="AO17" s="23">
        <v>0</v>
      </c>
      <c r="AP17" s="15">
        <v>0</v>
      </c>
      <c r="AQ17" s="8">
        <v>0</v>
      </c>
      <c r="AR17" s="8">
        <v>0</v>
      </c>
      <c r="AS17" s="23">
        <v>0</v>
      </c>
      <c r="AT17" s="12"/>
      <c r="AU17" s="8"/>
      <c r="AV17" s="8"/>
      <c r="AW17" s="42"/>
      <c r="AX17" s="12"/>
      <c r="AY17" s="8"/>
      <c r="AZ17" s="8"/>
      <c r="BA17" s="42"/>
      <c r="BB17" s="12"/>
      <c r="BC17" s="8"/>
      <c r="BD17" s="8"/>
      <c r="BE17" s="21"/>
      <c r="BF17" s="61">
        <f t="shared" si="0"/>
        <v>4</v>
      </c>
    </row>
    <row r="18" spans="1:58" s="7" customFormat="1" ht="15" customHeight="1">
      <c r="A18" s="939"/>
      <c r="B18" s="586"/>
      <c r="C18" s="923"/>
      <c r="D18" s="586"/>
      <c r="E18" s="641"/>
      <c r="F18" s="933"/>
      <c r="G18" s="724"/>
      <c r="H18" s="598"/>
      <c r="I18" s="65" t="s">
        <v>41</v>
      </c>
      <c r="J18" s="15">
        <v>0</v>
      </c>
      <c r="K18" s="8">
        <v>0</v>
      </c>
      <c r="L18" s="8">
        <v>0</v>
      </c>
      <c r="M18" s="23">
        <v>0</v>
      </c>
      <c r="N18" s="12">
        <v>0</v>
      </c>
      <c r="O18" s="8">
        <v>0</v>
      </c>
      <c r="P18" s="8">
        <v>0</v>
      </c>
      <c r="Q18" s="21">
        <v>0</v>
      </c>
      <c r="R18" s="12">
        <v>0</v>
      </c>
      <c r="S18" s="8">
        <v>0</v>
      </c>
      <c r="T18" s="8">
        <v>0</v>
      </c>
      <c r="U18" s="21">
        <v>0</v>
      </c>
      <c r="V18" s="12">
        <v>2</v>
      </c>
      <c r="W18" s="8">
        <v>1</v>
      </c>
      <c r="X18" s="8">
        <v>0</v>
      </c>
      <c r="Y18" s="43">
        <v>3</v>
      </c>
      <c r="Z18" s="12">
        <v>0</v>
      </c>
      <c r="AA18" s="8">
        <v>0</v>
      </c>
      <c r="AB18" s="8">
        <v>0</v>
      </c>
      <c r="AC18" s="25">
        <v>0</v>
      </c>
      <c r="AD18" s="15">
        <v>0</v>
      </c>
      <c r="AE18" s="8">
        <v>0</v>
      </c>
      <c r="AF18" s="8">
        <v>0</v>
      </c>
      <c r="AG18" s="23">
        <v>0</v>
      </c>
      <c r="AH18" s="15">
        <v>0</v>
      </c>
      <c r="AI18" s="8">
        <v>0</v>
      </c>
      <c r="AJ18" s="8">
        <v>0</v>
      </c>
      <c r="AK18" s="23">
        <v>0</v>
      </c>
      <c r="AL18" s="15">
        <v>0</v>
      </c>
      <c r="AM18" s="8">
        <v>0</v>
      </c>
      <c r="AN18" s="8">
        <v>0</v>
      </c>
      <c r="AO18" s="23">
        <v>0</v>
      </c>
      <c r="AP18" s="15">
        <v>0</v>
      </c>
      <c r="AQ18" s="8">
        <v>0</v>
      </c>
      <c r="AR18" s="8">
        <v>0</v>
      </c>
      <c r="AS18" s="23">
        <v>0</v>
      </c>
      <c r="AT18" s="12"/>
      <c r="AU18" s="8"/>
      <c r="AV18" s="8"/>
      <c r="AW18" s="42"/>
      <c r="AX18" s="12"/>
      <c r="AY18" s="8"/>
      <c r="AZ18" s="8"/>
      <c r="BA18" s="42"/>
      <c r="BB18" s="12"/>
      <c r="BC18" s="8"/>
      <c r="BD18" s="8"/>
      <c r="BE18" s="21"/>
      <c r="BF18" s="61">
        <f t="shared" si="0"/>
        <v>3</v>
      </c>
    </row>
    <row r="19" spans="1:58" s="7" customFormat="1" ht="36" customHeight="1">
      <c r="A19" s="939"/>
      <c r="B19" s="586"/>
      <c r="C19" s="923"/>
      <c r="D19" s="586"/>
      <c r="E19" s="641"/>
      <c r="F19" s="933"/>
      <c r="G19" s="724"/>
      <c r="H19" s="599"/>
      <c r="I19" s="389" t="s">
        <v>268</v>
      </c>
      <c r="J19" s="33">
        <v>0</v>
      </c>
      <c r="K19" s="63">
        <v>0</v>
      </c>
      <c r="L19" s="63">
        <v>0</v>
      </c>
      <c r="M19" s="1">
        <v>0</v>
      </c>
      <c r="N19" s="12">
        <v>0</v>
      </c>
      <c r="O19" s="8">
        <v>0</v>
      </c>
      <c r="P19" s="63">
        <v>0</v>
      </c>
      <c r="Q19" s="25">
        <v>0</v>
      </c>
      <c r="R19" s="12">
        <v>0</v>
      </c>
      <c r="S19" s="8">
        <v>0</v>
      </c>
      <c r="T19" s="63">
        <v>0</v>
      </c>
      <c r="U19" s="25">
        <v>0</v>
      </c>
      <c r="V19" s="12">
        <v>2</v>
      </c>
      <c r="W19" s="8">
        <v>1</v>
      </c>
      <c r="X19" s="63">
        <v>0</v>
      </c>
      <c r="Y19" s="43">
        <v>3</v>
      </c>
      <c r="Z19" s="12">
        <v>2</v>
      </c>
      <c r="AA19" s="8">
        <v>2</v>
      </c>
      <c r="AB19" s="63">
        <v>0</v>
      </c>
      <c r="AC19" s="25">
        <v>4</v>
      </c>
      <c r="AD19" s="15">
        <v>0</v>
      </c>
      <c r="AE19" s="8">
        <v>0</v>
      </c>
      <c r="AF19" s="63">
        <v>0</v>
      </c>
      <c r="AG19" s="23">
        <v>0</v>
      </c>
      <c r="AH19" s="15">
        <v>0</v>
      </c>
      <c r="AI19" s="8">
        <v>0</v>
      </c>
      <c r="AJ19" s="63">
        <v>0</v>
      </c>
      <c r="AK19" s="23">
        <v>0</v>
      </c>
      <c r="AL19" s="15">
        <v>0</v>
      </c>
      <c r="AM19" s="8">
        <v>0</v>
      </c>
      <c r="AN19" s="63">
        <v>0</v>
      </c>
      <c r="AO19" s="23">
        <v>0</v>
      </c>
      <c r="AP19" s="15">
        <v>0</v>
      </c>
      <c r="AQ19" s="8">
        <v>0</v>
      </c>
      <c r="AR19" s="63">
        <v>0</v>
      </c>
      <c r="AS19" s="23">
        <v>0</v>
      </c>
      <c r="AT19" s="53"/>
      <c r="AU19" s="53"/>
      <c r="AV19" s="53"/>
      <c r="AW19" s="43"/>
      <c r="AX19" s="53"/>
      <c r="AY19" s="53"/>
      <c r="AZ19" s="53"/>
      <c r="BA19" s="43"/>
      <c r="BB19" s="53"/>
      <c r="BC19" s="53"/>
      <c r="BD19" s="53"/>
      <c r="BE19" s="25"/>
      <c r="BF19" s="59">
        <f>AG19+AC19+Y19+U19+Q19+M19+AK19+AO19+AS19+AW19+BA19+BE19</f>
        <v>7</v>
      </c>
    </row>
    <row r="20" spans="1:58" s="7" customFormat="1" ht="15" customHeight="1">
      <c r="A20" s="939"/>
      <c r="B20" s="586"/>
      <c r="C20" s="923"/>
      <c r="D20" s="586"/>
      <c r="E20" s="641"/>
      <c r="F20" s="933"/>
      <c r="G20" s="724"/>
      <c r="H20" s="600" t="s">
        <v>42</v>
      </c>
      <c r="I20" s="65" t="s">
        <v>43</v>
      </c>
      <c r="J20" s="15">
        <v>0</v>
      </c>
      <c r="K20" s="8">
        <v>0</v>
      </c>
      <c r="L20" s="8">
        <v>0</v>
      </c>
      <c r="M20" s="23">
        <v>0</v>
      </c>
      <c r="N20" s="12">
        <v>0</v>
      </c>
      <c r="O20" s="8">
        <v>0</v>
      </c>
      <c r="P20" s="63">
        <v>0</v>
      </c>
      <c r="Q20" s="21">
        <v>0</v>
      </c>
      <c r="R20" s="12">
        <v>0</v>
      </c>
      <c r="S20" s="8">
        <v>0</v>
      </c>
      <c r="T20" s="63">
        <v>0</v>
      </c>
      <c r="U20" s="21">
        <v>0</v>
      </c>
      <c r="V20" s="12">
        <v>0</v>
      </c>
      <c r="W20" s="8">
        <v>0</v>
      </c>
      <c r="X20" s="63">
        <v>0</v>
      </c>
      <c r="Y20" s="43">
        <v>0</v>
      </c>
      <c r="Z20" s="12">
        <v>0</v>
      </c>
      <c r="AA20" s="8">
        <v>0</v>
      </c>
      <c r="AB20" s="63">
        <v>0</v>
      </c>
      <c r="AC20" s="25">
        <v>0</v>
      </c>
      <c r="AD20" s="15">
        <v>0</v>
      </c>
      <c r="AE20" s="8">
        <v>0</v>
      </c>
      <c r="AF20" s="63">
        <v>0</v>
      </c>
      <c r="AG20" s="23">
        <v>0</v>
      </c>
      <c r="AH20" s="15">
        <v>0</v>
      </c>
      <c r="AI20" s="8">
        <v>0</v>
      </c>
      <c r="AJ20" s="63">
        <v>0</v>
      </c>
      <c r="AK20" s="23">
        <v>0</v>
      </c>
      <c r="AL20" s="15">
        <v>0</v>
      </c>
      <c r="AM20" s="8">
        <v>0</v>
      </c>
      <c r="AN20" s="63">
        <v>0</v>
      </c>
      <c r="AO20" s="23">
        <v>0</v>
      </c>
      <c r="AP20" s="15">
        <v>0</v>
      </c>
      <c r="AQ20" s="8">
        <v>0</v>
      </c>
      <c r="AR20" s="63">
        <v>0</v>
      </c>
      <c r="AS20" s="23">
        <v>0</v>
      </c>
      <c r="AT20" s="12"/>
      <c r="AU20" s="8"/>
      <c r="AV20" s="63"/>
      <c r="AW20" s="42"/>
      <c r="AX20" s="12"/>
      <c r="AY20" s="8"/>
      <c r="AZ20" s="63"/>
      <c r="BA20" s="42"/>
      <c r="BB20" s="12"/>
      <c r="BC20" s="8"/>
      <c r="BD20" s="8"/>
      <c r="BE20" s="21"/>
      <c r="BF20" s="61">
        <f t="shared" si="0"/>
        <v>0</v>
      </c>
    </row>
    <row r="21" spans="1:58" s="7" customFormat="1" ht="15" customHeight="1">
      <c r="A21" s="939"/>
      <c r="B21" s="586"/>
      <c r="C21" s="923"/>
      <c r="D21" s="586"/>
      <c r="E21" s="641"/>
      <c r="F21" s="933"/>
      <c r="G21" s="724"/>
      <c r="H21" s="601"/>
      <c r="I21" s="65" t="s">
        <v>44</v>
      </c>
      <c r="J21" s="15">
        <v>0</v>
      </c>
      <c r="K21" s="8">
        <v>0</v>
      </c>
      <c r="L21" s="8">
        <v>0</v>
      </c>
      <c r="M21" s="23">
        <v>0</v>
      </c>
      <c r="N21" s="12">
        <v>0</v>
      </c>
      <c r="O21" s="8">
        <v>0</v>
      </c>
      <c r="P21" s="63">
        <v>0</v>
      </c>
      <c r="Q21" s="21">
        <v>0</v>
      </c>
      <c r="R21" s="12">
        <v>0</v>
      </c>
      <c r="S21" s="8">
        <v>0</v>
      </c>
      <c r="T21" s="63">
        <v>0</v>
      </c>
      <c r="U21" s="21">
        <v>0</v>
      </c>
      <c r="V21" s="12">
        <v>0</v>
      </c>
      <c r="W21" s="8">
        <v>0</v>
      </c>
      <c r="X21" s="63">
        <v>0</v>
      </c>
      <c r="Y21" s="43">
        <v>0</v>
      </c>
      <c r="Z21" s="12">
        <v>0</v>
      </c>
      <c r="AA21" s="8">
        <v>0</v>
      </c>
      <c r="AB21" s="63">
        <v>0</v>
      </c>
      <c r="AC21" s="25">
        <v>0</v>
      </c>
      <c r="AD21" s="15">
        <v>0</v>
      </c>
      <c r="AE21" s="8">
        <v>0</v>
      </c>
      <c r="AF21" s="63">
        <v>0</v>
      </c>
      <c r="AG21" s="23">
        <v>0</v>
      </c>
      <c r="AH21" s="15">
        <v>0</v>
      </c>
      <c r="AI21" s="8">
        <v>0</v>
      </c>
      <c r="AJ21" s="63">
        <v>0</v>
      </c>
      <c r="AK21" s="23">
        <v>0</v>
      </c>
      <c r="AL21" s="15">
        <v>0</v>
      </c>
      <c r="AM21" s="8">
        <v>0</v>
      </c>
      <c r="AN21" s="63">
        <v>0</v>
      </c>
      <c r="AO21" s="23">
        <v>0</v>
      </c>
      <c r="AP21" s="15">
        <v>0</v>
      </c>
      <c r="AQ21" s="8">
        <v>0</v>
      </c>
      <c r="AR21" s="63">
        <v>0</v>
      </c>
      <c r="AS21" s="23">
        <v>0</v>
      </c>
      <c r="AT21" s="12"/>
      <c r="AU21" s="8"/>
      <c r="AV21" s="63"/>
      <c r="AW21" s="42"/>
      <c r="AX21" s="12"/>
      <c r="AY21" s="8"/>
      <c r="AZ21" s="63"/>
      <c r="BA21" s="42"/>
      <c r="BB21" s="12"/>
      <c r="BC21" s="8"/>
      <c r="BD21" s="8"/>
      <c r="BE21" s="21"/>
      <c r="BF21" s="61">
        <f t="shared" si="0"/>
        <v>0</v>
      </c>
    </row>
    <row r="22" spans="1:58" s="7" customFormat="1" ht="15" customHeight="1">
      <c r="A22" s="939"/>
      <c r="B22" s="586"/>
      <c r="C22" s="923"/>
      <c r="D22" s="586"/>
      <c r="E22" s="641"/>
      <c r="F22" s="933"/>
      <c r="G22" s="724"/>
      <c r="H22" s="602" t="s">
        <v>45</v>
      </c>
      <c r="I22" s="65" t="s">
        <v>46</v>
      </c>
      <c r="J22" s="15">
        <v>0</v>
      </c>
      <c r="K22" s="8">
        <v>0</v>
      </c>
      <c r="L22" s="8">
        <v>0</v>
      </c>
      <c r="M22" s="23">
        <v>0</v>
      </c>
      <c r="N22" s="12">
        <v>0</v>
      </c>
      <c r="O22" s="8">
        <v>0</v>
      </c>
      <c r="P22" s="63">
        <v>0</v>
      </c>
      <c r="Q22" s="21">
        <v>0</v>
      </c>
      <c r="R22" s="12">
        <v>0</v>
      </c>
      <c r="S22" s="8">
        <v>0</v>
      </c>
      <c r="T22" s="63">
        <v>0</v>
      </c>
      <c r="U22" s="21">
        <v>0</v>
      </c>
      <c r="V22" s="12">
        <v>0</v>
      </c>
      <c r="W22" s="8">
        <v>0</v>
      </c>
      <c r="X22" s="63">
        <v>0</v>
      </c>
      <c r="Y22" s="43">
        <v>0</v>
      </c>
      <c r="Z22" s="12">
        <v>0</v>
      </c>
      <c r="AA22" s="8">
        <v>0</v>
      </c>
      <c r="AB22" s="63">
        <v>0</v>
      </c>
      <c r="AC22" s="25">
        <v>0</v>
      </c>
      <c r="AD22" s="15">
        <v>0</v>
      </c>
      <c r="AE22" s="8">
        <v>0</v>
      </c>
      <c r="AF22" s="63">
        <v>0</v>
      </c>
      <c r="AG22" s="23">
        <v>0</v>
      </c>
      <c r="AH22" s="15">
        <v>0</v>
      </c>
      <c r="AI22" s="8">
        <v>0</v>
      </c>
      <c r="AJ22" s="63">
        <v>0</v>
      </c>
      <c r="AK22" s="23">
        <v>0</v>
      </c>
      <c r="AL22" s="15">
        <v>0</v>
      </c>
      <c r="AM22" s="8">
        <v>0</v>
      </c>
      <c r="AN22" s="63">
        <v>0</v>
      </c>
      <c r="AO22" s="23">
        <v>0</v>
      </c>
      <c r="AP22" s="15">
        <v>0</v>
      </c>
      <c r="AQ22" s="8">
        <v>0</v>
      </c>
      <c r="AR22" s="63">
        <v>0</v>
      </c>
      <c r="AS22" s="23">
        <v>0</v>
      </c>
      <c r="AT22" s="12"/>
      <c r="AU22" s="8"/>
      <c r="AV22" s="63"/>
      <c r="AW22" s="42"/>
      <c r="AX22" s="12"/>
      <c r="AY22" s="8"/>
      <c r="AZ22" s="63"/>
      <c r="BA22" s="42"/>
      <c r="BB22" s="12"/>
      <c r="BC22" s="8"/>
      <c r="BD22" s="8"/>
      <c r="BE22" s="21"/>
      <c r="BF22" s="61">
        <f t="shared" si="0"/>
        <v>0</v>
      </c>
    </row>
    <row r="23" spans="1:58" s="7" customFormat="1" ht="15" customHeight="1" thickBot="1">
      <c r="A23" s="940"/>
      <c r="B23" s="587"/>
      <c r="C23" s="924"/>
      <c r="D23" s="587"/>
      <c r="E23" s="642"/>
      <c r="F23" s="934"/>
      <c r="G23" s="725"/>
      <c r="H23" s="603"/>
      <c r="I23" s="67" t="s">
        <v>47</v>
      </c>
      <c r="J23" s="82">
        <v>0</v>
      </c>
      <c r="K23" s="49">
        <v>0</v>
      </c>
      <c r="L23" s="49">
        <v>0</v>
      </c>
      <c r="M23" s="435">
        <v>0</v>
      </c>
      <c r="N23" s="31">
        <v>0</v>
      </c>
      <c r="O23" s="18">
        <v>0</v>
      </c>
      <c r="P23" s="24">
        <v>0</v>
      </c>
      <c r="Q23" s="22">
        <v>0</v>
      </c>
      <c r="R23" s="31">
        <v>0</v>
      </c>
      <c r="S23" s="18">
        <v>0</v>
      </c>
      <c r="T23" s="24">
        <v>0</v>
      </c>
      <c r="U23" s="22">
        <v>0</v>
      </c>
      <c r="V23" s="31">
        <v>0</v>
      </c>
      <c r="W23" s="18">
        <v>0</v>
      </c>
      <c r="X23" s="24">
        <v>0</v>
      </c>
      <c r="Y23" s="433">
        <v>0</v>
      </c>
      <c r="Z23" s="31">
        <v>0</v>
      </c>
      <c r="AA23" s="18">
        <v>0</v>
      </c>
      <c r="AB23" s="24">
        <v>0</v>
      </c>
      <c r="AC23" s="430">
        <v>0</v>
      </c>
      <c r="AD23" s="17">
        <v>0</v>
      </c>
      <c r="AE23" s="18">
        <v>0</v>
      </c>
      <c r="AF23" s="24">
        <v>0</v>
      </c>
      <c r="AG23" s="150">
        <v>0</v>
      </c>
      <c r="AH23" s="17">
        <v>0</v>
      </c>
      <c r="AI23" s="18">
        <v>0</v>
      </c>
      <c r="AJ23" s="24">
        <v>0</v>
      </c>
      <c r="AK23" s="150">
        <v>0</v>
      </c>
      <c r="AL23" s="17">
        <v>0</v>
      </c>
      <c r="AM23" s="18">
        <v>0</v>
      </c>
      <c r="AN23" s="24">
        <v>0</v>
      </c>
      <c r="AO23" s="150">
        <v>0</v>
      </c>
      <c r="AP23" s="17">
        <v>0</v>
      </c>
      <c r="AQ23" s="18">
        <v>0</v>
      </c>
      <c r="AR23" s="24">
        <v>0</v>
      </c>
      <c r="AS23" s="150">
        <v>0</v>
      </c>
      <c r="AT23" s="31"/>
      <c r="AU23" s="18"/>
      <c r="AV23" s="24"/>
      <c r="AW23" s="55"/>
      <c r="AX23" s="31"/>
      <c r="AY23" s="18"/>
      <c r="AZ23" s="24"/>
      <c r="BA23" s="44"/>
      <c r="BB23" s="31"/>
      <c r="BC23" s="18"/>
      <c r="BD23" s="18"/>
      <c r="BE23" s="22"/>
      <c r="BF23" s="62">
        <f t="shared" si="0"/>
        <v>0</v>
      </c>
    </row>
    <row r="24" spans="1:58" s="7" customFormat="1" ht="15" customHeight="1">
      <c r="A24" s="935" t="s">
        <v>195</v>
      </c>
      <c r="B24" s="585">
        <v>15523</v>
      </c>
      <c r="C24" s="585" t="s">
        <v>199</v>
      </c>
      <c r="D24" s="585" t="s">
        <v>269</v>
      </c>
      <c r="E24" s="640" t="s">
        <v>200</v>
      </c>
      <c r="F24" s="932">
        <v>316</v>
      </c>
      <c r="G24" s="723" t="s">
        <v>198</v>
      </c>
      <c r="H24" s="597" t="s">
        <v>36</v>
      </c>
      <c r="I24" s="64" t="s">
        <v>37</v>
      </c>
      <c r="J24" s="13">
        <v>0</v>
      </c>
      <c r="K24" s="14">
        <v>0</v>
      </c>
      <c r="L24" s="14">
        <v>0</v>
      </c>
      <c r="M24" s="29">
        <v>0</v>
      </c>
      <c r="N24" s="30">
        <v>0</v>
      </c>
      <c r="O24" s="14">
        <v>0</v>
      </c>
      <c r="P24" s="14">
        <v>0</v>
      </c>
      <c r="Q24" s="20">
        <v>0</v>
      </c>
      <c r="R24" s="30">
        <v>0</v>
      </c>
      <c r="S24" s="14">
        <v>0</v>
      </c>
      <c r="T24" s="14">
        <v>0</v>
      </c>
      <c r="U24" s="20">
        <v>0</v>
      </c>
      <c r="V24" s="30">
        <v>0</v>
      </c>
      <c r="W24" s="14">
        <v>0</v>
      </c>
      <c r="X24" s="30">
        <v>0</v>
      </c>
      <c r="Y24" s="432">
        <v>0</v>
      </c>
      <c r="Z24" s="30">
        <v>0</v>
      </c>
      <c r="AA24" s="14">
        <v>0</v>
      </c>
      <c r="AB24" s="30">
        <v>0</v>
      </c>
      <c r="AC24" s="429">
        <v>0</v>
      </c>
      <c r="AD24" s="13">
        <v>0</v>
      </c>
      <c r="AE24" s="14">
        <v>0</v>
      </c>
      <c r="AF24" s="30">
        <v>0</v>
      </c>
      <c r="AG24" s="29">
        <v>0</v>
      </c>
      <c r="AH24" s="13">
        <v>0</v>
      </c>
      <c r="AI24" s="14">
        <v>0</v>
      </c>
      <c r="AJ24" s="30">
        <v>0</v>
      </c>
      <c r="AK24" s="29">
        <v>0</v>
      </c>
      <c r="AL24" s="13">
        <v>0</v>
      </c>
      <c r="AM24" s="14">
        <v>0</v>
      </c>
      <c r="AN24" s="30">
        <v>0</v>
      </c>
      <c r="AO24" s="29">
        <v>0</v>
      </c>
      <c r="AP24" s="13">
        <v>0</v>
      </c>
      <c r="AQ24" s="14">
        <v>0</v>
      </c>
      <c r="AR24" s="30">
        <v>0</v>
      </c>
      <c r="AS24" s="29">
        <v>0</v>
      </c>
      <c r="AT24" s="30"/>
      <c r="AU24" s="14"/>
      <c r="AV24" s="30"/>
      <c r="AW24" s="41"/>
      <c r="AX24" s="30"/>
      <c r="AY24" s="14"/>
      <c r="AZ24" s="30"/>
      <c r="BA24" s="41"/>
      <c r="BB24" s="30"/>
      <c r="BC24" s="14"/>
      <c r="BD24" s="30"/>
      <c r="BE24" s="20"/>
      <c r="BF24" s="60">
        <f t="shared" si="0"/>
        <v>0</v>
      </c>
    </row>
    <row r="25" spans="1:58" s="7" customFormat="1" ht="15" customHeight="1">
      <c r="A25" s="936"/>
      <c r="B25" s="586"/>
      <c r="C25" s="586"/>
      <c r="D25" s="586"/>
      <c r="E25" s="641"/>
      <c r="F25" s="933"/>
      <c r="G25" s="724"/>
      <c r="H25" s="598"/>
      <c r="I25" s="65" t="s">
        <v>38</v>
      </c>
      <c r="J25" s="15">
        <v>0</v>
      </c>
      <c r="K25" s="8">
        <v>0</v>
      </c>
      <c r="L25" s="8">
        <v>0</v>
      </c>
      <c r="M25" s="23">
        <v>0</v>
      </c>
      <c r="N25" s="12">
        <v>0</v>
      </c>
      <c r="O25" s="8">
        <v>0</v>
      </c>
      <c r="P25" s="8">
        <v>0</v>
      </c>
      <c r="Q25" s="21">
        <v>0</v>
      </c>
      <c r="R25" s="12">
        <v>0</v>
      </c>
      <c r="S25" s="8">
        <v>0</v>
      </c>
      <c r="T25" s="8">
        <v>0</v>
      </c>
      <c r="U25" s="21">
        <v>0</v>
      </c>
      <c r="V25" s="12">
        <v>0</v>
      </c>
      <c r="W25" s="8">
        <v>0</v>
      </c>
      <c r="X25" s="12">
        <v>0</v>
      </c>
      <c r="Y25" s="43">
        <v>0</v>
      </c>
      <c r="Z25" s="12">
        <v>0</v>
      </c>
      <c r="AA25" s="8">
        <v>0</v>
      </c>
      <c r="AB25" s="12">
        <v>0</v>
      </c>
      <c r="AC25" s="25">
        <v>0</v>
      </c>
      <c r="AD25" s="15">
        <v>0</v>
      </c>
      <c r="AE25" s="8">
        <v>0</v>
      </c>
      <c r="AF25" s="12">
        <v>0</v>
      </c>
      <c r="AG25" s="23">
        <v>0</v>
      </c>
      <c r="AH25" s="15">
        <v>0</v>
      </c>
      <c r="AI25" s="8">
        <v>0</v>
      </c>
      <c r="AJ25" s="12">
        <v>0</v>
      </c>
      <c r="AK25" s="23">
        <v>0</v>
      </c>
      <c r="AL25" s="15">
        <v>0</v>
      </c>
      <c r="AM25" s="8">
        <v>0</v>
      </c>
      <c r="AN25" s="12">
        <v>0</v>
      </c>
      <c r="AO25" s="23">
        <v>0</v>
      </c>
      <c r="AP25" s="15">
        <v>0</v>
      </c>
      <c r="AQ25" s="8">
        <v>0</v>
      </c>
      <c r="AR25" s="12">
        <v>0</v>
      </c>
      <c r="AS25" s="23">
        <v>0</v>
      </c>
      <c r="AT25" s="12"/>
      <c r="AU25" s="8"/>
      <c r="AV25" s="12"/>
      <c r="AW25" s="42"/>
      <c r="AX25" s="12"/>
      <c r="AY25" s="8"/>
      <c r="AZ25" s="12"/>
      <c r="BA25" s="42"/>
      <c r="BB25" s="12"/>
      <c r="BC25" s="8"/>
      <c r="BD25" s="12"/>
      <c r="BE25" s="21"/>
      <c r="BF25" s="61">
        <f t="shared" si="0"/>
        <v>0</v>
      </c>
    </row>
    <row r="26" spans="1:58" s="7" customFormat="1" ht="15" customHeight="1">
      <c r="A26" s="936"/>
      <c r="B26" s="586"/>
      <c r="C26" s="586"/>
      <c r="D26" s="586"/>
      <c r="E26" s="641"/>
      <c r="F26" s="933"/>
      <c r="G26" s="724"/>
      <c r="H26" s="598"/>
      <c r="I26" s="65" t="s">
        <v>39</v>
      </c>
      <c r="J26" s="210">
        <v>16</v>
      </c>
      <c r="K26" s="211">
        <v>0</v>
      </c>
      <c r="L26" s="211">
        <v>0</v>
      </c>
      <c r="M26" s="436">
        <f>J26+K26+L26</f>
        <v>16</v>
      </c>
      <c r="N26" s="210">
        <v>16</v>
      </c>
      <c r="O26" s="211">
        <v>0</v>
      </c>
      <c r="P26" s="211">
        <v>0</v>
      </c>
      <c r="Q26" s="212">
        <f>N26+O26+P26</f>
        <v>16</v>
      </c>
      <c r="R26" s="210">
        <v>16</v>
      </c>
      <c r="S26" s="211">
        <v>0</v>
      </c>
      <c r="T26" s="211">
        <v>0</v>
      </c>
      <c r="U26" s="212">
        <f>R26+S26+T26</f>
        <v>16</v>
      </c>
      <c r="V26" s="12">
        <v>16</v>
      </c>
      <c r="W26" s="8">
        <v>0</v>
      </c>
      <c r="X26" s="8">
        <v>0</v>
      </c>
      <c r="Y26" s="43">
        <v>16</v>
      </c>
      <c r="Z26" s="12">
        <v>16</v>
      </c>
      <c r="AA26" s="8">
        <v>0</v>
      </c>
      <c r="AB26" s="8">
        <v>0</v>
      </c>
      <c r="AC26" s="25">
        <v>16</v>
      </c>
      <c r="AD26" s="15">
        <v>16</v>
      </c>
      <c r="AE26" s="8">
        <v>0</v>
      </c>
      <c r="AF26" s="8">
        <v>0</v>
      </c>
      <c r="AG26" s="23">
        <v>16</v>
      </c>
      <c r="AH26" s="15">
        <v>16</v>
      </c>
      <c r="AI26" s="8">
        <v>0</v>
      </c>
      <c r="AJ26" s="8">
        <v>0</v>
      </c>
      <c r="AK26" s="23">
        <v>16</v>
      </c>
      <c r="AL26" s="15">
        <v>16</v>
      </c>
      <c r="AM26" s="8">
        <v>0</v>
      </c>
      <c r="AN26" s="8">
        <v>0</v>
      </c>
      <c r="AO26" s="23">
        <v>16</v>
      </c>
      <c r="AP26" s="15">
        <v>16</v>
      </c>
      <c r="AQ26" s="8">
        <v>0</v>
      </c>
      <c r="AR26" s="8">
        <v>0</v>
      </c>
      <c r="AS26" s="23">
        <v>16</v>
      </c>
      <c r="AT26" s="12"/>
      <c r="AU26" s="8"/>
      <c r="AV26" s="8"/>
      <c r="AW26" s="42"/>
      <c r="AX26" s="12"/>
      <c r="AY26" s="8"/>
      <c r="AZ26" s="8"/>
      <c r="BA26" s="42"/>
      <c r="BB26" s="12"/>
      <c r="BC26" s="8"/>
      <c r="BD26" s="8"/>
      <c r="BE26" s="21"/>
      <c r="BF26" s="61">
        <f t="shared" si="0"/>
        <v>144</v>
      </c>
    </row>
    <row r="27" spans="1:58" s="7" customFormat="1" ht="15" customHeight="1">
      <c r="A27" s="936"/>
      <c r="B27" s="586"/>
      <c r="C27" s="586"/>
      <c r="D27" s="586"/>
      <c r="E27" s="641"/>
      <c r="F27" s="933"/>
      <c r="G27" s="724"/>
      <c r="H27" s="598"/>
      <c r="I27" s="65" t="s">
        <v>40</v>
      </c>
      <c r="J27" s="210">
        <v>35</v>
      </c>
      <c r="K27" s="211">
        <v>34</v>
      </c>
      <c r="L27" s="211">
        <v>0</v>
      </c>
      <c r="M27" s="436">
        <f>J27+K27+L27</f>
        <v>69</v>
      </c>
      <c r="N27" s="210">
        <v>35</v>
      </c>
      <c r="O27" s="211">
        <v>34</v>
      </c>
      <c r="P27" s="211">
        <v>0</v>
      </c>
      <c r="Q27" s="212">
        <f>N27+O27+P27</f>
        <v>69</v>
      </c>
      <c r="R27" s="210">
        <v>35</v>
      </c>
      <c r="S27" s="211">
        <v>34</v>
      </c>
      <c r="T27" s="211">
        <v>0</v>
      </c>
      <c r="U27" s="212">
        <f>R27+S27+T27</f>
        <v>69</v>
      </c>
      <c r="V27" s="12">
        <v>114</v>
      </c>
      <c r="W27" s="8">
        <v>44</v>
      </c>
      <c r="X27" s="8">
        <v>0</v>
      </c>
      <c r="Y27" s="43">
        <v>158</v>
      </c>
      <c r="Z27" s="12">
        <v>114</v>
      </c>
      <c r="AA27" s="8">
        <v>44</v>
      </c>
      <c r="AB27" s="8">
        <v>0</v>
      </c>
      <c r="AC27" s="25">
        <v>158</v>
      </c>
      <c r="AD27" s="15">
        <v>114</v>
      </c>
      <c r="AE27" s="8">
        <v>44</v>
      </c>
      <c r="AF27" s="8">
        <v>0</v>
      </c>
      <c r="AG27" s="23">
        <v>158</v>
      </c>
      <c r="AH27" s="15">
        <v>114</v>
      </c>
      <c r="AI27" s="8">
        <v>44</v>
      </c>
      <c r="AJ27" s="8">
        <v>0</v>
      </c>
      <c r="AK27" s="23">
        <v>158</v>
      </c>
      <c r="AL27" s="15">
        <v>114</v>
      </c>
      <c r="AM27" s="8">
        <v>44</v>
      </c>
      <c r="AN27" s="8">
        <v>0</v>
      </c>
      <c r="AO27" s="23">
        <v>158</v>
      </c>
      <c r="AP27" s="15">
        <v>114</v>
      </c>
      <c r="AQ27" s="8">
        <v>44</v>
      </c>
      <c r="AR27" s="8">
        <v>0</v>
      </c>
      <c r="AS27" s="23">
        <v>158</v>
      </c>
      <c r="AT27" s="12"/>
      <c r="AU27" s="8"/>
      <c r="AV27" s="8"/>
      <c r="AW27" s="42"/>
      <c r="AX27" s="12"/>
      <c r="AY27" s="8"/>
      <c r="AZ27" s="8"/>
      <c r="BA27" s="42"/>
      <c r="BB27" s="12"/>
      <c r="BC27" s="8"/>
      <c r="BD27" s="8"/>
      <c r="BE27" s="21"/>
      <c r="BF27" s="61">
        <f t="shared" si="0"/>
        <v>1155</v>
      </c>
    </row>
    <row r="28" spans="1:58" s="7" customFormat="1" ht="15" customHeight="1">
      <c r="A28" s="936"/>
      <c r="B28" s="586"/>
      <c r="C28" s="586"/>
      <c r="D28" s="586"/>
      <c r="E28" s="641"/>
      <c r="F28" s="933"/>
      <c r="G28" s="724"/>
      <c r="H28" s="598"/>
      <c r="I28" s="65" t="s">
        <v>41</v>
      </c>
      <c r="J28" s="210">
        <v>50</v>
      </c>
      <c r="K28" s="211">
        <v>15</v>
      </c>
      <c r="L28" s="211">
        <v>0</v>
      </c>
      <c r="M28" s="436">
        <f>J28+K28+L28</f>
        <v>65</v>
      </c>
      <c r="N28" s="210">
        <v>50</v>
      </c>
      <c r="O28" s="211">
        <v>15</v>
      </c>
      <c r="P28" s="211">
        <v>0</v>
      </c>
      <c r="Q28" s="212">
        <f>N28+O28+P28</f>
        <v>65</v>
      </c>
      <c r="R28" s="210">
        <v>50</v>
      </c>
      <c r="S28" s="211">
        <v>15</v>
      </c>
      <c r="T28" s="211">
        <v>0</v>
      </c>
      <c r="U28" s="212">
        <f>R28+S28+T28</f>
        <v>65</v>
      </c>
      <c r="V28" s="12">
        <v>33</v>
      </c>
      <c r="W28" s="8">
        <v>47</v>
      </c>
      <c r="X28" s="8">
        <v>0</v>
      </c>
      <c r="Y28" s="43">
        <v>140</v>
      </c>
      <c r="Z28" s="12">
        <v>33</v>
      </c>
      <c r="AA28" s="8">
        <v>47</v>
      </c>
      <c r="AB28" s="8">
        <v>0</v>
      </c>
      <c r="AC28" s="25">
        <v>140</v>
      </c>
      <c r="AD28" s="15">
        <v>33</v>
      </c>
      <c r="AE28" s="8">
        <v>47</v>
      </c>
      <c r="AF28" s="8">
        <v>0</v>
      </c>
      <c r="AG28" s="23">
        <v>140</v>
      </c>
      <c r="AH28" s="15">
        <v>33</v>
      </c>
      <c r="AI28" s="8">
        <v>47</v>
      </c>
      <c r="AJ28" s="8">
        <v>0</v>
      </c>
      <c r="AK28" s="23">
        <v>140</v>
      </c>
      <c r="AL28" s="15">
        <v>33</v>
      </c>
      <c r="AM28" s="8">
        <v>47</v>
      </c>
      <c r="AN28" s="8">
        <v>0</v>
      </c>
      <c r="AO28" s="23">
        <v>140</v>
      </c>
      <c r="AP28" s="15">
        <v>33</v>
      </c>
      <c r="AQ28" s="8">
        <v>47</v>
      </c>
      <c r="AR28" s="8">
        <v>0</v>
      </c>
      <c r="AS28" s="23">
        <v>140</v>
      </c>
      <c r="AT28" s="12"/>
      <c r="AU28" s="8"/>
      <c r="AV28" s="8"/>
      <c r="AW28" s="42"/>
      <c r="AX28" s="12"/>
      <c r="AY28" s="8"/>
      <c r="AZ28" s="8"/>
      <c r="BA28" s="42"/>
      <c r="BB28" s="12"/>
      <c r="BC28" s="8"/>
      <c r="BD28" s="8"/>
      <c r="BE28" s="21"/>
      <c r="BF28" s="61">
        <f t="shared" si="0"/>
        <v>1035</v>
      </c>
    </row>
    <row r="29" spans="1:58" s="7" customFormat="1" ht="23.25" customHeight="1">
      <c r="A29" s="936"/>
      <c r="B29" s="586"/>
      <c r="C29" s="586"/>
      <c r="D29" s="586"/>
      <c r="E29" s="641"/>
      <c r="F29" s="933"/>
      <c r="G29" s="724"/>
      <c r="H29" s="599"/>
      <c r="I29" s="389" t="s">
        <v>268</v>
      </c>
      <c r="J29" s="214">
        <f>SUM(J24:J28)</f>
        <v>101</v>
      </c>
      <c r="K29" s="215">
        <f>SUM(K24:K28)</f>
        <v>49</v>
      </c>
      <c r="L29" s="215">
        <f>SUM(L24:L29)</f>
        <v>0</v>
      </c>
      <c r="M29" s="216">
        <f>SUM(M24:M28)</f>
        <v>150</v>
      </c>
      <c r="N29" s="214">
        <f>SUM(N24:N28)</f>
        <v>101</v>
      </c>
      <c r="O29" s="215">
        <f>SUM(O24:O28)</f>
        <v>49</v>
      </c>
      <c r="P29" s="215">
        <f>SUM(P24:P29)</f>
        <v>0</v>
      </c>
      <c r="Q29" s="25">
        <f>SUM(Q24:Q28)</f>
        <v>150</v>
      </c>
      <c r="R29" s="214">
        <f>SUM(R24:R28)</f>
        <v>101</v>
      </c>
      <c r="S29" s="215">
        <f>SUM(S24:S28)</f>
        <v>49</v>
      </c>
      <c r="T29" s="215">
        <f>SUM(T24:T29)</f>
        <v>0</v>
      </c>
      <c r="U29" s="25">
        <f>SUM(U24:U28)</f>
        <v>150</v>
      </c>
      <c r="V29" s="12">
        <v>202</v>
      </c>
      <c r="W29" s="8">
        <v>112</v>
      </c>
      <c r="X29" s="63">
        <v>0</v>
      </c>
      <c r="Y29" s="43">
        <v>314</v>
      </c>
      <c r="Z29" s="12">
        <v>202</v>
      </c>
      <c r="AA29" s="8">
        <v>112</v>
      </c>
      <c r="AB29" s="63">
        <v>0</v>
      </c>
      <c r="AC29" s="25">
        <v>314</v>
      </c>
      <c r="AD29" s="15">
        <v>202</v>
      </c>
      <c r="AE29" s="8">
        <v>112</v>
      </c>
      <c r="AF29" s="63">
        <v>0</v>
      </c>
      <c r="AG29" s="23">
        <v>314</v>
      </c>
      <c r="AH29" s="15">
        <v>202</v>
      </c>
      <c r="AI29" s="8">
        <v>112</v>
      </c>
      <c r="AJ29" s="63">
        <v>0</v>
      </c>
      <c r="AK29" s="23">
        <v>314</v>
      </c>
      <c r="AL29" s="15">
        <v>202</v>
      </c>
      <c r="AM29" s="8">
        <v>112</v>
      </c>
      <c r="AN29" s="63">
        <v>0</v>
      </c>
      <c r="AO29" s="23">
        <v>314</v>
      </c>
      <c r="AP29" s="15">
        <v>202</v>
      </c>
      <c r="AQ29" s="8">
        <v>112</v>
      </c>
      <c r="AR29" s="63">
        <v>0</v>
      </c>
      <c r="AS29" s="23">
        <v>314</v>
      </c>
      <c r="AT29" s="53"/>
      <c r="AU29" s="53"/>
      <c r="AV29" s="53"/>
      <c r="AW29" s="43"/>
      <c r="AX29" s="53"/>
      <c r="AY29" s="53"/>
      <c r="AZ29" s="53"/>
      <c r="BA29" s="43"/>
      <c r="BB29" s="53"/>
      <c r="BC29" s="53"/>
      <c r="BD29" s="53"/>
      <c r="BE29" s="25"/>
      <c r="BF29" s="59">
        <f t="shared" si="0"/>
        <v>2334</v>
      </c>
    </row>
    <row r="30" spans="1:58" s="7" customFormat="1" ht="15" customHeight="1">
      <c r="A30" s="936"/>
      <c r="B30" s="586"/>
      <c r="C30" s="586"/>
      <c r="D30" s="586"/>
      <c r="E30" s="641"/>
      <c r="F30" s="933"/>
      <c r="G30" s="724"/>
      <c r="H30" s="600" t="s">
        <v>42</v>
      </c>
      <c r="I30" s="65" t="s">
        <v>43</v>
      </c>
      <c r="J30" s="210">
        <v>111</v>
      </c>
      <c r="K30" s="211">
        <v>36</v>
      </c>
      <c r="L30" s="211">
        <v>0</v>
      </c>
      <c r="M30" s="23">
        <f>SUM(J30:L30)</f>
        <v>147</v>
      </c>
      <c r="N30" s="217">
        <v>111</v>
      </c>
      <c r="O30" s="211">
        <v>36</v>
      </c>
      <c r="P30" s="211">
        <v>0</v>
      </c>
      <c r="Q30" s="21">
        <f>SUM(N30:P30)</f>
        <v>147</v>
      </c>
      <c r="R30" s="217">
        <v>111</v>
      </c>
      <c r="S30" s="211">
        <v>36</v>
      </c>
      <c r="T30" s="211">
        <v>0</v>
      </c>
      <c r="U30" s="21">
        <f>SUM(R30:T30)</f>
        <v>147</v>
      </c>
      <c r="V30" s="12">
        <v>199</v>
      </c>
      <c r="W30" s="8">
        <v>111</v>
      </c>
      <c r="X30" s="63">
        <v>0</v>
      </c>
      <c r="Y30" s="43">
        <v>310</v>
      </c>
      <c r="Z30" s="12">
        <v>199</v>
      </c>
      <c r="AA30" s="8">
        <v>111</v>
      </c>
      <c r="AB30" s="63">
        <v>0</v>
      </c>
      <c r="AC30" s="25">
        <v>310</v>
      </c>
      <c r="AD30" s="15">
        <v>199</v>
      </c>
      <c r="AE30" s="8">
        <v>111</v>
      </c>
      <c r="AF30" s="63">
        <v>0</v>
      </c>
      <c r="AG30" s="23">
        <v>310</v>
      </c>
      <c r="AH30" s="15">
        <v>199</v>
      </c>
      <c r="AI30" s="8">
        <v>111</v>
      </c>
      <c r="AJ30" s="63">
        <v>0</v>
      </c>
      <c r="AK30" s="23">
        <v>310</v>
      </c>
      <c r="AL30" s="15">
        <v>199</v>
      </c>
      <c r="AM30" s="8">
        <v>111</v>
      </c>
      <c r="AN30" s="63">
        <v>0</v>
      </c>
      <c r="AO30" s="23">
        <v>310</v>
      </c>
      <c r="AP30" s="15">
        <v>199</v>
      </c>
      <c r="AQ30" s="8">
        <v>111</v>
      </c>
      <c r="AR30" s="63">
        <v>0</v>
      </c>
      <c r="AS30" s="23">
        <v>310</v>
      </c>
      <c r="AT30" s="12"/>
      <c r="AU30" s="8"/>
      <c r="AV30" s="63"/>
      <c r="AW30" s="42"/>
      <c r="AX30" s="12"/>
      <c r="AY30" s="8"/>
      <c r="AZ30" s="63"/>
      <c r="BA30" s="42"/>
      <c r="BB30" s="12"/>
      <c r="BC30" s="8"/>
      <c r="BD30" s="8"/>
      <c r="BE30" s="21"/>
      <c r="BF30" s="61">
        <f t="shared" si="0"/>
        <v>2301</v>
      </c>
    </row>
    <row r="31" spans="1:58" s="7" customFormat="1" ht="15" customHeight="1">
      <c r="A31" s="936"/>
      <c r="B31" s="586"/>
      <c r="C31" s="586"/>
      <c r="D31" s="586"/>
      <c r="E31" s="641"/>
      <c r="F31" s="933"/>
      <c r="G31" s="724"/>
      <c r="H31" s="601"/>
      <c r="I31" s="65" t="s">
        <v>44</v>
      </c>
      <c r="J31" s="210">
        <v>3</v>
      </c>
      <c r="K31" s="211">
        <v>0</v>
      </c>
      <c r="L31" s="211">
        <v>0</v>
      </c>
      <c r="M31" s="23">
        <f>SUM(J31:L31)</f>
        <v>3</v>
      </c>
      <c r="N31" s="217">
        <v>3</v>
      </c>
      <c r="O31" s="211">
        <v>0</v>
      </c>
      <c r="P31" s="211">
        <v>0</v>
      </c>
      <c r="Q31" s="21">
        <f>SUM(N31:P31)</f>
        <v>3</v>
      </c>
      <c r="R31" s="217">
        <v>3</v>
      </c>
      <c r="S31" s="211">
        <v>0</v>
      </c>
      <c r="T31" s="211">
        <v>0</v>
      </c>
      <c r="U31" s="21">
        <f>SUM(R31:T31)</f>
        <v>3</v>
      </c>
      <c r="V31" s="12">
        <v>3</v>
      </c>
      <c r="W31" s="8">
        <v>1</v>
      </c>
      <c r="X31" s="63">
        <v>0</v>
      </c>
      <c r="Y31" s="43">
        <v>4</v>
      </c>
      <c r="Z31" s="12">
        <v>3</v>
      </c>
      <c r="AA31" s="8">
        <v>1</v>
      </c>
      <c r="AB31" s="63">
        <v>0</v>
      </c>
      <c r="AC31" s="25">
        <v>4</v>
      </c>
      <c r="AD31" s="15">
        <v>3</v>
      </c>
      <c r="AE31" s="8">
        <v>1</v>
      </c>
      <c r="AF31" s="63">
        <v>0</v>
      </c>
      <c r="AG31" s="23">
        <v>4</v>
      </c>
      <c r="AH31" s="15">
        <v>3</v>
      </c>
      <c r="AI31" s="8">
        <v>1</v>
      </c>
      <c r="AJ31" s="63">
        <v>0</v>
      </c>
      <c r="AK31" s="23">
        <v>4</v>
      </c>
      <c r="AL31" s="15">
        <v>3</v>
      </c>
      <c r="AM31" s="8">
        <v>1</v>
      </c>
      <c r="AN31" s="63">
        <v>0</v>
      </c>
      <c r="AO31" s="23">
        <v>4</v>
      </c>
      <c r="AP31" s="15">
        <v>3</v>
      </c>
      <c r="AQ31" s="8">
        <v>1</v>
      </c>
      <c r="AR31" s="63">
        <v>0</v>
      </c>
      <c r="AS31" s="23">
        <v>4</v>
      </c>
      <c r="AT31" s="12"/>
      <c r="AU31" s="8"/>
      <c r="AV31" s="63"/>
      <c r="AW31" s="42"/>
      <c r="AX31" s="12"/>
      <c r="AY31" s="8"/>
      <c r="AZ31" s="63"/>
      <c r="BA31" s="42"/>
      <c r="BB31" s="12"/>
      <c r="BC31" s="8"/>
      <c r="BD31" s="8"/>
      <c r="BE31" s="21"/>
      <c r="BF31" s="61">
        <f t="shared" si="0"/>
        <v>33</v>
      </c>
    </row>
    <row r="32" spans="1:58" s="7" customFormat="1" ht="15" customHeight="1">
      <c r="A32" s="936"/>
      <c r="B32" s="586"/>
      <c r="C32" s="586"/>
      <c r="D32" s="586"/>
      <c r="E32" s="641"/>
      <c r="F32" s="933"/>
      <c r="G32" s="724"/>
      <c r="H32" s="602" t="s">
        <v>45</v>
      </c>
      <c r="I32" s="65" t="s">
        <v>46</v>
      </c>
      <c r="J32" s="210">
        <v>2</v>
      </c>
      <c r="K32" s="211">
        <v>1</v>
      </c>
      <c r="L32" s="211">
        <v>0</v>
      </c>
      <c r="M32" s="23">
        <f>SUM(J32:L32)</f>
        <v>3</v>
      </c>
      <c r="N32" s="217">
        <v>2</v>
      </c>
      <c r="O32" s="211">
        <v>1</v>
      </c>
      <c r="P32" s="211">
        <v>0</v>
      </c>
      <c r="Q32" s="21">
        <f>SUM(N32:P32)</f>
        <v>3</v>
      </c>
      <c r="R32" s="217">
        <v>2</v>
      </c>
      <c r="S32" s="211">
        <v>1</v>
      </c>
      <c r="T32" s="211">
        <v>0</v>
      </c>
      <c r="U32" s="21">
        <f>SUM(R32:T32)</f>
        <v>3</v>
      </c>
      <c r="V32" s="12">
        <v>2</v>
      </c>
      <c r="W32" s="8">
        <v>1</v>
      </c>
      <c r="X32" s="63">
        <v>0</v>
      </c>
      <c r="Y32" s="43">
        <v>3</v>
      </c>
      <c r="Z32" s="12">
        <v>2</v>
      </c>
      <c r="AA32" s="8">
        <v>1</v>
      </c>
      <c r="AB32" s="63">
        <v>0</v>
      </c>
      <c r="AC32" s="25">
        <v>3</v>
      </c>
      <c r="AD32" s="15">
        <v>2</v>
      </c>
      <c r="AE32" s="8">
        <v>1</v>
      </c>
      <c r="AF32" s="63">
        <v>0</v>
      </c>
      <c r="AG32" s="23">
        <v>3</v>
      </c>
      <c r="AH32" s="15">
        <v>2</v>
      </c>
      <c r="AI32" s="8">
        <v>1</v>
      </c>
      <c r="AJ32" s="63">
        <v>0</v>
      </c>
      <c r="AK32" s="23">
        <v>3</v>
      </c>
      <c r="AL32" s="15">
        <v>2</v>
      </c>
      <c r="AM32" s="8">
        <v>1</v>
      </c>
      <c r="AN32" s="63">
        <v>0</v>
      </c>
      <c r="AO32" s="23">
        <v>3</v>
      </c>
      <c r="AP32" s="15">
        <v>2</v>
      </c>
      <c r="AQ32" s="8">
        <v>1</v>
      </c>
      <c r="AR32" s="63">
        <v>0</v>
      </c>
      <c r="AS32" s="23">
        <v>3</v>
      </c>
      <c r="AT32" s="12"/>
      <c r="AU32" s="8"/>
      <c r="AV32" s="63"/>
      <c r="AW32" s="42"/>
      <c r="AX32" s="12"/>
      <c r="AY32" s="8"/>
      <c r="AZ32" s="63"/>
      <c r="BA32" s="42"/>
      <c r="BB32" s="12"/>
      <c r="BC32" s="8"/>
      <c r="BD32" s="8"/>
      <c r="BE32" s="21"/>
      <c r="BF32" s="61">
        <f t="shared" si="0"/>
        <v>27</v>
      </c>
    </row>
    <row r="33" spans="1:58" s="7" customFormat="1" ht="15" customHeight="1" thickBot="1">
      <c r="A33" s="937"/>
      <c r="B33" s="587"/>
      <c r="C33" s="587"/>
      <c r="D33" s="587"/>
      <c r="E33" s="641"/>
      <c r="F33" s="934"/>
      <c r="G33" s="725"/>
      <c r="H33" s="603"/>
      <c r="I33" s="67" t="s">
        <v>47</v>
      </c>
      <c r="J33" s="218">
        <v>8</v>
      </c>
      <c r="K33" s="219">
        <v>3</v>
      </c>
      <c r="L33" s="219">
        <v>0</v>
      </c>
      <c r="M33" s="150">
        <f>SUM(J33:L33)</f>
        <v>11</v>
      </c>
      <c r="N33" s="220">
        <v>8</v>
      </c>
      <c r="O33" s="219">
        <v>3</v>
      </c>
      <c r="P33" s="219">
        <v>0</v>
      </c>
      <c r="Q33" s="21">
        <f>SUM(N33:P33)</f>
        <v>11</v>
      </c>
      <c r="R33" s="220">
        <v>8</v>
      </c>
      <c r="S33" s="219">
        <v>3</v>
      </c>
      <c r="T33" s="219">
        <v>0</v>
      </c>
      <c r="U33" s="21">
        <f>SUM(R33:T33)</f>
        <v>11</v>
      </c>
      <c r="V33" s="31">
        <v>21</v>
      </c>
      <c r="W33" s="18">
        <v>15</v>
      </c>
      <c r="X33" s="24">
        <v>6</v>
      </c>
      <c r="Y33" s="433">
        <v>42</v>
      </c>
      <c r="Z33" s="31">
        <v>21</v>
      </c>
      <c r="AA33" s="18">
        <v>15</v>
      </c>
      <c r="AB33" s="24">
        <v>6</v>
      </c>
      <c r="AC33" s="430">
        <v>42</v>
      </c>
      <c r="AD33" s="17">
        <v>21</v>
      </c>
      <c r="AE33" s="18">
        <v>15</v>
      </c>
      <c r="AF33" s="24">
        <v>6</v>
      </c>
      <c r="AG33" s="150">
        <v>42</v>
      </c>
      <c r="AH33" s="17">
        <v>21</v>
      </c>
      <c r="AI33" s="18">
        <v>15</v>
      </c>
      <c r="AJ33" s="24">
        <v>6</v>
      </c>
      <c r="AK33" s="150">
        <v>42</v>
      </c>
      <c r="AL33" s="82">
        <v>21</v>
      </c>
      <c r="AM33" s="49">
        <v>15</v>
      </c>
      <c r="AN33" s="50">
        <v>6</v>
      </c>
      <c r="AO33" s="435">
        <v>42</v>
      </c>
      <c r="AP33" s="17">
        <v>21</v>
      </c>
      <c r="AQ33" s="18">
        <v>15</v>
      </c>
      <c r="AR33" s="24">
        <v>6</v>
      </c>
      <c r="AS33" s="150">
        <v>42</v>
      </c>
      <c r="AT33" s="31"/>
      <c r="AU33" s="18"/>
      <c r="AV33" s="24"/>
      <c r="AW33" s="55"/>
      <c r="AX33" s="31"/>
      <c r="AY33" s="18"/>
      <c r="AZ33" s="24"/>
      <c r="BA33" s="44"/>
      <c r="BB33" s="31"/>
      <c r="BC33" s="18"/>
      <c r="BD33" s="18"/>
      <c r="BE33" s="22"/>
      <c r="BF33" s="62">
        <f t="shared" si="0"/>
        <v>285</v>
      </c>
    </row>
    <row r="34" spans="1:58" ht="75.75" customHeight="1" thickBot="1">
      <c r="A34" s="221" t="s">
        <v>201</v>
      </c>
      <c r="B34" s="585">
        <v>15741</v>
      </c>
      <c r="C34" s="585" t="s">
        <v>202</v>
      </c>
      <c r="D34" s="882" t="s">
        <v>203</v>
      </c>
      <c r="E34" s="526" t="s">
        <v>204</v>
      </c>
      <c r="F34" s="527">
        <v>90</v>
      </c>
      <c r="G34" s="528" t="s">
        <v>280</v>
      </c>
      <c r="H34" s="222" t="s">
        <v>50</v>
      </c>
      <c r="I34" s="223" t="s">
        <v>50</v>
      </c>
      <c r="J34" s="768">
        <v>0</v>
      </c>
      <c r="K34" s="769"/>
      <c r="L34" s="769"/>
      <c r="M34" s="785"/>
      <c r="N34" s="765">
        <v>0</v>
      </c>
      <c r="O34" s="766"/>
      <c r="P34" s="766"/>
      <c r="Q34" s="767"/>
      <c r="R34" s="765">
        <v>0</v>
      </c>
      <c r="S34" s="766"/>
      <c r="T34" s="766"/>
      <c r="U34" s="767"/>
      <c r="V34" s="30"/>
      <c r="W34" s="14"/>
      <c r="X34" s="30"/>
      <c r="Y34" s="432"/>
      <c r="Z34" s="30"/>
      <c r="AA34" s="14"/>
      <c r="AB34" s="30"/>
      <c r="AC34" s="429"/>
      <c r="AD34" s="13"/>
      <c r="AE34" s="14"/>
      <c r="AF34" s="30"/>
      <c r="AG34" s="29">
        <v>0</v>
      </c>
      <c r="AH34" s="900">
        <v>0</v>
      </c>
      <c r="AI34" s="901"/>
      <c r="AJ34" s="901"/>
      <c r="AK34" s="901"/>
      <c r="AL34" s="897">
        <v>1</v>
      </c>
      <c r="AM34" s="898"/>
      <c r="AN34" s="898"/>
      <c r="AO34" s="899"/>
      <c r="AP34" s="902">
        <v>0</v>
      </c>
      <c r="AQ34" s="902"/>
      <c r="AR34" s="902"/>
      <c r="AS34" s="903"/>
      <c r="AT34" s="30"/>
      <c r="AU34" s="14"/>
      <c r="AV34" s="30"/>
      <c r="AW34" s="41"/>
      <c r="AX34" s="30"/>
      <c r="AY34" s="14"/>
      <c r="AZ34" s="30"/>
      <c r="BA34" s="41"/>
      <c r="BB34" s="30"/>
      <c r="BC34" s="14"/>
      <c r="BD34" s="30"/>
      <c r="BE34" s="20"/>
      <c r="BF34" s="245">
        <f t="shared" si="0"/>
        <v>0</v>
      </c>
    </row>
    <row r="35" spans="1:58" ht="15" customHeight="1">
      <c r="A35" s="925" t="s">
        <v>270</v>
      </c>
      <c r="B35" s="586"/>
      <c r="C35" s="586"/>
      <c r="D35" s="883"/>
      <c r="E35" s="640" t="s">
        <v>205</v>
      </c>
      <c r="F35" s="716">
        <v>100</v>
      </c>
      <c r="G35" s="723" t="s">
        <v>271</v>
      </c>
      <c r="H35" s="927" t="s">
        <v>36</v>
      </c>
      <c r="I35" s="64" t="s">
        <v>80</v>
      </c>
      <c r="J35" s="224"/>
      <c r="K35" s="225"/>
      <c r="L35" s="225"/>
      <c r="M35" s="226"/>
      <c r="N35" s="13"/>
      <c r="O35" s="14"/>
      <c r="P35" s="14"/>
      <c r="Q35" s="32"/>
      <c r="R35" s="227"/>
      <c r="S35" s="225"/>
      <c r="T35" s="225"/>
      <c r="U35" s="228"/>
      <c r="V35" s="227">
        <v>0</v>
      </c>
      <c r="W35" s="225">
        <v>0</v>
      </c>
      <c r="X35" s="227">
        <v>0</v>
      </c>
      <c r="Y35" s="434">
        <v>0</v>
      </c>
      <c r="Z35" s="227">
        <v>0</v>
      </c>
      <c r="AA35" s="225">
        <v>0</v>
      </c>
      <c r="AB35" s="227">
        <v>0</v>
      </c>
      <c r="AC35" s="431">
        <v>0</v>
      </c>
      <c r="AD35" s="224">
        <v>0</v>
      </c>
      <c r="AE35" s="225">
        <v>0</v>
      </c>
      <c r="AF35" s="227">
        <v>0</v>
      </c>
      <c r="AG35" s="428">
        <v>0</v>
      </c>
      <c r="AH35" s="13">
        <v>0</v>
      </c>
      <c r="AI35" s="14">
        <v>0</v>
      </c>
      <c r="AJ35" s="30">
        <v>0</v>
      </c>
      <c r="AK35" s="29">
        <v>0</v>
      </c>
      <c r="AL35" s="224">
        <v>0</v>
      </c>
      <c r="AM35" s="225">
        <v>0</v>
      </c>
      <c r="AN35" s="227">
        <v>0</v>
      </c>
      <c r="AO35" s="428">
        <v>0</v>
      </c>
      <c r="AP35" s="13">
        <v>0</v>
      </c>
      <c r="AQ35" s="14">
        <v>0</v>
      </c>
      <c r="AR35" s="30">
        <v>0</v>
      </c>
      <c r="AS35" s="29">
        <v>0</v>
      </c>
      <c r="AT35" s="227"/>
      <c r="AU35" s="225"/>
      <c r="AV35" s="227"/>
      <c r="AW35" s="229"/>
      <c r="AX35" s="227"/>
      <c r="AY35" s="225"/>
      <c r="AZ35" s="227"/>
      <c r="BA35" s="229"/>
      <c r="BB35" s="227"/>
      <c r="BC35" s="225"/>
      <c r="BD35" s="227"/>
      <c r="BE35" s="228"/>
      <c r="BF35" s="230"/>
    </row>
    <row r="36" spans="1:58" ht="15">
      <c r="A36" s="926"/>
      <c r="B36" s="586"/>
      <c r="C36" s="586"/>
      <c r="D36" s="883"/>
      <c r="E36" s="641"/>
      <c r="F36" s="717"/>
      <c r="G36" s="724"/>
      <c r="H36" s="927"/>
      <c r="I36" s="65" t="s">
        <v>38</v>
      </c>
      <c r="J36" s="15">
        <v>0</v>
      </c>
      <c r="K36" s="8">
        <v>0</v>
      </c>
      <c r="L36" s="8">
        <v>0</v>
      </c>
      <c r="M36" s="23">
        <v>0</v>
      </c>
      <c r="N36" s="15">
        <v>0</v>
      </c>
      <c r="O36" s="8">
        <v>0</v>
      </c>
      <c r="P36" s="8">
        <v>0</v>
      </c>
      <c r="Q36" s="16">
        <v>0</v>
      </c>
      <c r="R36" s="12">
        <v>0</v>
      </c>
      <c r="S36" s="8">
        <v>0</v>
      </c>
      <c r="T36" s="8">
        <v>0</v>
      </c>
      <c r="U36" s="21">
        <v>0</v>
      </c>
      <c r="V36" s="12">
        <v>0</v>
      </c>
      <c r="W36" s="8">
        <v>0</v>
      </c>
      <c r="X36" s="12">
        <v>0</v>
      </c>
      <c r="Y36" s="43">
        <v>0</v>
      </c>
      <c r="Z36" s="12">
        <v>0</v>
      </c>
      <c r="AA36" s="8">
        <v>0</v>
      </c>
      <c r="AB36" s="12">
        <v>0</v>
      </c>
      <c r="AC36" s="25">
        <v>0</v>
      </c>
      <c r="AD36" s="15">
        <v>0</v>
      </c>
      <c r="AE36" s="8">
        <v>0</v>
      </c>
      <c r="AF36" s="12">
        <v>0</v>
      </c>
      <c r="AG36" s="23">
        <v>0</v>
      </c>
      <c r="AH36" s="15">
        <v>0</v>
      </c>
      <c r="AI36" s="8">
        <v>0</v>
      </c>
      <c r="AJ36" s="12">
        <v>0</v>
      </c>
      <c r="AK36" s="23">
        <v>0</v>
      </c>
      <c r="AL36" s="15">
        <v>0</v>
      </c>
      <c r="AM36" s="8">
        <v>0</v>
      </c>
      <c r="AN36" s="12">
        <v>0</v>
      </c>
      <c r="AO36" s="23">
        <v>0</v>
      </c>
      <c r="AP36" s="15">
        <v>0</v>
      </c>
      <c r="AQ36" s="8">
        <v>0</v>
      </c>
      <c r="AR36" s="12">
        <v>0</v>
      </c>
      <c r="AS36" s="23">
        <v>0</v>
      </c>
      <c r="AT36" s="12"/>
      <c r="AU36" s="8"/>
      <c r="AV36" s="12"/>
      <c r="AW36" s="42"/>
      <c r="AX36" s="12"/>
      <c r="AY36" s="8"/>
      <c r="AZ36" s="12"/>
      <c r="BA36" s="42"/>
      <c r="BB36" s="12"/>
      <c r="BC36" s="8"/>
      <c r="BD36" s="12"/>
      <c r="BE36" s="21"/>
      <c r="BF36" s="61">
        <f t="shared" si="0"/>
        <v>0</v>
      </c>
    </row>
    <row r="37" spans="1:58" ht="15">
      <c r="A37" s="926"/>
      <c r="B37" s="586"/>
      <c r="C37" s="586"/>
      <c r="D37" s="883"/>
      <c r="E37" s="641"/>
      <c r="F37" s="717"/>
      <c r="G37" s="724"/>
      <c r="H37" s="927"/>
      <c r="I37" s="65" t="s">
        <v>39</v>
      </c>
      <c r="J37" s="15">
        <v>0</v>
      </c>
      <c r="K37" s="8">
        <v>0</v>
      </c>
      <c r="L37" s="8">
        <v>0</v>
      </c>
      <c r="M37" s="23">
        <v>0</v>
      </c>
      <c r="N37" s="15">
        <v>0</v>
      </c>
      <c r="O37" s="8">
        <v>0</v>
      </c>
      <c r="P37" s="8">
        <v>0</v>
      </c>
      <c r="Q37" s="16">
        <v>0</v>
      </c>
      <c r="R37" s="12">
        <v>0</v>
      </c>
      <c r="S37" s="8">
        <v>0</v>
      </c>
      <c r="T37" s="8">
        <v>0</v>
      </c>
      <c r="U37" s="21">
        <v>0</v>
      </c>
      <c r="V37" s="12">
        <v>0</v>
      </c>
      <c r="W37" s="8">
        <v>0</v>
      </c>
      <c r="X37" s="8">
        <v>0</v>
      </c>
      <c r="Y37" s="43">
        <v>0</v>
      </c>
      <c r="Z37" s="12">
        <v>0</v>
      </c>
      <c r="AA37" s="8">
        <v>0</v>
      </c>
      <c r="AB37" s="8">
        <v>0</v>
      </c>
      <c r="AC37" s="25">
        <v>0</v>
      </c>
      <c r="AD37" s="15">
        <v>0</v>
      </c>
      <c r="AE37" s="8">
        <v>0</v>
      </c>
      <c r="AF37" s="8">
        <v>0</v>
      </c>
      <c r="AG37" s="23">
        <v>0</v>
      </c>
      <c r="AH37" s="15">
        <v>0</v>
      </c>
      <c r="AI37" s="8">
        <v>0</v>
      </c>
      <c r="AJ37" s="8">
        <v>0</v>
      </c>
      <c r="AK37" s="23">
        <v>0</v>
      </c>
      <c r="AL37" s="15">
        <v>0</v>
      </c>
      <c r="AM37" s="8">
        <v>0</v>
      </c>
      <c r="AN37" s="8">
        <v>0</v>
      </c>
      <c r="AO37" s="23">
        <v>0</v>
      </c>
      <c r="AP37" s="15">
        <v>0</v>
      </c>
      <c r="AQ37" s="8">
        <v>0</v>
      </c>
      <c r="AR37" s="8">
        <v>0</v>
      </c>
      <c r="AS37" s="23">
        <v>0</v>
      </c>
      <c r="AT37" s="12"/>
      <c r="AU37" s="8"/>
      <c r="AV37" s="8"/>
      <c r="AW37" s="42"/>
      <c r="AX37" s="12"/>
      <c r="AY37" s="8"/>
      <c r="AZ37" s="8"/>
      <c r="BA37" s="42"/>
      <c r="BB37" s="12"/>
      <c r="BC37" s="8"/>
      <c r="BD37" s="8"/>
      <c r="BE37" s="21"/>
      <c r="BF37" s="61">
        <f t="shared" si="0"/>
        <v>0</v>
      </c>
    </row>
    <row r="38" spans="1:58" ht="15">
      <c r="A38" s="926"/>
      <c r="B38" s="586"/>
      <c r="C38" s="586"/>
      <c r="D38" s="883"/>
      <c r="E38" s="641"/>
      <c r="F38" s="717"/>
      <c r="G38" s="724"/>
      <c r="H38" s="927"/>
      <c r="I38" s="65" t="s">
        <v>40</v>
      </c>
      <c r="J38" s="15">
        <v>0</v>
      </c>
      <c r="K38" s="8">
        <v>0</v>
      </c>
      <c r="L38" s="8">
        <v>0</v>
      </c>
      <c r="M38" s="23">
        <v>0</v>
      </c>
      <c r="N38" s="15">
        <v>0</v>
      </c>
      <c r="O38" s="8">
        <v>0</v>
      </c>
      <c r="P38" s="8">
        <v>0</v>
      </c>
      <c r="Q38" s="16">
        <v>0</v>
      </c>
      <c r="R38" s="12">
        <v>0</v>
      </c>
      <c r="S38" s="8">
        <v>0</v>
      </c>
      <c r="T38" s="8">
        <v>0</v>
      </c>
      <c r="U38" s="21">
        <v>0</v>
      </c>
      <c r="V38" s="12">
        <v>0</v>
      </c>
      <c r="W38" s="8">
        <v>0</v>
      </c>
      <c r="X38" s="8">
        <v>0</v>
      </c>
      <c r="Y38" s="43">
        <v>0</v>
      </c>
      <c r="Z38" s="12">
        <v>0</v>
      </c>
      <c r="AA38" s="8">
        <v>0</v>
      </c>
      <c r="AB38" s="8">
        <v>0</v>
      </c>
      <c r="AC38" s="25">
        <v>0</v>
      </c>
      <c r="AD38" s="15">
        <v>0</v>
      </c>
      <c r="AE38" s="8">
        <v>0</v>
      </c>
      <c r="AF38" s="8">
        <v>0</v>
      </c>
      <c r="AG38" s="23">
        <v>0</v>
      </c>
      <c r="AH38" s="15">
        <v>0</v>
      </c>
      <c r="AI38" s="8">
        <v>0</v>
      </c>
      <c r="AJ38" s="8">
        <v>0</v>
      </c>
      <c r="AK38" s="23">
        <v>0</v>
      </c>
      <c r="AL38" s="15">
        <v>0</v>
      </c>
      <c r="AM38" s="8">
        <v>0</v>
      </c>
      <c r="AN38" s="8">
        <v>0</v>
      </c>
      <c r="AO38" s="23">
        <v>0</v>
      </c>
      <c r="AP38" s="15">
        <v>0</v>
      </c>
      <c r="AQ38" s="8">
        <v>0</v>
      </c>
      <c r="AR38" s="8">
        <v>0</v>
      </c>
      <c r="AS38" s="23">
        <v>0</v>
      </c>
      <c r="AT38" s="12"/>
      <c r="AU38" s="8"/>
      <c r="AV38" s="8"/>
      <c r="AW38" s="42"/>
      <c r="AX38" s="12"/>
      <c r="AY38" s="8"/>
      <c r="AZ38" s="8"/>
      <c r="BA38" s="42"/>
      <c r="BB38" s="12"/>
      <c r="BC38" s="8"/>
      <c r="BD38" s="8"/>
      <c r="BE38" s="21"/>
      <c r="BF38" s="61">
        <f t="shared" si="0"/>
        <v>0</v>
      </c>
    </row>
    <row r="39" spans="1:58" ht="15" customHeight="1">
      <c r="A39" s="926"/>
      <c r="B39" s="586"/>
      <c r="C39" s="586"/>
      <c r="D39" s="883"/>
      <c r="E39" s="641"/>
      <c r="F39" s="717"/>
      <c r="G39" s="724"/>
      <c r="H39" s="927"/>
      <c r="I39" s="65" t="s">
        <v>41</v>
      </c>
      <c r="J39" s="15">
        <v>0</v>
      </c>
      <c r="K39" s="8">
        <v>0</v>
      </c>
      <c r="L39" s="8">
        <v>0</v>
      </c>
      <c r="M39" s="23">
        <v>0</v>
      </c>
      <c r="N39" s="15">
        <v>0</v>
      </c>
      <c r="O39" s="8">
        <v>0</v>
      </c>
      <c r="P39" s="8">
        <v>0</v>
      </c>
      <c r="Q39" s="16">
        <v>0</v>
      </c>
      <c r="R39" s="12">
        <v>0</v>
      </c>
      <c r="S39" s="8">
        <v>0</v>
      </c>
      <c r="T39" s="8">
        <v>0</v>
      </c>
      <c r="U39" s="21">
        <v>0</v>
      </c>
      <c r="V39" s="12">
        <v>0</v>
      </c>
      <c r="W39" s="8">
        <v>0</v>
      </c>
      <c r="X39" s="8">
        <v>0</v>
      </c>
      <c r="Y39" s="43">
        <v>0</v>
      </c>
      <c r="Z39" s="12">
        <v>0</v>
      </c>
      <c r="AA39" s="8">
        <v>0</v>
      </c>
      <c r="AB39" s="8">
        <v>0</v>
      </c>
      <c r="AC39" s="25">
        <v>0</v>
      </c>
      <c r="AD39" s="15">
        <v>0</v>
      </c>
      <c r="AE39" s="8">
        <v>0</v>
      </c>
      <c r="AF39" s="8">
        <v>0</v>
      </c>
      <c r="AG39" s="23">
        <v>0</v>
      </c>
      <c r="AH39" s="15">
        <v>0</v>
      </c>
      <c r="AI39" s="8">
        <v>0</v>
      </c>
      <c r="AJ39" s="8">
        <v>0</v>
      </c>
      <c r="AK39" s="23">
        <v>0</v>
      </c>
      <c r="AL39" s="15">
        <v>0</v>
      </c>
      <c r="AM39" s="8">
        <v>0</v>
      </c>
      <c r="AN39" s="8">
        <v>0</v>
      </c>
      <c r="AO39" s="23">
        <v>0</v>
      </c>
      <c r="AP39" s="15">
        <v>0</v>
      </c>
      <c r="AQ39" s="8">
        <v>0</v>
      </c>
      <c r="AR39" s="8">
        <v>0</v>
      </c>
      <c r="AS39" s="23">
        <v>0</v>
      </c>
      <c r="AT39" s="12"/>
      <c r="AU39" s="8"/>
      <c r="AV39" s="8"/>
      <c r="AW39" s="42"/>
      <c r="AX39" s="12"/>
      <c r="AY39" s="8"/>
      <c r="AZ39" s="8"/>
      <c r="BA39" s="42"/>
      <c r="BB39" s="12"/>
      <c r="BC39" s="8"/>
      <c r="BD39" s="8"/>
      <c r="BE39" s="21"/>
      <c r="BF39" s="61">
        <f t="shared" si="0"/>
        <v>0</v>
      </c>
    </row>
    <row r="40" spans="1:58" ht="24" customHeight="1" thickBot="1">
      <c r="A40" s="926"/>
      <c r="B40" s="586"/>
      <c r="C40" s="586"/>
      <c r="D40" s="883"/>
      <c r="E40" s="641"/>
      <c r="F40" s="717"/>
      <c r="G40" s="724"/>
      <c r="H40" s="928"/>
      <c r="I40" s="389" t="s">
        <v>268</v>
      </c>
      <c r="J40" s="33">
        <v>0</v>
      </c>
      <c r="K40" s="63">
        <v>0</v>
      </c>
      <c r="L40" s="63">
        <v>0</v>
      </c>
      <c r="M40" s="1">
        <v>0</v>
      </c>
      <c r="N40" s="15">
        <v>0</v>
      </c>
      <c r="O40" s="8">
        <v>0</v>
      </c>
      <c r="P40" s="63">
        <v>0</v>
      </c>
      <c r="Q40" s="23">
        <v>0</v>
      </c>
      <c r="R40" s="12">
        <v>0</v>
      </c>
      <c r="S40" s="8">
        <v>0</v>
      </c>
      <c r="T40" s="63">
        <v>0</v>
      </c>
      <c r="U40" s="25">
        <v>0</v>
      </c>
      <c r="V40" s="12">
        <v>0</v>
      </c>
      <c r="W40" s="8">
        <v>0</v>
      </c>
      <c r="X40" s="63">
        <v>0</v>
      </c>
      <c r="Y40" s="43">
        <v>0</v>
      </c>
      <c r="Z40" s="12">
        <v>0</v>
      </c>
      <c r="AA40" s="8">
        <v>0</v>
      </c>
      <c r="AB40" s="63">
        <v>0</v>
      </c>
      <c r="AC40" s="25">
        <v>0</v>
      </c>
      <c r="AD40" s="15">
        <v>0</v>
      </c>
      <c r="AE40" s="8">
        <v>0</v>
      </c>
      <c r="AF40" s="63">
        <v>0</v>
      </c>
      <c r="AG40" s="23">
        <v>0</v>
      </c>
      <c r="AH40" s="15">
        <v>0</v>
      </c>
      <c r="AI40" s="8">
        <v>0</v>
      </c>
      <c r="AJ40" s="63">
        <v>0</v>
      </c>
      <c r="AK40" s="23">
        <v>0</v>
      </c>
      <c r="AL40" s="33">
        <v>105</v>
      </c>
      <c r="AM40" s="63">
        <v>60</v>
      </c>
      <c r="AN40" s="63">
        <v>0</v>
      </c>
      <c r="AO40" s="1">
        <f>SUM(AL40:AN40)</f>
        <v>165</v>
      </c>
      <c r="AP40" s="15">
        <v>0</v>
      </c>
      <c r="AQ40" s="8">
        <v>0</v>
      </c>
      <c r="AR40" s="63">
        <v>0</v>
      </c>
      <c r="AS40" s="23">
        <v>0</v>
      </c>
      <c r="AT40" s="53"/>
      <c r="AU40" s="53"/>
      <c r="AV40" s="53"/>
      <c r="AW40" s="43"/>
      <c r="AX40" s="53"/>
      <c r="AY40" s="53"/>
      <c r="AZ40" s="53"/>
      <c r="BA40" s="43"/>
      <c r="BB40" s="53"/>
      <c r="BC40" s="53"/>
      <c r="BD40" s="53"/>
      <c r="BE40" s="25"/>
      <c r="BF40" s="59">
        <f aca="true" t="shared" si="1" ref="BF40:BF45">AG40+AC40+Y40+U40+Q40+M40+AK40+AO40+AS40+AW40+BA40+BE40</f>
        <v>165</v>
      </c>
    </row>
    <row r="41" spans="1:58" ht="36" customHeight="1">
      <c r="A41" s="929" t="s">
        <v>272</v>
      </c>
      <c r="B41" s="586"/>
      <c r="C41" s="586"/>
      <c r="D41" s="883"/>
      <c r="E41" s="641"/>
      <c r="F41" s="717"/>
      <c r="G41" s="724"/>
      <c r="H41" s="600" t="s">
        <v>42</v>
      </c>
      <c r="I41" s="65" t="s">
        <v>43</v>
      </c>
      <c r="J41" s="15">
        <v>0</v>
      </c>
      <c r="K41" s="8">
        <v>0</v>
      </c>
      <c r="L41" s="8">
        <v>0</v>
      </c>
      <c r="M41" s="23">
        <v>0</v>
      </c>
      <c r="N41" s="15">
        <v>0</v>
      </c>
      <c r="O41" s="8">
        <v>0</v>
      </c>
      <c r="P41" s="63">
        <v>0</v>
      </c>
      <c r="Q41" s="16">
        <v>0</v>
      </c>
      <c r="R41" s="12">
        <v>0</v>
      </c>
      <c r="S41" s="8">
        <v>0</v>
      </c>
      <c r="T41" s="63">
        <v>0</v>
      </c>
      <c r="U41" s="21">
        <v>0</v>
      </c>
      <c r="V41" s="12">
        <v>0</v>
      </c>
      <c r="W41" s="8">
        <v>0</v>
      </c>
      <c r="X41" s="63">
        <v>0</v>
      </c>
      <c r="Y41" s="43">
        <v>0</v>
      </c>
      <c r="Z41" s="12">
        <v>0</v>
      </c>
      <c r="AA41" s="8">
        <v>0</v>
      </c>
      <c r="AB41" s="63">
        <v>0</v>
      </c>
      <c r="AC41" s="25">
        <v>0</v>
      </c>
      <c r="AD41" s="15">
        <v>0</v>
      </c>
      <c r="AE41" s="8">
        <v>0</v>
      </c>
      <c r="AF41" s="63">
        <v>0</v>
      </c>
      <c r="AG41" s="23">
        <v>0</v>
      </c>
      <c r="AH41" s="15">
        <v>0</v>
      </c>
      <c r="AI41" s="8">
        <v>0</v>
      </c>
      <c r="AJ41" s="63">
        <v>0</v>
      </c>
      <c r="AK41" s="23">
        <v>0</v>
      </c>
      <c r="AL41" s="15">
        <v>86</v>
      </c>
      <c r="AM41" s="8">
        <v>25</v>
      </c>
      <c r="AN41" s="63">
        <v>0</v>
      </c>
      <c r="AO41" s="23">
        <f>SUM(AL41:AN41)</f>
        <v>111</v>
      </c>
      <c r="AP41" s="15">
        <v>0</v>
      </c>
      <c r="AQ41" s="8">
        <v>0</v>
      </c>
      <c r="AR41" s="63">
        <v>0</v>
      </c>
      <c r="AS41" s="23">
        <v>0</v>
      </c>
      <c r="AT41" s="12"/>
      <c r="AU41" s="8"/>
      <c r="AV41" s="63"/>
      <c r="AW41" s="42"/>
      <c r="AX41" s="12"/>
      <c r="AY41" s="8"/>
      <c r="AZ41" s="63"/>
      <c r="BA41" s="42"/>
      <c r="BB41" s="12"/>
      <c r="BC41" s="8"/>
      <c r="BD41" s="8"/>
      <c r="BE41" s="21"/>
      <c r="BF41" s="61">
        <f t="shared" si="1"/>
        <v>111</v>
      </c>
    </row>
    <row r="42" spans="1:58" ht="15" customHeight="1">
      <c r="A42" s="930"/>
      <c r="B42" s="586"/>
      <c r="C42" s="586"/>
      <c r="D42" s="883"/>
      <c r="E42" s="641"/>
      <c r="F42" s="717"/>
      <c r="G42" s="724"/>
      <c r="H42" s="601"/>
      <c r="I42" s="65" t="s">
        <v>44</v>
      </c>
      <c r="J42" s="15">
        <v>0</v>
      </c>
      <c r="K42" s="8">
        <v>0</v>
      </c>
      <c r="L42" s="8">
        <v>0</v>
      </c>
      <c r="M42" s="23">
        <v>0</v>
      </c>
      <c r="N42" s="15">
        <v>0</v>
      </c>
      <c r="O42" s="8">
        <v>0</v>
      </c>
      <c r="P42" s="63">
        <v>0</v>
      </c>
      <c r="Q42" s="16">
        <v>0</v>
      </c>
      <c r="R42" s="12">
        <v>0</v>
      </c>
      <c r="S42" s="8">
        <v>0</v>
      </c>
      <c r="T42" s="63">
        <v>0</v>
      </c>
      <c r="U42" s="21">
        <v>0</v>
      </c>
      <c r="V42" s="12">
        <v>0</v>
      </c>
      <c r="W42" s="8">
        <v>0</v>
      </c>
      <c r="X42" s="63">
        <v>0</v>
      </c>
      <c r="Y42" s="43">
        <v>0</v>
      </c>
      <c r="Z42" s="12">
        <v>0</v>
      </c>
      <c r="AA42" s="8">
        <v>0</v>
      </c>
      <c r="AB42" s="63">
        <v>0</v>
      </c>
      <c r="AC42" s="25">
        <v>0</v>
      </c>
      <c r="AD42" s="15">
        <v>0</v>
      </c>
      <c r="AE42" s="8">
        <v>0</v>
      </c>
      <c r="AF42" s="63">
        <v>0</v>
      </c>
      <c r="AG42" s="23">
        <v>0</v>
      </c>
      <c r="AH42" s="15">
        <v>0</v>
      </c>
      <c r="AI42" s="8">
        <v>0</v>
      </c>
      <c r="AJ42" s="63">
        <v>0</v>
      </c>
      <c r="AK42" s="23">
        <v>0</v>
      </c>
      <c r="AL42" s="15">
        <v>17</v>
      </c>
      <c r="AM42" s="8">
        <v>31</v>
      </c>
      <c r="AN42" s="63">
        <v>0</v>
      </c>
      <c r="AO42" s="23">
        <f>SUM(AL42:AN42)</f>
        <v>48</v>
      </c>
      <c r="AP42" s="15">
        <v>0</v>
      </c>
      <c r="AQ42" s="8">
        <v>0</v>
      </c>
      <c r="AR42" s="63">
        <v>0</v>
      </c>
      <c r="AS42" s="23">
        <v>0</v>
      </c>
      <c r="AT42" s="12"/>
      <c r="AU42" s="8"/>
      <c r="AV42" s="63"/>
      <c r="AW42" s="42"/>
      <c r="AX42" s="12"/>
      <c r="AY42" s="8"/>
      <c r="AZ42" s="63"/>
      <c r="BA42" s="42"/>
      <c r="BB42" s="12"/>
      <c r="BC42" s="8"/>
      <c r="BD42" s="8"/>
      <c r="BE42" s="21"/>
      <c r="BF42" s="61">
        <f t="shared" si="1"/>
        <v>48</v>
      </c>
    </row>
    <row r="43" spans="1:58" ht="22.5" customHeight="1">
      <c r="A43" s="930"/>
      <c r="B43" s="586"/>
      <c r="C43" s="586"/>
      <c r="D43" s="883"/>
      <c r="E43" s="641"/>
      <c r="F43" s="717"/>
      <c r="G43" s="724"/>
      <c r="H43" s="602" t="s">
        <v>45</v>
      </c>
      <c r="I43" s="65" t="s">
        <v>46</v>
      </c>
      <c r="J43" s="15">
        <v>0</v>
      </c>
      <c r="K43" s="8">
        <v>0</v>
      </c>
      <c r="L43" s="8">
        <v>0</v>
      </c>
      <c r="M43" s="23">
        <v>0</v>
      </c>
      <c r="N43" s="15">
        <v>0</v>
      </c>
      <c r="O43" s="8">
        <v>0</v>
      </c>
      <c r="P43" s="63">
        <v>0</v>
      </c>
      <c r="Q43" s="16">
        <v>0</v>
      </c>
      <c r="R43" s="12">
        <v>0</v>
      </c>
      <c r="S43" s="8">
        <v>0</v>
      </c>
      <c r="T43" s="63">
        <v>0</v>
      </c>
      <c r="U43" s="21">
        <v>0</v>
      </c>
      <c r="V43" s="12">
        <v>0</v>
      </c>
      <c r="W43" s="8">
        <v>0</v>
      </c>
      <c r="X43" s="63">
        <v>0</v>
      </c>
      <c r="Y43" s="43">
        <v>0</v>
      </c>
      <c r="Z43" s="12">
        <v>0</v>
      </c>
      <c r="AA43" s="8">
        <v>0</v>
      </c>
      <c r="AB43" s="63">
        <v>0</v>
      </c>
      <c r="AC43" s="25">
        <v>0</v>
      </c>
      <c r="AD43" s="15">
        <v>0</v>
      </c>
      <c r="AE43" s="8">
        <v>0</v>
      </c>
      <c r="AF43" s="63">
        <v>0</v>
      </c>
      <c r="AG43" s="23">
        <v>0</v>
      </c>
      <c r="AH43" s="15">
        <v>0</v>
      </c>
      <c r="AI43" s="8">
        <v>0</v>
      </c>
      <c r="AJ43" s="63">
        <v>0</v>
      </c>
      <c r="AK43" s="23">
        <v>0</v>
      </c>
      <c r="AL43" s="15">
        <v>0</v>
      </c>
      <c r="AM43" s="8">
        <v>0</v>
      </c>
      <c r="AN43" s="63">
        <v>0</v>
      </c>
      <c r="AO43" s="23">
        <v>0</v>
      </c>
      <c r="AP43" s="15">
        <v>0</v>
      </c>
      <c r="AQ43" s="8">
        <v>0</v>
      </c>
      <c r="AR43" s="63">
        <v>0</v>
      </c>
      <c r="AS43" s="23">
        <v>0</v>
      </c>
      <c r="AT43" s="12"/>
      <c r="AU43" s="8"/>
      <c r="AV43" s="63"/>
      <c r="AW43" s="42"/>
      <c r="AX43" s="12"/>
      <c r="AY43" s="8"/>
      <c r="AZ43" s="63"/>
      <c r="BA43" s="42"/>
      <c r="BB43" s="12"/>
      <c r="BC43" s="8"/>
      <c r="BD43" s="8"/>
      <c r="BE43" s="21"/>
      <c r="BF43" s="61">
        <f t="shared" si="1"/>
        <v>0</v>
      </c>
    </row>
    <row r="44" spans="1:58" ht="15.75" thickBot="1">
      <c r="A44" s="931"/>
      <c r="B44" s="587"/>
      <c r="C44" s="587"/>
      <c r="D44" s="884"/>
      <c r="E44" s="642"/>
      <c r="F44" s="718"/>
      <c r="G44" s="725"/>
      <c r="H44" s="603"/>
      <c r="I44" s="67" t="s">
        <v>47</v>
      </c>
      <c r="J44" s="17">
        <v>0</v>
      </c>
      <c r="K44" s="18">
        <v>0</v>
      </c>
      <c r="L44" s="18">
        <v>0</v>
      </c>
      <c r="M44" s="150">
        <v>0</v>
      </c>
      <c r="N44" s="17">
        <v>0</v>
      </c>
      <c r="O44" s="18">
        <v>0</v>
      </c>
      <c r="P44" s="24">
        <v>0</v>
      </c>
      <c r="Q44" s="19">
        <v>0</v>
      </c>
      <c r="R44" s="31">
        <v>0</v>
      </c>
      <c r="S44" s="18">
        <v>0</v>
      </c>
      <c r="T44" s="24">
        <v>0</v>
      </c>
      <c r="U44" s="22">
        <v>0</v>
      </c>
      <c r="V44" s="31">
        <v>0</v>
      </c>
      <c r="W44" s="18">
        <v>0</v>
      </c>
      <c r="X44" s="24">
        <v>0</v>
      </c>
      <c r="Y44" s="433">
        <v>0</v>
      </c>
      <c r="Z44" s="31">
        <v>0</v>
      </c>
      <c r="AA44" s="18">
        <v>0</v>
      </c>
      <c r="AB44" s="24">
        <v>0</v>
      </c>
      <c r="AC44" s="430">
        <v>0</v>
      </c>
      <c r="AD44" s="17">
        <v>0</v>
      </c>
      <c r="AE44" s="18">
        <v>0</v>
      </c>
      <c r="AF44" s="24">
        <v>0</v>
      </c>
      <c r="AG44" s="150">
        <v>0</v>
      </c>
      <c r="AH44" s="17">
        <v>0</v>
      </c>
      <c r="AI44" s="18">
        <v>0</v>
      </c>
      <c r="AJ44" s="24">
        <v>0</v>
      </c>
      <c r="AK44" s="150">
        <v>0</v>
      </c>
      <c r="AL44" s="17">
        <v>2</v>
      </c>
      <c r="AM44" s="18">
        <v>4</v>
      </c>
      <c r="AN44" s="24">
        <v>0</v>
      </c>
      <c r="AO44" s="150">
        <f>SUM(AL44:AN44)</f>
        <v>6</v>
      </c>
      <c r="AP44" s="17">
        <v>0</v>
      </c>
      <c r="AQ44" s="18">
        <v>0</v>
      </c>
      <c r="AR44" s="24">
        <v>0</v>
      </c>
      <c r="AS44" s="150">
        <v>0</v>
      </c>
      <c r="AT44" s="31"/>
      <c r="AU44" s="18"/>
      <c r="AV44" s="24"/>
      <c r="AW44" s="55"/>
      <c r="AX44" s="31"/>
      <c r="AY44" s="18"/>
      <c r="AZ44" s="24"/>
      <c r="BA44" s="44"/>
      <c r="BB44" s="31"/>
      <c r="BC44" s="18"/>
      <c r="BD44" s="18"/>
      <c r="BE44" s="22"/>
      <c r="BF44" s="62">
        <f t="shared" si="1"/>
        <v>6</v>
      </c>
    </row>
    <row r="45" spans="1:58" ht="54" customHeight="1" thickBot="1">
      <c r="A45" s="390" t="s">
        <v>273</v>
      </c>
      <c r="B45" s="585">
        <v>15572</v>
      </c>
      <c r="C45" s="585" t="s">
        <v>206</v>
      </c>
      <c r="D45" s="922" t="s">
        <v>276</v>
      </c>
      <c r="E45" s="640" t="s">
        <v>277</v>
      </c>
      <c r="F45" s="716">
        <v>10</v>
      </c>
      <c r="G45" s="640" t="s">
        <v>278</v>
      </c>
      <c r="H45" s="723" t="s">
        <v>50</v>
      </c>
      <c r="I45" s="723" t="s">
        <v>50</v>
      </c>
      <c r="J45" s="919">
        <v>0</v>
      </c>
      <c r="K45" s="910">
        <v>0</v>
      </c>
      <c r="L45" s="910">
        <v>0</v>
      </c>
      <c r="M45" s="916">
        <v>0</v>
      </c>
      <c r="N45" s="904">
        <v>0</v>
      </c>
      <c r="O45" s="907">
        <v>0</v>
      </c>
      <c r="P45" s="910">
        <v>0</v>
      </c>
      <c r="Q45" s="894">
        <v>0</v>
      </c>
      <c r="R45" s="904">
        <v>0</v>
      </c>
      <c r="S45" s="907">
        <v>0</v>
      </c>
      <c r="T45" s="910">
        <v>0</v>
      </c>
      <c r="U45" s="894">
        <v>0</v>
      </c>
      <c r="V45" s="12">
        <v>2100</v>
      </c>
      <c r="W45" s="8">
        <v>1800</v>
      </c>
      <c r="X45" s="63">
        <v>0</v>
      </c>
      <c r="Y45" s="43">
        <v>3900</v>
      </c>
      <c r="Z45" s="12">
        <v>0</v>
      </c>
      <c r="AA45" s="8">
        <v>0</v>
      </c>
      <c r="AB45" s="63">
        <v>0</v>
      </c>
      <c r="AC45" s="25">
        <v>0</v>
      </c>
      <c r="AD45" s="15">
        <v>0</v>
      </c>
      <c r="AE45" s="8">
        <v>0</v>
      </c>
      <c r="AF45" s="63">
        <v>0</v>
      </c>
      <c r="AG45" s="23">
        <v>0</v>
      </c>
      <c r="AH45" s="904">
        <v>0</v>
      </c>
      <c r="AI45" s="907">
        <v>0</v>
      </c>
      <c r="AJ45" s="910">
        <v>0</v>
      </c>
      <c r="AK45" s="894">
        <v>0</v>
      </c>
      <c r="AL45" s="904">
        <v>0</v>
      </c>
      <c r="AM45" s="907">
        <v>0</v>
      </c>
      <c r="AN45" s="910">
        <v>0</v>
      </c>
      <c r="AO45" s="894">
        <v>0</v>
      </c>
      <c r="AP45" s="904">
        <v>0</v>
      </c>
      <c r="AQ45" s="907">
        <v>0</v>
      </c>
      <c r="AR45" s="910">
        <v>0</v>
      </c>
      <c r="AS45" s="894">
        <v>0</v>
      </c>
      <c r="AT45" s="53"/>
      <c r="AU45" s="53"/>
      <c r="AV45" s="53"/>
      <c r="AW45" s="43"/>
      <c r="AX45" s="53"/>
      <c r="AY45" s="53"/>
      <c r="AZ45" s="53"/>
      <c r="BA45" s="43"/>
      <c r="BB45" s="53"/>
      <c r="BC45" s="53"/>
      <c r="BD45" s="53"/>
      <c r="BE45" s="25"/>
      <c r="BF45" s="941">
        <f t="shared" si="1"/>
        <v>3900</v>
      </c>
    </row>
    <row r="46" spans="1:58" ht="51" customHeight="1" thickBot="1">
      <c r="A46" s="392" t="s">
        <v>274</v>
      </c>
      <c r="B46" s="586"/>
      <c r="C46" s="586"/>
      <c r="D46" s="923"/>
      <c r="E46" s="641"/>
      <c r="F46" s="717"/>
      <c r="G46" s="641"/>
      <c r="H46" s="724"/>
      <c r="I46" s="724"/>
      <c r="J46" s="920"/>
      <c r="K46" s="911"/>
      <c r="L46" s="911"/>
      <c r="M46" s="917"/>
      <c r="N46" s="905"/>
      <c r="O46" s="908"/>
      <c r="P46" s="911"/>
      <c r="Q46" s="895"/>
      <c r="R46" s="905"/>
      <c r="S46" s="908"/>
      <c r="T46" s="911"/>
      <c r="U46" s="895"/>
      <c r="V46" s="12"/>
      <c r="W46" s="8"/>
      <c r="X46" s="12"/>
      <c r="Y46" s="43"/>
      <c r="Z46" s="12"/>
      <c r="AA46" s="8"/>
      <c r="AB46" s="12"/>
      <c r="AC46" s="25"/>
      <c r="AD46" s="15"/>
      <c r="AE46" s="8"/>
      <c r="AF46" s="12"/>
      <c r="AG46" s="16"/>
      <c r="AH46" s="905"/>
      <c r="AI46" s="908"/>
      <c r="AJ46" s="911"/>
      <c r="AK46" s="895"/>
      <c r="AL46" s="905"/>
      <c r="AM46" s="908"/>
      <c r="AN46" s="911"/>
      <c r="AO46" s="895"/>
      <c r="AP46" s="905"/>
      <c r="AQ46" s="908"/>
      <c r="AR46" s="911"/>
      <c r="AS46" s="895"/>
      <c r="AT46" s="12"/>
      <c r="AU46" s="8"/>
      <c r="AV46" s="12"/>
      <c r="AW46" s="42"/>
      <c r="AX46" s="12"/>
      <c r="AY46" s="8"/>
      <c r="AZ46" s="12"/>
      <c r="BA46" s="42"/>
      <c r="BB46" s="12"/>
      <c r="BC46" s="8"/>
      <c r="BD46" s="12"/>
      <c r="BE46" s="21"/>
      <c r="BF46" s="942"/>
    </row>
    <row r="47" spans="1:58" ht="51" customHeight="1" thickBot="1">
      <c r="A47" s="391" t="s">
        <v>275</v>
      </c>
      <c r="B47" s="587"/>
      <c r="C47" s="587"/>
      <c r="D47" s="924"/>
      <c r="E47" s="642"/>
      <c r="F47" s="718"/>
      <c r="G47" s="642"/>
      <c r="H47" s="725"/>
      <c r="I47" s="725"/>
      <c r="J47" s="921"/>
      <c r="K47" s="915"/>
      <c r="L47" s="915"/>
      <c r="M47" s="918"/>
      <c r="N47" s="914"/>
      <c r="O47" s="944"/>
      <c r="P47" s="915"/>
      <c r="Q47" s="896"/>
      <c r="R47" s="914"/>
      <c r="S47" s="944"/>
      <c r="T47" s="915"/>
      <c r="U47" s="896"/>
      <c r="V47" s="12"/>
      <c r="W47" s="8"/>
      <c r="X47" s="8"/>
      <c r="Y47" s="43"/>
      <c r="Z47" s="12"/>
      <c r="AA47" s="8"/>
      <c r="AB47" s="8"/>
      <c r="AC47" s="25"/>
      <c r="AD47" s="15"/>
      <c r="AE47" s="8"/>
      <c r="AF47" s="8"/>
      <c r="AG47" s="16"/>
      <c r="AH47" s="906"/>
      <c r="AI47" s="909"/>
      <c r="AJ47" s="912"/>
      <c r="AK47" s="913"/>
      <c r="AL47" s="914"/>
      <c r="AM47" s="944"/>
      <c r="AN47" s="915"/>
      <c r="AO47" s="896"/>
      <c r="AP47" s="914"/>
      <c r="AQ47" s="944"/>
      <c r="AR47" s="915"/>
      <c r="AS47" s="896"/>
      <c r="AT47" s="12"/>
      <c r="AU47" s="8"/>
      <c r="AV47" s="8"/>
      <c r="AW47" s="42"/>
      <c r="AX47" s="12"/>
      <c r="AY47" s="8"/>
      <c r="AZ47" s="8"/>
      <c r="BA47" s="42"/>
      <c r="BB47" s="12"/>
      <c r="BC47" s="8"/>
      <c r="BD47" s="8"/>
      <c r="BE47" s="21"/>
      <c r="BF47" s="943"/>
    </row>
  </sheetData>
  <sheetProtection/>
  <mergeCells count="103">
    <mergeCell ref="BF45:BF47"/>
    <mergeCell ref="N45:N47"/>
    <mergeCell ref="O45:O47"/>
    <mergeCell ref="P45:P47"/>
    <mergeCell ref="Q45:Q47"/>
    <mergeCell ref="R45:R47"/>
    <mergeCell ref="S45:S47"/>
    <mergeCell ref="AP45:AP47"/>
    <mergeCell ref="AQ45:AQ47"/>
    <mergeCell ref="AM45:AM47"/>
    <mergeCell ref="C1:Q1"/>
    <mergeCell ref="C2:Q2"/>
    <mergeCell ref="C3:Q3"/>
    <mergeCell ref="A6:D6"/>
    <mergeCell ref="B7:C7"/>
    <mergeCell ref="B8:C8"/>
    <mergeCell ref="A10:I10"/>
    <mergeCell ref="J10:U10"/>
    <mergeCell ref="A11:A13"/>
    <mergeCell ref="B11:B13"/>
    <mergeCell ref="C11:C13"/>
    <mergeCell ref="D11:D13"/>
    <mergeCell ref="E11:E13"/>
    <mergeCell ref="F11:F13"/>
    <mergeCell ref="G11:G13"/>
    <mergeCell ref="H11:H13"/>
    <mergeCell ref="AX11:BA11"/>
    <mergeCell ref="I11:I13"/>
    <mergeCell ref="J11:M11"/>
    <mergeCell ref="N11:Q11"/>
    <mergeCell ref="R11:U11"/>
    <mergeCell ref="V11:Y11"/>
    <mergeCell ref="Z11:AC11"/>
    <mergeCell ref="BF11:BF13"/>
    <mergeCell ref="J12:M12"/>
    <mergeCell ref="N12:Q12"/>
    <mergeCell ref="R12:U12"/>
    <mergeCell ref="A14:A23"/>
    <mergeCell ref="B14:B23"/>
    <mergeCell ref="C14:C23"/>
    <mergeCell ref="D14:D23"/>
    <mergeCell ref="E14:E23"/>
    <mergeCell ref="AD11:AG11"/>
    <mergeCell ref="A24:A33"/>
    <mergeCell ref="B24:B33"/>
    <mergeCell ref="C24:C33"/>
    <mergeCell ref="D24:D33"/>
    <mergeCell ref="E24:E33"/>
    <mergeCell ref="BB11:BE11"/>
    <mergeCell ref="AH11:AK11"/>
    <mergeCell ref="AL11:AO11"/>
    <mergeCell ref="AP11:AS11"/>
    <mergeCell ref="AT11:AW11"/>
    <mergeCell ref="B34:B44"/>
    <mergeCell ref="C34:C44"/>
    <mergeCell ref="D34:D44"/>
    <mergeCell ref="F14:F23"/>
    <mergeCell ref="G14:G23"/>
    <mergeCell ref="H14:H19"/>
    <mergeCell ref="H20:H21"/>
    <mergeCell ref="H22:H23"/>
    <mergeCell ref="H43:H44"/>
    <mergeCell ref="F24:F33"/>
    <mergeCell ref="G24:G33"/>
    <mergeCell ref="H24:H29"/>
    <mergeCell ref="H30:H31"/>
    <mergeCell ref="H32:H33"/>
    <mergeCell ref="I45:I47"/>
    <mergeCell ref="D45:D47"/>
    <mergeCell ref="E45:E47"/>
    <mergeCell ref="A35:A40"/>
    <mergeCell ref="E35:E44"/>
    <mergeCell ref="F35:F44"/>
    <mergeCell ref="G35:G44"/>
    <mergeCell ref="H35:H40"/>
    <mergeCell ref="A41:A44"/>
    <mergeCell ref="H41:H42"/>
    <mergeCell ref="J45:J47"/>
    <mergeCell ref="J34:M34"/>
    <mergeCell ref="N34:Q34"/>
    <mergeCell ref="T45:T47"/>
    <mergeCell ref="U45:U47"/>
    <mergeCell ref="B45:B47"/>
    <mergeCell ref="C45:C47"/>
    <mergeCell ref="F45:F47"/>
    <mergeCell ref="G45:G47"/>
    <mergeCell ref="H45:H47"/>
    <mergeCell ref="AO45:AO47"/>
    <mergeCell ref="K45:K47"/>
    <mergeCell ref="L45:L47"/>
    <mergeCell ref="M45:M47"/>
    <mergeCell ref="AR45:AR47"/>
    <mergeCell ref="R34:U34"/>
    <mergeCell ref="AS45:AS47"/>
    <mergeCell ref="AL34:AO34"/>
    <mergeCell ref="AH34:AK34"/>
    <mergeCell ref="AP34:AS34"/>
    <mergeCell ref="AH45:AH47"/>
    <mergeCell ref="AI45:AI47"/>
    <mergeCell ref="AJ45:AJ47"/>
    <mergeCell ref="AK45:AK47"/>
    <mergeCell ref="AL45:AL47"/>
    <mergeCell ref="AN45:AN4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Paredes Polanco Silvia del Carmen</dc:creator>
  <cp:keywords/>
  <dc:description/>
  <cp:lastModifiedBy>Baqueiro Gorocica Miriam Guadalupe</cp:lastModifiedBy>
  <cp:lastPrinted>2019-11-20T19:19:23Z</cp:lastPrinted>
  <dcterms:created xsi:type="dcterms:W3CDTF">2018-12-05T18:41:01Z</dcterms:created>
  <dcterms:modified xsi:type="dcterms:W3CDTF">2022-10-18T14:53:47Z</dcterms:modified>
  <cp:category/>
  <cp:version/>
  <cp:contentType/>
  <cp:contentStatus/>
</cp:coreProperties>
</file>